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30" yWindow="525" windowWidth="22695" windowHeight="9405" firstSheet="20" activeTab="15"/>
  </bookViews>
  <sheets>
    <sheet name="Old QuickDash test data" sheetId="1" r:id="rId1"/>
    <sheet name="Old Mod Oswestry test data" sheetId="2" state="hidden" r:id="rId2"/>
    <sheet name="Old Neck Pain test data" sheetId="3" state="hidden" r:id="rId3"/>
    <sheet name="Test data Lower Limb Raw data" sheetId="4" state="hidden" r:id="rId4"/>
    <sheet name="Client  Data" sheetId="5" r:id="rId5"/>
    <sheet name="PROMIS G10 Data" sheetId="6" r:id="rId6"/>
    <sheet name="PROMIS G10 Score" sheetId="7" r:id="rId7"/>
    <sheet name="PROMIS G10 Scoring Matrix" sheetId="8" r:id="rId8"/>
    <sheet name="OMPQ Data" sheetId="9" r:id="rId9"/>
    <sheet name="OMPQ Score" sheetId="10" r:id="rId10"/>
    <sheet name="OMPQ Scoring Matrix" sheetId="11" r:id="rId11"/>
    <sheet name="HOOS Data" sheetId="12" r:id="rId12"/>
    <sheet name="HOOS Score" sheetId="13" r:id="rId13"/>
    <sheet name="HOOS Scoring Matrix" sheetId="14" r:id="rId14"/>
    <sheet name="Neck Pain Data" sheetId="15" r:id="rId15"/>
    <sheet name="Neck Pain Score" sheetId="16" r:id="rId16"/>
    <sheet name="Neck Pain Scoring Matrix" sheetId="17" r:id="rId17"/>
    <sheet name="KOOS Data" sheetId="18" r:id="rId18"/>
    <sheet name="KOOS Score" sheetId="19" r:id="rId19"/>
    <sheet name="KOOS Scoring Matrix" sheetId="20" r:id="rId20"/>
    <sheet name="K10 Data" sheetId="21" r:id="rId21"/>
    <sheet name="K10 Score" sheetId="22" r:id="rId22"/>
    <sheet name="K10 Scoring Matrix" sheetId="23" r:id="rId23"/>
    <sheet name="Oswestry Data" sheetId="24" r:id="rId24"/>
    <sheet name="Oswestry Scores" sheetId="25" r:id="rId25"/>
    <sheet name="Oswestry scoring sheet" sheetId="26" r:id="rId26"/>
    <sheet name="QDASH Data" sheetId="27" r:id="rId27"/>
    <sheet name="QDashScores" sheetId="28" r:id="rId28"/>
    <sheet name="Quick DASH scoring sheet" sheetId="29" r:id="rId29"/>
    <sheet name="Static Data" sheetId="30" r:id="rId30"/>
    <sheet name="Instructions for Lower Limb" sheetId="31" r:id="rId31"/>
    <sheet name="Lower Limb Raw data" sheetId="32" r:id="rId32"/>
    <sheet name="Data Entry" sheetId="33" r:id="rId33"/>
    <sheet name="Scoring sheet" sheetId="34" r:id="rId34"/>
    <sheet name="Chart data" sheetId="35" r:id="rId35"/>
  </sheets>
  <definedNames>
    <definedName name="CodeToEmailData">'Client  Data'!$P:$R</definedName>
    <definedName name="erroremail">'Static Data'!$B$1</definedName>
    <definedName name="GlobalPhysAdjScore">'PROMIS G10 Score'!$BG:$BG</definedName>
    <definedName name="HOOSCoversion" localSheetId="22">'K10 Scoring Matrix'!$A$10:$C$30</definedName>
    <definedName name="HOOSCoversion" localSheetId="19">'KOOS Scoring Matrix'!$A$10:$C$30</definedName>
    <definedName name="HOOSCoversion">'HOOS Scoring Matrix'!$A$10:$C$30</definedName>
    <definedName name="HOOSMatrix" localSheetId="22">'K10 Scoring Matrix'!$A$1:$B$5</definedName>
    <definedName name="HOOSMatrix" localSheetId="19">'KOOS Scoring Matrix'!$A$1:$B$5</definedName>
    <definedName name="HOOSMatrix" localSheetId="10">'OMPQ Scoring Matrix'!$A$1:$B$5</definedName>
    <definedName name="HOOSMatrix" localSheetId="7">'PROMIS G10 Scoring Matrix'!$A$1:$B$5</definedName>
    <definedName name="HOOSMatrix">'HOOS Scoring Matrix'!$A$1:$B$5</definedName>
    <definedName name="K10Conversion">'K10 Scoring Matrix'!$A$1:$B$5</definedName>
    <definedName name="K10Matrix">'K10 Scoring Matrix'!$A$1:$B$5</definedName>
    <definedName name="KOOSMatrix" localSheetId="22">'K10 Scoring Matrix'!$A$1:$B$5</definedName>
    <definedName name="KOOSMatrix">'KOOS Scoring Matrix'!$A$1:$B$5</definedName>
    <definedName name="LowerLimbQ1Q2">'Instructions for Lower Limb'!$D$10:$E$14</definedName>
    <definedName name="LowerLimbQ3Q4Q5">'Instructions for Lower Limb'!$D$19:$E$25</definedName>
    <definedName name="LowerLimbQ6">'Instructions for Lower Limb'!$D$29:$E$35</definedName>
    <definedName name="LowerLimbQ7">'Instructions for Lower Limb'!$D$38:$E$43</definedName>
    <definedName name="NeckQ1" localSheetId="22">'K10 Scoring Matrix'!$B$2:$C$7</definedName>
    <definedName name="NeckQ1" localSheetId="19">'KOOS Scoring Matrix'!$B$2:$C$7</definedName>
    <definedName name="NeckQ1" localSheetId="10">'OMPQ Scoring Matrix'!$B$2:$C$7</definedName>
    <definedName name="NeckQ1" localSheetId="7">'PROMIS G10 Scoring Matrix'!$B$2:$C$7</definedName>
    <definedName name="NeckQ1">'Neck Pain Scoring Matrix'!$B$2:$C$7</definedName>
    <definedName name="NeckQ10" localSheetId="22">'K10 Scoring Matrix'!$E$34:$F$39</definedName>
    <definedName name="NeckQ10" localSheetId="19">'KOOS Scoring Matrix'!$E$34:$F$39</definedName>
    <definedName name="NeckQ10" localSheetId="10">'OMPQ Scoring Matrix'!$E$34:$F$39</definedName>
    <definedName name="NeckQ10" localSheetId="7">'PROMIS G10 Scoring Matrix'!$E$34:$F$39</definedName>
    <definedName name="NeckQ10">'Neck Pain Scoring Matrix'!$E$34:$F$39</definedName>
    <definedName name="NeckQ2" localSheetId="13">'HOOS Scoring Matrix'!$B$10:$C$15</definedName>
    <definedName name="NeckQ2" localSheetId="22">'K10 Scoring Matrix'!$B$10:$C$15</definedName>
    <definedName name="NeckQ2" localSheetId="19">'KOOS Scoring Matrix'!$B$10:$C$15</definedName>
    <definedName name="NeckQ2">'Neck Pain Scoring Matrix'!$B$10:$C$15</definedName>
    <definedName name="NeckQ3" localSheetId="13">'HOOS Scoring Matrix'!$B$18:$C$23</definedName>
    <definedName name="NeckQ3" localSheetId="22">'K10 Scoring Matrix'!$B$18:$C$23</definedName>
    <definedName name="NeckQ3" localSheetId="19">'KOOS Scoring Matrix'!$B$18:$C$23</definedName>
    <definedName name="NeckQ3" localSheetId="10">'OMPQ Scoring Matrix'!$B$18:$C$23</definedName>
    <definedName name="NeckQ3" localSheetId="7">'PROMIS G10 Scoring Matrix'!$B$18:$C$23</definedName>
    <definedName name="NeckQ3">'Neck Pain Scoring Matrix'!$B$18:$C$23</definedName>
    <definedName name="NeckQ4" localSheetId="13">'HOOS Scoring Matrix'!$B$26:$C$31</definedName>
    <definedName name="NeckQ4" localSheetId="22">'K10 Scoring Matrix'!$B$26:$C$31</definedName>
    <definedName name="NeckQ4" localSheetId="19">'KOOS Scoring Matrix'!$B$26:$C$31</definedName>
    <definedName name="NeckQ4" localSheetId="10">'OMPQ Scoring Matrix'!$B$26:$C$31</definedName>
    <definedName name="NeckQ4" localSheetId="7">'PROMIS G10 Scoring Matrix'!$B$26:$C$31</definedName>
    <definedName name="NeckQ4">'Neck Pain Scoring Matrix'!$B$26:$C$31</definedName>
    <definedName name="NeckQ5" localSheetId="13">'HOOS Scoring Matrix'!$B$34:$C$39</definedName>
    <definedName name="NeckQ5" localSheetId="22">'K10 Scoring Matrix'!$B$34:$C$39</definedName>
    <definedName name="NeckQ5" localSheetId="19">'KOOS Scoring Matrix'!$B$34:$C$39</definedName>
    <definedName name="NeckQ5" localSheetId="10">'OMPQ Scoring Matrix'!$B$34:$C$39</definedName>
    <definedName name="NeckQ5" localSheetId="7">'PROMIS G10 Scoring Matrix'!$B$34:$C$39</definedName>
    <definedName name="NeckQ5">'Neck Pain Scoring Matrix'!$B$34:$C$39</definedName>
    <definedName name="NeckQ6" localSheetId="13">'HOOS Scoring Matrix'!$E$2:$F$7</definedName>
    <definedName name="NeckQ6" localSheetId="22">'K10 Scoring Matrix'!$E$2:$F$7</definedName>
    <definedName name="NeckQ6" localSheetId="19">'KOOS Scoring Matrix'!$E$2:$F$7</definedName>
    <definedName name="NeckQ6" localSheetId="10">'OMPQ Scoring Matrix'!$E$2:$F$7</definedName>
    <definedName name="NeckQ6" localSheetId="7">'PROMIS G10 Scoring Matrix'!$E$2:$F$7</definedName>
    <definedName name="NeckQ6">'Neck Pain Scoring Matrix'!$E$2:$F$7</definedName>
    <definedName name="NeckQ7" localSheetId="13">'HOOS Scoring Matrix'!$E$10:$F$15</definedName>
    <definedName name="NeckQ7" localSheetId="22">'K10 Scoring Matrix'!$E$10:$F$15</definedName>
    <definedName name="NeckQ7" localSheetId="19">'KOOS Scoring Matrix'!$E$10:$F$15</definedName>
    <definedName name="NeckQ7" localSheetId="10">'OMPQ Scoring Matrix'!$E$10:$F$15</definedName>
    <definedName name="NeckQ7" localSheetId="7">'PROMIS G10 Scoring Matrix'!$E$10:$F$15</definedName>
    <definedName name="NeckQ7">'Neck Pain Scoring Matrix'!$E$10:$F$15</definedName>
    <definedName name="NeckQ8" localSheetId="13">'HOOS Scoring Matrix'!$E$18:$F$23</definedName>
    <definedName name="NeckQ8" localSheetId="22">'K10 Scoring Matrix'!$E$18:$F$23</definedName>
    <definedName name="NeckQ8" localSheetId="19">'KOOS Scoring Matrix'!$E$18:$F$23</definedName>
    <definedName name="NeckQ8" localSheetId="10">'OMPQ Scoring Matrix'!$E$18:$F$23</definedName>
    <definedName name="NeckQ8" localSheetId="7">'PROMIS G10 Scoring Matrix'!$E$18:$F$23</definedName>
    <definedName name="NeckQ8">'Neck Pain Scoring Matrix'!$E$18:$F$23</definedName>
    <definedName name="NeckQ9" localSheetId="13">'HOOS Scoring Matrix'!$E$26:$F$31</definedName>
    <definedName name="NeckQ9" localSheetId="19">'KOOS Scoring Matrix'!$E$26:$F$31</definedName>
    <definedName name="NeckQ9" localSheetId="10">'OMPQ Scoring Matrix'!$E$26:$F$31</definedName>
    <definedName name="NeckQ9" localSheetId="7">'PROMIS G10 Scoring Matrix'!$E$26:$F$31</definedName>
    <definedName name="NeckQ9">'Neck Pain Scoring Matrix'!$E$26:$F$31</definedName>
    <definedName name="OMPQ_TypeTable">'Static Data'!$A$4:$A$10</definedName>
    <definedName name="OMPQ6Matrix" localSheetId="7">#REF!</definedName>
    <definedName name="OMPQ6Matrix">'OMPQ Scoring Matrix'!$S$2:$T$12</definedName>
    <definedName name="OMPQMatrix" localSheetId="7">#REF!</definedName>
    <definedName name="OMPQMatrix">'OMPQ Scoring Matrix'!$K$2:$L$11</definedName>
    <definedName name="OMPQMatrix10" localSheetId="7">#REF!</definedName>
    <definedName name="OMPQMatrix10">'OMPQ Scoring Matrix'!$AA$2:$AB$12</definedName>
    <definedName name="OMPQMatrix11" localSheetId="7">#REF!</definedName>
    <definedName name="OMPQMatrix11">'OMPQ Scoring Matrix'!$AC$2:$AD$12</definedName>
    <definedName name="OMPQMatrix12" localSheetId="7">#REF!</definedName>
    <definedName name="OMPQMatrix12">'OMPQ Scoring Matrix'!$AE$2:$AF$12</definedName>
    <definedName name="OMPQMatrix13to15" localSheetId="7">#REF!</definedName>
    <definedName name="OMPQMatrix13to15">'OMPQ Scoring Matrix'!$AG$2:$AH$12</definedName>
    <definedName name="OMPQMatrix16to20" localSheetId="7">#REF!</definedName>
    <definedName name="OMPQMatrix16to20">'OMPQ Scoring Matrix'!$AI$2:$AJ$12</definedName>
    <definedName name="OMPQMatrix2" localSheetId="7">#REF!</definedName>
    <definedName name="OMPQMatrix2">'OMPQ Scoring Matrix'!$M$2:$N$11</definedName>
    <definedName name="OMPQMatrix3" localSheetId="7">#REF!</definedName>
    <definedName name="OMPQMatrix3">'OMPQ Scoring Matrix'!$O$2:$P$12</definedName>
    <definedName name="OMPQMatrix4and5" localSheetId="7">#REF!</definedName>
    <definedName name="OMPQMatrix4and5">'OMPQ Scoring Matrix'!$Q$2:$R$12</definedName>
    <definedName name="OMPQMatrix6" localSheetId="7">#REF!</definedName>
    <definedName name="OMPQMatrix6">'OMPQ Scoring Matrix'!$S$2:$T$12</definedName>
    <definedName name="OMPQMatrix7" localSheetId="7">#REF!</definedName>
    <definedName name="OMPQMatrix7">'OMPQ Scoring Matrix'!$U$2:$V$12</definedName>
    <definedName name="OMPQMatrix8" localSheetId="7">#REF!</definedName>
    <definedName name="OMPQMatrix8">'OMPQ Scoring Matrix'!$W$2:$X$12</definedName>
    <definedName name="OMPQMatrix9" localSheetId="7">#REF!</definedName>
    <definedName name="OMPQMatrix9">'OMPQ Scoring Matrix'!$Y$2:$Z$12</definedName>
    <definedName name="OswestryScoringMatrix">'Oswestry scoring sheet'!$A$2:$B$61</definedName>
    <definedName name="PROMISQ10">'PROMIS G10 Scoring Matrix'!$F$1:$G$5</definedName>
    <definedName name="PROMISQ1to9">'PROMIS G10 Scoring Matrix'!$A$1:$B$5</definedName>
    <definedName name="PROMISQ6">'PROMIS G10 Scoring Matrix'!$D$1:$E$5</definedName>
    <definedName name="PROMISQ7">'PROMIS G10 Scoring Matrix'!$J$1:$K$11</definedName>
    <definedName name="PROMISQ8">'PROMIS G10 Scoring Matrix'!$H$1:$I$5</definedName>
    <definedName name="QDash4">'Quick DASH scoring sheet'!$A$1:$B$5</definedName>
    <definedName name="QDash5">'Quick DASH scoring sheet'!$A$7:$B$11</definedName>
    <definedName name="QDash6">'Quick DASH scoring sheet'!$A$13:$B$17</definedName>
    <definedName name="QDash7">'Quick DASH scoring sheet'!$A$19:$B$23</definedName>
    <definedName name="QDash8">'Quick DASH scoring sheet'!$A$25:$B$29</definedName>
    <definedName name="ScoringMatrix">'Oswestry scoring sheet'!$A$2:$B$61</definedName>
  </definedNames>
  <calcPr calcId="144525"/>
</workbook>
</file>

<file path=xl/calcChain.xml><?xml version="1.0" encoding="utf-8"?>
<calcChain xmlns="http://schemas.openxmlformats.org/spreadsheetml/2006/main">
  <c r="AT2" i="19" l="1"/>
  <c r="AT3" i="19"/>
  <c r="B358" i="35" l="1"/>
  <c r="B354" i="35"/>
  <c r="B350" i="35"/>
  <c r="B346" i="35"/>
  <c r="B342" i="35"/>
  <c r="B338" i="35"/>
  <c r="B334" i="35"/>
  <c r="B330" i="35"/>
  <c r="B326" i="35"/>
  <c r="B322" i="35"/>
  <c r="B318" i="35"/>
  <c r="B314" i="35"/>
  <c r="B310" i="35"/>
  <c r="B306" i="35"/>
  <c r="B302" i="35"/>
  <c r="B298" i="35"/>
  <c r="B294" i="35"/>
  <c r="B290" i="35"/>
  <c r="B286" i="35"/>
  <c r="B282" i="35"/>
  <c r="B278" i="35"/>
  <c r="B274" i="35"/>
  <c r="B270" i="35"/>
  <c r="B266" i="35"/>
  <c r="B262" i="35"/>
  <c r="B258" i="35"/>
  <c r="B254" i="35"/>
  <c r="B250" i="35"/>
  <c r="B246" i="35"/>
  <c r="B242" i="35"/>
  <c r="B238" i="35"/>
  <c r="B234" i="35"/>
  <c r="B230" i="35"/>
  <c r="B226" i="35"/>
  <c r="B224" i="35"/>
  <c r="B222" i="35"/>
  <c r="B220" i="35"/>
  <c r="B218" i="35"/>
  <c r="B216" i="35"/>
  <c r="B214" i="35"/>
  <c r="B212" i="35"/>
  <c r="B210" i="35"/>
  <c r="B208" i="35"/>
  <c r="B206" i="35"/>
  <c r="B204" i="35"/>
  <c r="B202" i="35"/>
  <c r="B200" i="35"/>
  <c r="B198" i="35"/>
  <c r="B196" i="35"/>
  <c r="B194" i="35"/>
  <c r="B192" i="35"/>
  <c r="B190" i="35"/>
  <c r="B188" i="35"/>
  <c r="B186" i="35"/>
  <c r="B184" i="35"/>
  <c r="B182" i="35"/>
  <c r="B180" i="35"/>
  <c r="B178" i="35"/>
  <c r="B176" i="35"/>
  <c r="B174" i="35"/>
  <c r="B172" i="35"/>
  <c r="B170" i="35"/>
  <c r="B168" i="35"/>
  <c r="B166" i="35"/>
  <c r="B164" i="35"/>
  <c r="B162" i="35"/>
  <c r="B160" i="35"/>
  <c r="B158" i="35"/>
  <c r="B156" i="35"/>
  <c r="B154" i="35"/>
  <c r="B152" i="35"/>
  <c r="B150" i="35"/>
  <c r="B148" i="35"/>
  <c r="B146" i="35"/>
  <c r="B144" i="35"/>
  <c r="B142" i="35"/>
  <c r="B140" i="35"/>
  <c r="B138" i="35"/>
  <c r="B136" i="35"/>
  <c r="B134" i="35"/>
  <c r="B132" i="35"/>
  <c r="B130" i="35"/>
  <c r="B128" i="35"/>
  <c r="B126" i="35"/>
  <c r="B124" i="35"/>
  <c r="B122" i="35"/>
  <c r="B120" i="35"/>
  <c r="B118" i="35"/>
  <c r="B116" i="35"/>
  <c r="B114" i="35"/>
  <c r="B112" i="35"/>
  <c r="B110" i="35"/>
  <c r="B108" i="35"/>
  <c r="B106" i="35"/>
  <c r="B104" i="35"/>
  <c r="B102" i="35"/>
  <c r="B100" i="35"/>
  <c r="B98" i="35"/>
  <c r="B96" i="35"/>
  <c r="B94" i="35"/>
  <c r="B92" i="35"/>
  <c r="B90" i="35"/>
  <c r="B88" i="35"/>
  <c r="B86" i="35"/>
  <c r="B84" i="35"/>
  <c r="B82" i="35"/>
  <c r="B80" i="35"/>
  <c r="B78" i="35"/>
  <c r="B76" i="35"/>
  <c r="B74" i="35"/>
  <c r="B72" i="35"/>
  <c r="B70" i="35"/>
  <c r="B68" i="35"/>
  <c r="B66" i="35"/>
  <c r="B64" i="35"/>
  <c r="B62" i="35"/>
  <c r="B60" i="35"/>
  <c r="B58" i="35"/>
  <c r="B56" i="35"/>
  <c r="B54" i="35"/>
  <c r="B52" i="35"/>
  <c r="B50" i="35"/>
  <c r="B48" i="35"/>
  <c r="B46" i="35"/>
  <c r="B44" i="35"/>
  <c r="B42" i="35"/>
  <c r="B40" i="35"/>
  <c r="B38" i="35"/>
  <c r="B36" i="35"/>
  <c r="B34" i="35"/>
  <c r="B32" i="35"/>
  <c r="B30" i="35"/>
  <c r="B28" i="35"/>
  <c r="B26" i="35"/>
  <c r="B24" i="35"/>
  <c r="B22" i="35"/>
  <c r="B20" i="35"/>
  <c r="B18" i="35"/>
  <c r="B16" i="35"/>
  <c r="B14" i="35"/>
  <c r="B12" i="35"/>
  <c r="B10" i="35"/>
  <c r="B8" i="35"/>
  <c r="B6" i="35"/>
  <c r="B4" i="35"/>
  <c r="B2" i="35"/>
  <c r="B1" i="35" a="1"/>
  <c r="B764" i="35" s="1"/>
  <c r="B1" i="35"/>
  <c r="AQ19" i="34"/>
  <c r="AP19" i="34"/>
  <c r="AO19" i="34"/>
  <c r="AN19" i="34"/>
  <c r="AM19" i="34"/>
  <c r="AL19" i="34"/>
  <c r="AK19" i="34"/>
  <c r="AR19" i="34" s="1"/>
  <c r="AH19" i="34"/>
  <c r="AG19" i="34"/>
  <c r="AF19" i="34"/>
  <c r="AE19" i="34"/>
  <c r="AD19" i="34"/>
  <c r="AC19" i="34"/>
  <c r="AB19" i="34"/>
  <c r="AA19" i="34"/>
  <c r="Z19" i="34"/>
  <c r="Y19" i="34"/>
  <c r="X19" i="34"/>
  <c r="W19" i="34"/>
  <c r="V19" i="34"/>
  <c r="AI19" i="34" s="1"/>
  <c r="U19" i="34"/>
  <c r="T19" i="34"/>
  <c r="S19" i="34"/>
  <c r="R19" i="34"/>
  <c r="Q19" i="34"/>
  <c r="P19" i="34"/>
  <c r="O19" i="34"/>
  <c r="N19" i="34"/>
  <c r="M19" i="34"/>
  <c r="L19" i="34"/>
  <c r="AJ19" i="34" s="1"/>
  <c r="K19" i="34"/>
  <c r="J19" i="34"/>
  <c r="I19" i="34"/>
  <c r="H19" i="34"/>
  <c r="G19" i="34"/>
  <c r="F19" i="34"/>
  <c r="E19" i="34"/>
  <c r="D19" i="34"/>
  <c r="C19" i="34"/>
  <c r="B19" i="34"/>
  <c r="A19" i="34"/>
  <c r="BC19" i="34" s="1"/>
  <c r="AQ18" i="34"/>
  <c r="AP18" i="34"/>
  <c r="AO18" i="34"/>
  <c r="AN18" i="34"/>
  <c r="AM18" i="34"/>
  <c r="AL18" i="34"/>
  <c r="AK18" i="34"/>
  <c r="AR18" i="34" s="1"/>
  <c r="AH18" i="34"/>
  <c r="AG18" i="34"/>
  <c r="AF18" i="34"/>
  <c r="AE18" i="34"/>
  <c r="AD18" i="34"/>
  <c r="AC18" i="34"/>
  <c r="AB18" i="34"/>
  <c r="AA18" i="34"/>
  <c r="Z18" i="34"/>
  <c r="Y18" i="34"/>
  <c r="X18" i="34"/>
  <c r="W18" i="34"/>
  <c r="V18" i="34"/>
  <c r="AI18" i="34" s="1"/>
  <c r="U18" i="34"/>
  <c r="T18" i="34"/>
  <c r="S18" i="34"/>
  <c r="R18" i="34"/>
  <c r="Q18" i="34"/>
  <c r="P18" i="34"/>
  <c r="O18" i="34"/>
  <c r="N18" i="34"/>
  <c r="M18" i="34"/>
  <c r="L18" i="34"/>
  <c r="AJ18" i="34" s="1"/>
  <c r="K18" i="34"/>
  <c r="J18" i="34"/>
  <c r="I18" i="34"/>
  <c r="H18" i="34"/>
  <c r="G18" i="34"/>
  <c r="F18" i="34"/>
  <c r="E18" i="34"/>
  <c r="D18" i="34"/>
  <c r="C18" i="34"/>
  <c r="B18" i="34"/>
  <c r="A18" i="34"/>
  <c r="AQ17" i="34"/>
  <c r="AP17" i="34"/>
  <c r="AO17" i="34"/>
  <c r="AN17" i="34"/>
  <c r="AM17" i="34"/>
  <c r="AL17" i="34"/>
  <c r="AK17" i="34"/>
  <c r="AR17" i="34" s="1"/>
  <c r="AH17" i="34"/>
  <c r="AG17" i="34"/>
  <c r="AF17" i="34"/>
  <c r="AE17" i="34"/>
  <c r="AD17" i="34"/>
  <c r="AC17" i="34"/>
  <c r="AB17" i="34"/>
  <c r="AA17" i="34"/>
  <c r="Z17" i="34"/>
  <c r="Y17" i="34"/>
  <c r="X17" i="34"/>
  <c r="W17" i="34"/>
  <c r="V17" i="34"/>
  <c r="AI17" i="34" s="1"/>
  <c r="U17" i="34"/>
  <c r="T17" i="34"/>
  <c r="S17" i="34"/>
  <c r="R17" i="34"/>
  <c r="Q17" i="34"/>
  <c r="P17" i="34"/>
  <c r="O17" i="34"/>
  <c r="N17" i="34"/>
  <c r="M17" i="34"/>
  <c r="L17" i="34"/>
  <c r="AJ17" i="34" s="1"/>
  <c r="K17" i="34"/>
  <c r="J17" i="34"/>
  <c r="I17" i="34"/>
  <c r="H17" i="34"/>
  <c r="G17" i="34"/>
  <c r="F17" i="34"/>
  <c r="E17" i="34"/>
  <c r="D17" i="34"/>
  <c r="C17" i="34"/>
  <c r="B17" i="34"/>
  <c r="A17" i="34"/>
  <c r="AY17" i="34" s="1"/>
  <c r="AQ16" i="34"/>
  <c r="AP16" i="34"/>
  <c r="AO16" i="34"/>
  <c r="AN16" i="34"/>
  <c r="AM16" i="34"/>
  <c r="AL16" i="34"/>
  <c r="AK16" i="34"/>
  <c r="AR16" i="34" s="1"/>
  <c r="AH16" i="34"/>
  <c r="AG16" i="34"/>
  <c r="AF16" i="34"/>
  <c r="AE16" i="34"/>
  <c r="AD16" i="34"/>
  <c r="AC16" i="34"/>
  <c r="AB16" i="34"/>
  <c r="AA16" i="34"/>
  <c r="Z16" i="34"/>
  <c r="Y16" i="34"/>
  <c r="X16" i="34"/>
  <c r="W16" i="34"/>
  <c r="V16" i="34"/>
  <c r="AI16" i="34" s="1"/>
  <c r="U16" i="34"/>
  <c r="T16" i="34"/>
  <c r="S16" i="34"/>
  <c r="R16" i="34"/>
  <c r="Q16" i="34"/>
  <c r="P16" i="34"/>
  <c r="O16" i="34"/>
  <c r="N16" i="34"/>
  <c r="M16" i="34"/>
  <c r="L16" i="34"/>
  <c r="AJ16" i="34" s="1"/>
  <c r="K16" i="34"/>
  <c r="J16" i="34"/>
  <c r="I16" i="34"/>
  <c r="H16" i="34"/>
  <c r="G16" i="34"/>
  <c r="F16" i="34"/>
  <c r="E16" i="34"/>
  <c r="D16" i="34"/>
  <c r="C16" i="34"/>
  <c r="B16" i="34"/>
  <c r="A16" i="34"/>
  <c r="AY16" i="34" s="1"/>
  <c r="AQ15" i="34"/>
  <c r="AP15" i="34"/>
  <c r="AO15" i="34"/>
  <c r="AN15" i="34"/>
  <c r="AM15" i="34"/>
  <c r="AL15" i="34"/>
  <c r="AK15" i="34"/>
  <c r="AR15" i="34" s="1"/>
  <c r="AH15" i="34"/>
  <c r="AG15" i="34"/>
  <c r="AF15" i="34"/>
  <c r="AE15" i="34"/>
  <c r="AD15" i="34"/>
  <c r="AC15" i="34"/>
  <c r="AB15" i="34"/>
  <c r="AA15" i="34"/>
  <c r="Z15" i="34"/>
  <c r="Y15" i="34"/>
  <c r="X15" i="34"/>
  <c r="W15" i="34"/>
  <c r="V15" i="34"/>
  <c r="AI15" i="34" s="1"/>
  <c r="U15" i="34"/>
  <c r="T15" i="34"/>
  <c r="S15" i="34"/>
  <c r="R15" i="34"/>
  <c r="Q15" i="34"/>
  <c r="P15" i="34"/>
  <c r="O15" i="34"/>
  <c r="N15" i="34"/>
  <c r="M15" i="34"/>
  <c r="L15" i="34"/>
  <c r="AJ15" i="34" s="1"/>
  <c r="K15" i="34"/>
  <c r="J15" i="34"/>
  <c r="I15" i="34"/>
  <c r="H15" i="34"/>
  <c r="G15" i="34"/>
  <c r="F15" i="34"/>
  <c r="E15" i="34"/>
  <c r="D15" i="34"/>
  <c r="C15" i="34"/>
  <c r="B15" i="34"/>
  <c r="A15" i="34"/>
  <c r="AQ14" i="34"/>
  <c r="AP14" i="34"/>
  <c r="AO14" i="34"/>
  <c r="AN14" i="34"/>
  <c r="AM14" i="34"/>
  <c r="AL14" i="34"/>
  <c r="AK14" i="34"/>
  <c r="AR14" i="34" s="1"/>
  <c r="AH14" i="34"/>
  <c r="AG14" i="34"/>
  <c r="AF14" i="34"/>
  <c r="AE14" i="34"/>
  <c r="AD14" i="34"/>
  <c r="AC14" i="34"/>
  <c r="AB14" i="34"/>
  <c r="AA14" i="34"/>
  <c r="Z14" i="34"/>
  <c r="Y14" i="34"/>
  <c r="X14" i="34"/>
  <c r="W14" i="34"/>
  <c r="V14" i="34"/>
  <c r="AI14" i="34" s="1"/>
  <c r="U14" i="34"/>
  <c r="T14" i="34"/>
  <c r="S14" i="34"/>
  <c r="R14" i="34"/>
  <c r="Q14" i="34"/>
  <c r="P14" i="34"/>
  <c r="O14" i="34"/>
  <c r="N14" i="34"/>
  <c r="M14" i="34"/>
  <c r="L14" i="34"/>
  <c r="AJ14" i="34" s="1"/>
  <c r="K14" i="34"/>
  <c r="J14" i="34"/>
  <c r="I14" i="34"/>
  <c r="H14" i="34"/>
  <c r="G14" i="34"/>
  <c r="F14" i="34"/>
  <c r="E14" i="34"/>
  <c r="D14" i="34"/>
  <c r="C14" i="34"/>
  <c r="B14" i="34"/>
  <c r="A14" i="34"/>
  <c r="A1" i="33" a="1"/>
  <c r="AN21" i="33" s="1"/>
  <c r="AU21" i="33" s="1"/>
  <c r="F24" i="30"/>
  <c r="BG32" i="28"/>
  <c r="BF32" i="28"/>
  <c r="BE32" i="28"/>
  <c r="BD32" i="28"/>
  <c r="BC32" i="28"/>
  <c r="BB32" i="28"/>
  <c r="BA32" i="28"/>
  <c r="AZ32" i="28"/>
  <c r="AY32" i="28"/>
  <c r="AX32" i="28"/>
  <c r="AW32" i="28"/>
  <c r="AV32" i="28"/>
  <c r="BG31" i="28"/>
  <c r="BF31" i="28"/>
  <c r="BE31" i="28"/>
  <c r="BD31" i="28"/>
  <c r="BC31" i="28"/>
  <c r="BB31" i="28"/>
  <c r="BA31" i="28"/>
  <c r="AZ31" i="28"/>
  <c r="AY31" i="28"/>
  <c r="AX31" i="28"/>
  <c r="AW31" i="28"/>
  <c r="AV31" i="28"/>
  <c r="BG30" i="28"/>
  <c r="BF30" i="28"/>
  <c r="BE30" i="28"/>
  <c r="BD30" i="28"/>
  <c r="BC30" i="28"/>
  <c r="BB30" i="28"/>
  <c r="BA30" i="28"/>
  <c r="AZ30" i="28"/>
  <c r="AY30" i="28"/>
  <c r="AX30" i="28"/>
  <c r="AW30" i="28"/>
  <c r="AV30" i="28"/>
  <c r="BG29" i="28"/>
  <c r="BF29" i="28"/>
  <c r="BE29" i="28"/>
  <c r="BD29" i="28"/>
  <c r="BC29" i="28"/>
  <c r="BB29" i="28"/>
  <c r="BA29" i="28"/>
  <c r="AZ29" i="28"/>
  <c r="AY29" i="28"/>
  <c r="AX29" i="28"/>
  <c r="AW29" i="28"/>
  <c r="AV29" i="28"/>
  <c r="BG28" i="28"/>
  <c r="BF28" i="28"/>
  <c r="BE28" i="28"/>
  <c r="BD28" i="28"/>
  <c r="BC28" i="28"/>
  <c r="BB28" i="28"/>
  <c r="BA28" i="28"/>
  <c r="AZ28" i="28"/>
  <c r="AY28" i="28"/>
  <c r="AX28" i="28"/>
  <c r="AW28" i="28"/>
  <c r="AV28" i="28"/>
  <c r="BG27" i="28"/>
  <c r="BF27" i="28"/>
  <c r="BE27" i="28"/>
  <c r="BD27" i="28"/>
  <c r="BC27" i="28"/>
  <c r="BB27" i="28"/>
  <c r="BA27" i="28"/>
  <c r="AZ27" i="28"/>
  <c r="AY27" i="28"/>
  <c r="AX27" i="28"/>
  <c r="AW27" i="28"/>
  <c r="AV27" i="28"/>
  <c r="BG26" i="28"/>
  <c r="BF26" i="28"/>
  <c r="BE26" i="28"/>
  <c r="BD26" i="28"/>
  <c r="BC26" i="28"/>
  <c r="BB26" i="28"/>
  <c r="BA26" i="28"/>
  <c r="AZ26" i="28"/>
  <c r="AY26" i="28"/>
  <c r="AX26" i="28"/>
  <c r="AW26" i="28"/>
  <c r="AV26" i="28"/>
  <c r="BG25" i="28"/>
  <c r="BF25" i="28"/>
  <c r="BE25" i="28"/>
  <c r="BD25" i="28"/>
  <c r="BC25" i="28"/>
  <c r="BB25" i="28"/>
  <c r="BA25" i="28"/>
  <c r="AZ25" i="28"/>
  <c r="AY25" i="28"/>
  <c r="AX25" i="28"/>
  <c r="AW25" i="28"/>
  <c r="AV25" i="28"/>
  <c r="A1" i="28" a="1"/>
  <c r="AP24" i="28" s="1"/>
  <c r="BC24" i="28" s="1"/>
  <c r="BD1" i="25"/>
  <c r="BC1" i="25"/>
  <c r="BB1" i="25"/>
  <c r="BA1" i="25"/>
  <c r="AZ1" i="25"/>
  <c r="AY1" i="25"/>
  <c r="AX1" i="25"/>
  <c r="AW1" i="25"/>
  <c r="AV1" i="25"/>
  <c r="AU1" i="25"/>
  <c r="A1" i="25" a="1"/>
  <c r="AB43" i="25" s="1"/>
  <c r="BF119" i="22"/>
  <c r="BE119" i="22"/>
  <c r="BD119" i="22"/>
  <c r="BC119" i="22"/>
  <c r="BB119" i="22"/>
  <c r="BA119" i="22"/>
  <c r="AZ119" i="22"/>
  <c r="AY119" i="22"/>
  <c r="AX119" i="22"/>
  <c r="AW119" i="22"/>
  <c r="BF118" i="22"/>
  <c r="BE118" i="22"/>
  <c r="BD118" i="22"/>
  <c r="BC118" i="22"/>
  <c r="BB118" i="22"/>
  <c r="BA118" i="22"/>
  <c r="AZ118" i="22"/>
  <c r="AY118" i="22"/>
  <c r="AX118" i="22"/>
  <c r="AW118" i="22"/>
  <c r="BF117" i="22"/>
  <c r="BE117" i="22"/>
  <c r="BD117" i="22"/>
  <c r="BC117" i="22"/>
  <c r="BB117" i="22"/>
  <c r="BA117" i="22"/>
  <c r="AZ117" i="22"/>
  <c r="AY117" i="22"/>
  <c r="AX117" i="22"/>
  <c r="AW117" i="22"/>
  <c r="BF116" i="22"/>
  <c r="BE116" i="22"/>
  <c r="BD116" i="22"/>
  <c r="BC116" i="22"/>
  <c r="BB116" i="22"/>
  <c r="BA116" i="22"/>
  <c r="AZ116" i="22"/>
  <c r="AY116" i="22"/>
  <c r="AX116" i="22"/>
  <c r="AW116" i="22"/>
  <c r="BF115" i="22"/>
  <c r="BE115" i="22"/>
  <c r="BD115" i="22"/>
  <c r="BC115" i="22"/>
  <c r="BB115" i="22"/>
  <c r="BA115" i="22"/>
  <c r="AZ115" i="22"/>
  <c r="AY115" i="22"/>
  <c r="AX115" i="22"/>
  <c r="AW115" i="22"/>
  <c r="BF114" i="22"/>
  <c r="BE114" i="22"/>
  <c r="BD114" i="22"/>
  <c r="BC114" i="22"/>
  <c r="BB114" i="22"/>
  <c r="BA114" i="22"/>
  <c r="AZ114" i="22"/>
  <c r="AY114" i="22"/>
  <c r="AX114" i="22"/>
  <c r="AW114" i="22"/>
  <c r="BF113" i="22"/>
  <c r="BE113" i="22"/>
  <c r="BD113" i="22"/>
  <c r="BC113" i="22"/>
  <c r="BB113" i="22"/>
  <c r="BA113" i="22"/>
  <c r="AZ113" i="22"/>
  <c r="AY113" i="22"/>
  <c r="AX113" i="22"/>
  <c r="AW113" i="22"/>
  <c r="BF112" i="22"/>
  <c r="BE112" i="22"/>
  <c r="BD112" i="22"/>
  <c r="BC112" i="22"/>
  <c r="BB112" i="22"/>
  <c r="BA112" i="22"/>
  <c r="AZ112" i="22"/>
  <c r="AY112" i="22"/>
  <c r="AX112" i="22"/>
  <c r="AW112" i="22"/>
  <c r="BF111" i="22"/>
  <c r="BE111" i="22"/>
  <c r="BD111" i="22"/>
  <c r="BC111" i="22"/>
  <c r="BB111" i="22"/>
  <c r="BA111" i="22"/>
  <c r="AZ111" i="22"/>
  <c r="AY111" i="22"/>
  <c r="AX111" i="22"/>
  <c r="AW111" i="22"/>
  <c r="BF110" i="22"/>
  <c r="BE110" i="22"/>
  <c r="BD110" i="22"/>
  <c r="BC110" i="22"/>
  <c r="BB110" i="22"/>
  <c r="BA110" i="22"/>
  <c r="AZ110" i="22"/>
  <c r="AY110" i="22"/>
  <c r="AX110" i="22"/>
  <c r="AW110" i="22"/>
  <c r="BF109" i="22"/>
  <c r="BE109" i="22"/>
  <c r="BD109" i="22"/>
  <c r="BC109" i="22"/>
  <c r="BB109" i="22"/>
  <c r="BA109" i="22"/>
  <c r="AZ109" i="22"/>
  <c r="AY109" i="22"/>
  <c r="AX109" i="22"/>
  <c r="AW109" i="22"/>
  <c r="BF108" i="22"/>
  <c r="BE108" i="22"/>
  <c r="BD108" i="22"/>
  <c r="BC108" i="22"/>
  <c r="BB108" i="22"/>
  <c r="BA108" i="22"/>
  <c r="AZ108" i="22"/>
  <c r="AY108" i="22"/>
  <c r="AX108" i="22"/>
  <c r="AW108" i="22"/>
  <c r="BF107" i="22"/>
  <c r="BE107" i="22"/>
  <c r="BD107" i="22"/>
  <c r="BC107" i="22"/>
  <c r="BB107" i="22"/>
  <c r="BA107" i="22"/>
  <c r="AZ107" i="22"/>
  <c r="AY107" i="22"/>
  <c r="AX107" i="22"/>
  <c r="AW107" i="22"/>
  <c r="BF106" i="22"/>
  <c r="BE106" i="22"/>
  <c r="BD106" i="22"/>
  <c r="BC106" i="22"/>
  <c r="BB106" i="22"/>
  <c r="BA106" i="22"/>
  <c r="AZ106" i="22"/>
  <c r="AY106" i="22"/>
  <c r="AX106" i="22"/>
  <c r="AW106" i="22"/>
  <c r="BF105" i="22"/>
  <c r="BE105" i="22"/>
  <c r="BD105" i="22"/>
  <c r="BC105" i="22"/>
  <c r="BB105" i="22"/>
  <c r="BA105" i="22"/>
  <c r="AZ105" i="22"/>
  <c r="AY105" i="22"/>
  <c r="AX105" i="22"/>
  <c r="AW105" i="22"/>
  <c r="BF104" i="22"/>
  <c r="BE104" i="22"/>
  <c r="BD104" i="22"/>
  <c r="BC104" i="22"/>
  <c r="BB104" i="22"/>
  <c r="BA104" i="22"/>
  <c r="AZ104" i="22"/>
  <c r="AY104" i="22"/>
  <c r="AX104" i="22"/>
  <c r="AW104" i="22"/>
  <c r="BF103" i="22"/>
  <c r="BE103" i="22"/>
  <c r="BD103" i="22"/>
  <c r="BC103" i="22"/>
  <c r="BB103" i="22"/>
  <c r="BA103" i="22"/>
  <c r="AZ103" i="22"/>
  <c r="AY103" i="22"/>
  <c r="AX103" i="22"/>
  <c r="AW103" i="22"/>
  <c r="BF102" i="22"/>
  <c r="BE102" i="22"/>
  <c r="BD102" i="22"/>
  <c r="BC102" i="22"/>
  <c r="BB102" i="22"/>
  <c r="BA102" i="22"/>
  <c r="AZ102" i="22"/>
  <c r="AY102" i="22"/>
  <c r="AX102" i="22"/>
  <c r="AW102" i="22"/>
  <c r="BF101" i="22"/>
  <c r="BE101" i="22"/>
  <c r="BD101" i="22"/>
  <c r="BC101" i="22"/>
  <c r="BB101" i="22"/>
  <c r="BA101" i="22"/>
  <c r="AZ101" i="22"/>
  <c r="AY101" i="22"/>
  <c r="AX101" i="22"/>
  <c r="AW101" i="22"/>
  <c r="BF100" i="22"/>
  <c r="BE100" i="22"/>
  <c r="BD100" i="22"/>
  <c r="BC100" i="22"/>
  <c r="BB100" i="22"/>
  <c r="BA100" i="22"/>
  <c r="AZ100" i="22"/>
  <c r="AY100" i="22"/>
  <c r="AX100" i="22"/>
  <c r="AW100" i="22"/>
  <c r="BF99" i="22"/>
  <c r="BE99" i="22"/>
  <c r="BD99" i="22"/>
  <c r="BC99" i="22"/>
  <c r="BB99" i="22"/>
  <c r="BA99" i="22"/>
  <c r="AZ99" i="22"/>
  <c r="AY99" i="22"/>
  <c r="AX99" i="22"/>
  <c r="AW99" i="22"/>
  <c r="BF98" i="22"/>
  <c r="BE98" i="22"/>
  <c r="BD98" i="22"/>
  <c r="BC98" i="22"/>
  <c r="BB98" i="22"/>
  <c r="BA98" i="22"/>
  <c r="AZ98" i="22"/>
  <c r="AY98" i="22"/>
  <c r="AX98" i="22"/>
  <c r="AW98" i="22"/>
  <c r="BF97" i="22"/>
  <c r="BE97" i="22"/>
  <c r="BD97" i="22"/>
  <c r="BC97" i="22"/>
  <c r="BB97" i="22"/>
  <c r="BA97" i="22"/>
  <c r="AZ97" i="22"/>
  <c r="AY97" i="22"/>
  <c r="AX97" i="22"/>
  <c r="AW97" i="22"/>
  <c r="BF96" i="22"/>
  <c r="BE96" i="22"/>
  <c r="BD96" i="22"/>
  <c r="BC96" i="22"/>
  <c r="BB96" i="22"/>
  <c r="BA96" i="22"/>
  <c r="AZ96" i="22"/>
  <c r="AY96" i="22"/>
  <c r="AX96" i="22"/>
  <c r="AW96" i="22"/>
  <c r="BF95" i="22"/>
  <c r="BE95" i="22"/>
  <c r="BD95" i="22"/>
  <c r="BC95" i="22"/>
  <c r="BB95" i="22"/>
  <c r="BA95" i="22"/>
  <c r="AZ95" i="22"/>
  <c r="AY95" i="22"/>
  <c r="AX95" i="22"/>
  <c r="AW95" i="22"/>
  <c r="BF94" i="22"/>
  <c r="BE94" i="22"/>
  <c r="BD94" i="22"/>
  <c r="BC94" i="22"/>
  <c r="BB94" i="22"/>
  <c r="BA94" i="22"/>
  <c r="AZ94" i="22"/>
  <c r="AY94" i="22"/>
  <c r="AX94" i="22"/>
  <c r="AW94" i="22"/>
  <c r="BF93" i="22"/>
  <c r="BE93" i="22"/>
  <c r="BD93" i="22"/>
  <c r="BC93" i="22"/>
  <c r="BB93" i="22"/>
  <c r="BA93" i="22"/>
  <c r="AZ93" i="22"/>
  <c r="AY93" i="22"/>
  <c r="AX93" i="22"/>
  <c r="AW93" i="22"/>
  <c r="BF92" i="22"/>
  <c r="BE92" i="22"/>
  <c r="BD92" i="22"/>
  <c r="BC92" i="22"/>
  <c r="BB92" i="22"/>
  <c r="BA92" i="22"/>
  <c r="AZ92" i="22"/>
  <c r="AY92" i="22"/>
  <c r="AX92" i="22"/>
  <c r="AW92" i="22"/>
  <c r="BF91" i="22"/>
  <c r="BE91" i="22"/>
  <c r="BD91" i="22"/>
  <c r="BC91" i="22"/>
  <c r="BB91" i="22"/>
  <c r="BA91" i="22"/>
  <c r="AZ91" i="22"/>
  <c r="AY91" i="22"/>
  <c r="AX91" i="22"/>
  <c r="AW91" i="22"/>
  <c r="BF90" i="22"/>
  <c r="BE90" i="22"/>
  <c r="BD90" i="22"/>
  <c r="BC90" i="22"/>
  <c r="BB90" i="22"/>
  <c r="BA90" i="22"/>
  <c r="AZ90" i="22"/>
  <c r="AY90" i="22"/>
  <c r="AX90" i="22"/>
  <c r="AW90" i="22"/>
  <c r="BF89" i="22"/>
  <c r="BE89" i="22"/>
  <c r="BD89" i="22"/>
  <c r="BC89" i="22"/>
  <c r="BB89" i="22"/>
  <c r="BA89" i="22"/>
  <c r="AZ89" i="22"/>
  <c r="AY89" i="22"/>
  <c r="AX89" i="22"/>
  <c r="AW89" i="22"/>
  <c r="BF88" i="22"/>
  <c r="BE88" i="22"/>
  <c r="BD88" i="22"/>
  <c r="BC88" i="22"/>
  <c r="BB88" i="22"/>
  <c r="BA88" i="22"/>
  <c r="AZ88" i="22"/>
  <c r="AY88" i="22"/>
  <c r="AX88" i="22"/>
  <c r="AW88" i="22"/>
  <c r="BF87" i="22"/>
  <c r="BE87" i="22"/>
  <c r="BD87" i="22"/>
  <c r="BC87" i="22"/>
  <c r="BB87" i="22"/>
  <c r="BA87" i="22"/>
  <c r="AZ87" i="22"/>
  <c r="AY87" i="22"/>
  <c r="AX87" i="22"/>
  <c r="AW87" i="22"/>
  <c r="BF86" i="22"/>
  <c r="BE86" i="22"/>
  <c r="BD86" i="22"/>
  <c r="BC86" i="22"/>
  <c r="BB86" i="22"/>
  <c r="BA86" i="22"/>
  <c r="AZ86" i="22"/>
  <c r="AY86" i="22"/>
  <c r="AX86" i="22"/>
  <c r="AW86" i="22"/>
  <c r="BF85" i="22"/>
  <c r="BE85" i="22"/>
  <c r="BD85" i="22"/>
  <c r="BC85" i="22"/>
  <c r="BB85" i="22"/>
  <c r="BA85" i="22"/>
  <c r="AZ85" i="22"/>
  <c r="AY85" i="22"/>
  <c r="AX85" i="22"/>
  <c r="AW85" i="22"/>
  <c r="BF84" i="22"/>
  <c r="BE84" i="22"/>
  <c r="BD84" i="22"/>
  <c r="BC84" i="22"/>
  <c r="BB84" i="22"/>
  <c r="BA84" i="22"/>
  <c r="AZ84" i="22"/>
  <c r="AY84" i="22"/>
  <c r="AX84" i="22"/>
  <c r="AW84" i="22"/>
  <c r="BF83" i="22"/>
  <c r="BE83" i="22"/>
  <c r="BD83" i="22"/>
  <c r="BC83" i="22"/>
  <c r="BB83" i="22"/>
  <c r="BA83" i="22"/>
  <c r="AZ83" i="22"/>
  <c r="AY83" i="22"/>
  <c r="AX83" i="22"/>
  <c r="AW83" i="22"/>
  <c r="BF82" i="22"/>
  <c r="BE82" i="22"/>
  <c r="BD82" i="22"/>
  <c r="BC82" i="22"/>
  <c r="BB82" i="22"/>
  <c r="BA82" i="22"/>
  <c r="AZ82" i="22"/>
  <c r="AY82" i="22"/>
  <c r="AX82" i="22"/>
  <c r="AW82" i="22"/>
  <c r="BF81" i="22"/>
  <c r="BE81" i="22"/>
  <c r="BD81" i="22"/>
  <c r="BC81" i="22"/>
  <c r="BB81" i="22"/>
  <c r="BA81" i="22"/>
  <c r="AZ81" i="22"/>
  <c r="AY81" i="22"/>
  <c r="AX81" i="22"/>
  <c r="AW81" i="22"/>
  <c r="BF80" i="22"/>
  <c r="BE80" i="22"/>
  <c r="BD80" i="22"/>
  <c r="BC80" i="22"/>
  <c r="BB80" i="22"/>
  <c r="BA80" i="22"/>
  <c r="AZ80" i="22"/>
  <c r="AY80" i="22"/>
  <c r="AX80" i="22"/>
  <c r="AW80" i="22"/>
  <c r="BF79" i="22"/>
  <c r="BE79" i="22"/>
  <c r="BD79" i="22"/>
  <c r="BC79" i="22"/>
  <c r="BB79" i="22"/>
  <c r="BA79" i="22"/>
  <c r="AZ79" i="22"/>
  <c r="AY79" i="22"/>
  <c r="AX79" i="22"/>
  <c r="AW79" i="22"/>
  <c r="BF78" i="22"/>
  <c r="BE78" i="22"/>
  <c r="BD78" i="22"/>
  <c r="BC78" i="22"/>
  <c r="BB78" i="22"/>
  <c r="BA78" i="22"/>
  <c r="AZ78" i="22"/>
  <c r="AY78" i="22"/>
  <c r="AX78" i="22"/>
  <c r="AW78" i="22"/>
  <c r="BF77" i="22"/>
  <c r="BE77" i="22"/>
  <c r="BD77" i="22"/>
  <c r="BC77" i="22"/>
  <c r="BB77" i="22"/>
  <c r="BA77" i="22"/>
  <c r="AZ77" i="22"/>
  <c r="AY77" i="22"/>
  <c r="AX77" i="22"/>
  <c r="AW77" i="22"/>
  <c r="BF76" i="22"/>
  <c r="BE76" i="22"/>
  <c r="BD76" i="22"/>
  <c r="BC76" i="22"/>
  <c r="BB76" i="22"/>
  <c r="BA76" i="22"/>
  <c r="AZ76" i="22"/>
  <c r="AY76" i="22"/>
  <c r="AX76" i="22"/>
  <c r="AW76" i="22"/>
  <c r="BF75" i="22"/>
  <c r="BE75" i="22"/>
  <c r="BD75" i="22"/>
  <c r="BC75" i="22"/>
  <c r="BB75" i="22"/>
  <c r="BA75" i="22"/>
  <c r="AZ75" i="22"/>
  <c r="AY75" i="22"/>
  <c r="AX75" i="22"/>
  <c r="AW75" i="22"/>
  <c r="BF74" i="22"/>
  <c r="BE74" i="22"/>
  <c r="BD74" i="22"/>
  <c r="BC74" i="22"/>
  <c r="BB74" i="22"/>
  <c r="BA74" i="22"/>
  <c r="AZ74" i="22"/>
  <c r="AY74" i="22"/>
  <c r="AX74" i="22"/>
  <c r="AW74" i="22"/>
  <c r="BF73" i="22"/>
  <c r="BE73" i="22"/>
  <c r="BD73" i="22"/>
  <c r="BC73" i="22"/>
  <c r="BB73" i="22"/>
  <c r="BA73" i="22"/>
  <c r="AZ73" i="22"/>
  <c r="AY73" i="22"/>
  <c r="AX73" i="22"/>
  <c r="AW73" i="22"/>
  <c r="BF72" i="22"/>
  <c r="BE72" i="22"/>
  <c r="BD72" i="22"/>
  <c r="BC72" i="22"/>
  <c r="BB72" i="22"/>
  <c r="BA72" i="22"/>
  <c r="AZ72" i="22"/>
  <c r="AY72" i="22"/>
  <c r="AX72" i="22"/>
  <c r="AW72" i="22"/>
  <c r="BF71" i="22"/>
  <c r="BE71" i="22"/>
  <c r="BD71" i="22"/>
  <c r="BC71" i="22"/>
  <c r="BB71" i="22"/>
  <c r="BA71" i="22"/>
  <c r="AZ71" i="22"/>
  <c r="AY71" i="22"/>
  <c r="AX71" i="22"/>
  <c r="AW71" i="22"/>
  <c r="BF70" i="22"/>
  <c r="BE70" i="22"/>
  <c r="BD70" i="22"/>
  <c r="BC70" i="22"/>
  <c r="BB70" i="22"/>
  <c r="BA70" i="22"/>
  <c r="AZ70" i="22"/>
  <c r="AY70" i="22"/>
  <c r="AX70" i="22"/>
  <c r="AW70" i="22"/>
  <c r="BF69" i="22"/>
  <c r="BE69" i="22"/>
  <c r="BD69" i="22"/>
  <c r="BC69" i="22"/>
  <c r="BB69" i="22"/>
  <c r="BA69" i="22"/>
  <c r="AZ69" i="22"/>
  <c r="AY69" i="22"/>
  <c r="AX69" i="22"/>
  <c r="AW69" i="22"/>
  <c r="BF68" i="22"/>
  <c r="BE68" i="22"/>
  <c r="BD68" i="22"/>
  <c r="BC68" i="22"/>
  <c r="BB68" i="22"/>
  <c r="BA68" i="22"/>
  <c r="AZ68" i="22"/>
  <c r="AY68" i="22"/>
  <c r="AX68" i="22"/>
  <c r="AW68" i="22"/>
  <c r="BF67" i="22"/>
  <c r="BE67" i="22"/>
  <c r="BD67" i="22"/>
  <c r="BC67" i="22"/>
  <c r="BB67" i="22"/>
  <c r="BA67" i="22"/>
  <c r="AZ67" i="22"/>
  <c r="AY67" i="22"/>
  <c r="AX67" i="22"/>
  <c r="AW67" i="22"/>
  <c r="BF66" i="22"/>
  <c r="BE66" i="22"/>
  <c r="BD66" i="22"/>
  <c r="BC66" i="22"/>
  <c r="BB66" i="22"/>
  <c r="BA66" i="22"/>
  <c r="AZ66" i="22"/>
  <c r="AY66" i="22"/>
  <c r="AX66" i="22"/>
  <c r="AW66" i="22"/>
  <c r="BF65" i="22"/>
  <c r="BE65" i="22"/>
  <c r="BD65" i="22"/>
  <c r="BC65" i="22"/>
  <c r="BB65" i="22"/>
  <c r="BA65" i="22"/>
  <c r="AZ65" i="22"/>
  <c r="AY65" i="22"/>
  <c r="AX65" i="22"/>
  <c r="AW65" i="22"/>
  <c r="BF64" i="22"/>
  <c r="BE64" i="22"/>
  <c r="BD64" i="22"/>
  <c r="BC64" i="22"/>
  <c r="BB64" i="22"/>
  <c r="BA64" i="22"/>
  <c r="AZ64" i="22"/>
  <c r="AY64" i="22"/>
  <c r="AX64" i="22"/>
  <c r="AW64" i="22"/>
  <c r="BF63" i="22"/>
  <c r="BE63" i="22"/>
  <c r="BD63" i="22"/>
  <c r="BC63" i="22"/>
  <c r="BB63" i="22"/>
  <c r="BA63" i="22"/>
  <c r="AZ63" i="22"/>
  <c r="AY63" i="22"/>
  <c r="AX63" i="22"/>
  <c r="AW63" i="22"/>
  <c r="BF62" i="22"/>
  <c r="BE62" i="22"/>
  <c r="BD62" i="22"/>
  <c r="BC62" i="22"/>
  <c r="BB62" i="22"/>
  <c r="BA62" i="22"/>
  <c r="AZ62" i="22"/>
  <c r="AY62" i="22"/>
  <c r="AX62" i="22"/>
  <c r="AW62" i="22"/>
  <c r="BF61" i="22"/>
  <c r="BE61" i="22"/>
  <c r="BD61" i="22"/>
  <c r="BC61" i="22"/>
  <c r="BB61" i="22"/>
  <c r="BA61" i="22"/>
  <c r="AZ61" i="22"/>
  <c r="AY61" i="22"/>
  <c r="AX61" i="22"/>
  <c r="AW61" i="22"/>
  <c r="BF60" i="22"/>
  <c r="BE60" i="22"/>
  <c r="BD60" i="22"/>
  <c r="BC60" i="22"/>
  <c r="BB60" i="22"/>
  <c r="BA60" i="22"/>
  <c r="AZ60" i="22"/>
  <c r="AY60" i="22"/>
  <c r="AX60" i="22"/>
  <c r="AW60" i="22"/>
  <c r="BF59" i="22"/>
  <c r="BE59" i="22"/>
  <c r="BD59" i="22"/>
  <c r="BC59" i="22"/>
  <c r="BB59" i="22"/>
  <c r="BA59" i="22"/>
  <c r="AZ59" i="22"/>
  <c r="AY59" i="22"/>
  <c r="AX59" i="22"/>
  <c r="AW59" i="22"/>
  <c r="BF58" i="22"/>
  <c r="BE58" i="22"/>
  <c r="BD58" i="22"/>
  <c r="BC58" i="22"/>
  <c r="BB58" i="22"/>
  <c r="BA58" i="22"/>
  <c r="AZ58" i="22"/>
  <c r="AY58" i="22"/>
  <c r="AX58" i="22"/>
  <c r="AW58" i="22"/>
  <c r="D9" i="22"/>
  <c r="AS8" i="22"/>
  <c r="AO8" i="22"/>
  <c r="BB8" i="22" s="1"/>
  <c r="AK8" i="22"/>
  <c r="AX8" i="22" s="1"/>
  <c r="AG8" i="22"/>
  <c r="AC8" i="22"/>
  <c r="Y8" i="22"/>
  <c r="U8" i="22"/>
  <c r="Q8" i="22"/>
  <c r="M8" i="22"/>
  <c r="I8" i="22"/>
  <c r="E8" i="22"/>
  <c r="D8" i="22"/>
  <c r="A8" i="22"/>
  <c r="AS7" i="22"/>
  <c r="AP7" i="22"/>
  <c r="BC7" i="22" s="1"/>
  <c r="AO7" i="22"/>
  <c r="BB7" i="22" s="1"/>
  <c r="AL7" i="22"/>
  <c r="AY7" i="22" s="1"/>
  <c r="AK7" i="22"/>
  <c r="AX7" i="22" s="1"/>
  <c r="AH7" i="22"/>
  <c r="AG7" i="22"/>
  <c r="AD7" i="22"/>
  <c r="AC7" i="22"/>
  <c r="Z7" i="22"/>
  <c r="Y7" i="22"/>
  <c r="V7" i="22"/>
  <c r="U7" i="22"/>
  <c r="R7" i="22"/>
  <c r="Q7" i="22"/>
  <c r="N7" i="22"/>
  <c r="M7" i="22"/>
  <c r="J7" i="22"/>
  <c r="I7" i="22"/>
  <c r="F7" i="22"/>
  <c r="E7" i="22"/>
  <c r="B7" i="22"/>
  <c r="A7" i="22"/>
  <c r="AQ6" i="22"/>
  <c r="BD6" i="22" s="1"/>
  <c r="AP6" i="22"/>
  <c r="BC6" i="22" s="1"/>
  <c r="AM6" i="22"/>
  <c r="AZ6" i="22" s="1"/>
  <c r="AL6" i="22"/>
  <c r="AY6" i="22" s="1"/>
  <c r="AI6" i="22"/>
  <c r="AH6" i="22"/>
  <c r="AE6" i="22"/>
  <c r="AD6" i="22"/>
  <c r="AA6" i="22"/>
  <c r="Z6" i="22"/>
  <c r="W6" i="22"/>
  <c r="AT6" i="22" s="1"/>
  <c r="V6" i="22"/>
  <c r="S6" i="22"/>
  <c r="R6" i="22"/>
  <c r="O6" i="22"/>
  <c r="N6" i="22"/>
  <c r="K6" i="22"/>
  <c r="J6" i="22"/>
  <c r="G6" i="22"/>
  <c r="F6" i="22"/>
  <c r="C6" i="22"/>
  <c r="B6" i="22"/>
  <c r="AR5" i="22"/>
  <c r="BE5" i="22" s="1"/>
  <c r="AQ5" i="22"/>
  <c r="BD5" i="22" s="1"/>
  <c r="AN5" i="22"/>
  <c r="BA5" i="22" s="1"/>
  <c r="AM5" i="22"/>
  <c r="AZ5" i="22" s="1"/>
  <c r="AJ5" i="22"/>
  <c r="AW5" i="22" s="1"/>
  <c r="AI5" i="22"/>
  <c r="AF5" i="22"/>
  <c r="AE5" i="22"/>
  <c r="AB5" i="22"/>
  <c r="AA5" i="22"/>
  <c r="X5" i="22"/>
  <c r="W5" i="22"/>
  <c r="AT5" i="22" s="1"/>
  <c r="T5" i="22"/>
  <c r="S5" i="22"/>
  <c r="P5" i="22"/>
  <c r="O5" i="22"/>
  <c r="L5" i="22"/>
  <c r="K5" i="22"/>
  <c r="H5" i="22"/>
  <c r="G5" i="22"/>
  <c r="D5" i="22"/>
  <c r="C5" i="22"/>
  <c r="AS4" i="22"/>
  <c r="AR4" i="22"/>
  <c r="BE4" i="22" s="1"/>
  <c r="AO4" i="22"/>
  <c r="BB4" i="22" s="1"/>
  <c r="AN4" i="22"/>
  <c r="BA4" i="22" s="1"/>
  <c r="AK4" i="22"/>
  <c r="AX4" i="22" s="1"/>
  <c r="AJ4" i="22"/>
  <c r="AW4" i="22" s="1"/>
  <c r="AG4" i="22"/>
  <c r="AF4" i="22"/>
  <c r="AC4" i="22"/>
  <c r="AB4" i="22"/>
  <c r="Y4" i="22"/>
  <c r="X4" i="22"/>
  <c r="U4" i="22"/>
  <c r="T4" i="22"/>
  <c r="Q4" i="22"/>
  <c r="P4" i="22"/>
  <c r="M4" i="22"/>
  <c r="L4" i="22"/>
  <c r="I4" i="22"/>
  <c r="H4" i="22"/>
  <c r="E4" i="22"/>
  <c r="D4" i="22"/>
  <c r="A4" i="22"/>
  <c r="AS3" i="22"/>
  <c r="AP3" i="22"/>
  <c r="BC3" i="22" s="1"/>
  <c r="AO3" i="22"/>
  <c r="BB3" i="22" s="1"/>
  <c r="AL3" i="22"/>
  <c r="AY3" i="22" s="1"/>
  <c r="AK3" i="22"/>
  <c r="AX3" i="22" s="1"/>
  <c r="AH3" i="22"/>
  <c r="AG3" i="22"/>
  <c r="AD3" i="22"/>
  <c r="AC3" i="22"/>
  <c r="Z3" i="22"/>
  <c r="Y3" i="22"/>
  <c r="V3" i="22"/>
  <c r="U3" i="22"/>
  <c r="R3" i="22"/>
  <c r="Q3" i="22"/>
  <c r="N3" i="22"/>
  <c r="M3" i="22"/>
  <c r="J3" i="22"/>
  <c r="I3" i="22"/>
  <c r="F3" i="22"/>
  <c r="E3" i="22"/>
  <c r="B3" i="22"/>
  <c r="A3" i="22"/>
  <c r="AQ2" i="22"/>
  <c r="BD2" i="22" s="1"/>
  <c r="AP2" i="22"/>
  <c r="BC2" i="22" s="1"/>
  <c r="AM2" i="22"/>
  <c r="AZ2" i="22" s="1"/>
  <c r="AL2" i="22"/>
  <c r="AY2" i="22" s="1"/>
  <c r="AI2" i="22"/>
  <c r="AH2" i="22"/>
  <c r="AE2" i="22"/>
  <c r="AD2" i="22"/>
  <c r="AA2" i="22"/>
  <c r="Z2" i="22"/>
  <c r="W2" i="22"/>
  <c r="AT2" i="22" s="1"/>
  <c r="V2" i="22"/>
  <c r="S2" i="22"/>
  <c r="R2" i="22"/>
  <c r="O2" i="22"/>
  <c r="N2" i="22"/>
  <c r="K2" i="22"/>
  <c r="J2" i="22"/>
  <c r="G2" i="22"/>
  <c r="F2" i="22"/>
  <c r="C2" i="22"/>
  <c r="B2" i="22"/>
  <c r="AR1" i="22"/>
  <c r="BE1" i="22" s="1"/>
  <c r="AQ1" i="22"/>
  <c r="BD1" i="22" s="1"/>
  <c r="AN1" i="22"/>
  <c r="BA1" i="22" s="1"/>
  <c r="AM1" i="22"/>
  <c r="AZ1" i="22" s="1"/>
  <c r="AJ1" i="22"/>
  <c r="AW1" i="22" s="1"/>
  <c r="AI1" i="22"/>
  <c r="AF1" i="22"/>
  <c r="AE1" i="22"/>
  <c r="AB1" i="22"/>
  <c r="AA1" i="22"/>
  <c r="X1" i="22"/>
  <c r="W1" i="22"/>
  <c r="T1" i="22"/>
  <c r="S1" i="22"/>
  <c r="P1" i="22"/>
  <c r="O1" i="22"/>
  <c r="L1" i="22"/>
  <c r="K1" i="22"/>
  <c r="H1" i="22"/>
  <c r="G1" i="22"/>
  <c r="D1" i="22"/>
  <c r="C1" i="22"/>
  <c r="A1" i="22" a="1"/>
  <c r="A1" i="22"/>
  <c r="AY505" i="19"/>
  <c r="AY504" i="19"/>
  <c r="AY503" i="19"/>
  <c r="AY502" i="19"/>
  <c r="AY501" i="19"/>
  <c r="AY500" i="19"/>
  <c r="AY499" i="19"/>
  <c r="AY498" i="19"/>
  <c r="AY497" i="19"/>
  <c r="AY496" i="19"/>
  <c r="AY495" i="19"/>
  <c r="AY494" i="19"/>
  <c r="AY493" i="19"/>
  <c r="AY492" i="19"/>
  <c r="AY491" i="19"/>
  <c r="AY490" i="19"/>
  <c r="AY489" i="19"/>
  <c r="AY488" i="19"/>
  <c r="AY487" i="19"/>
  <c r="AY486" i="19"/>
  <c r="AY485" i="19"/>
  <c r="AY484" i="19"/>
  <c r="AY483" i="19"/>
  <c r="AY482" i="19"/>
  <c r="AY481" i="19"/>
  <c r="AY480" i="19"/>
  <c r="AY479" i="19"/>
  <c r="AY478" i="19"/>
  <c r="AY477" i="19"/>
  <c r="AY476" i="19"/>
  <c r="AY475" i="19"/>
  <c r="AY474" i="19"/>
  <c r="AY473" i="19"/>
  <c r="AY472" i="19"/>
  <c r="AY471" i="19"/>
  <c r="AY470" i="19"/>
  <c r="AY469" i="19"/>
  <c r="AY468" i="19"/>
  <c r="AY467" i="19"/>
  <c r="AY466" i="19"/>
  <c r="AY465" i="19"/>
  <c r="AY464" i="19"/>
  <c r="AY463" i="19"/>
  <c r="AY462" i="19"/>
  <c r="AY461" i="19"/>
  <c r="AY460" i="19"/>
  <c r="AY459" i="19"/>
  <c r="AY458" i="19"/>
  <c r="AY457" i="19"/>
  <c r="AY456" i="19"/>
  <c r="AY455" i="19"/>
  <c r="AY454" i="19"/>
  <c r="AY453" i="19"/>
  <c r="AY452" i="19"/>
  <c r="AY451" i="19"/>
  <c r="AY450" i="19"/>
  <c r="AY449" i="19"/>
  <c r="AY448" i="19"/>
  <c r="AY447" i="19"/>
  <c r="AY446" i="19"/>
  <c r="AY445" i="19"/>
  <c r="AY444" i="19"/>
  <c r="AY443" i="19"/>
  <c r="AY442" i="19"/>
  <c r="AY441" i="19"/>
  <c r="AY440" i="19"/>
  <c r="AY439" i="19"/>
  <c r="AY438" i="19"/>
  <c r="AY437" i="19"/>
  <c r="AY436" i="19"/>
  <c r="AY435" i="19"/>
  <c r="AY434" i="19"/>
  <c r="AY433" i="19"/>
  <c r="AY432" i="19"/>
  <c r="AY431" i="19"/>
  <c r="AY430" i="19"/>
  <c r="AY429" i="19"/>
  <c r="AY428" i="19"/>
  <c r="AY427" i="19"/>
  <c r="AY426" i="19"/>
  <c r="AY425" i="19"/>
  <c r="AY424" i="19"/>
  <c r="AY423" i="19"/>
  <c r="AY422" i="19"/>
  <c r="AY421" i="19"/>
  <c r="AY420" i="19"/>
  <c r="AY419" i="19"/>
  <c r="AY418" i="19"/>
  <c r="AY417" i="19"/>
  <c r="AY416" i="19"/>
  <c r="AY415" i="19"/>
  <c r="AY414" i="19"/>
  <c r="AY413" i="19"/>
  <c r="AY412" i="19"/>
  <c r="AY411" i="19"/>
  <c r="AY410" i="19"/>
  <c r="AY409" i="19"/>
  <c r="AY408" i="19"/>
  <c r="AY407" i="19"/>
  <c r="AY406" i="19"/>
  <c r="AY405" i="19"/>
  <c r="AY404" i="19"/>
  <c r="AY403" i="19"/>
  <c r="AY402" i="19"/>
  <c r="AY401" i="19"/>
  <c r="AY400" i="19"/>
  <c r="AY399" i="19"/>
  <c r="AY398" i="19"/>
  <c r="AY397" i="19"/>
  <c r="AY396" i="19"/>
  <c r="AY395" i="19"/>
  <c r="AY394" i="19"/>
  <c r="AY393" i="19"/>
  <c r="AY392" i="19"/>
  <c r="AY391" i="19"/>
  <c r="AY390" i="19"/>
  <c r="AY389" i="19"/>
  <c r="AY388" i="19"/>
  <c r="AY387" i="19"/>
  <c r="AY386" i="19"/>
  <c r="AY385" i="19"/>
  <c r="AY384" i="19"/>
  <c r="AY383" i="19"/>
  <c r="AY382" i="19"/>
  <c r="AY381" i="19"/>
  <c r="AY380" i="19"/>
  <c r="AY379" i="19"/>
  <c r="AY378" i="19"/>
  <c r="AY377" i="19"/>
  <c r="AY376" i="19"/>
  <c r="AY375" i="19"/>
  <c r="AY374" i="19"/>
  <c r="AY373" i="19"/>
  <c r="AY372" i="19"/>
  <c r="AY371" i="19"/>
  <c r="AY370" i="19"/>
  <c r="AY369" i="19"/>
  <c r="AY368" i="19"/>
  <c r="AY367" i="19"/>
  <c r="AY366" i="19"/>
  <c r="AY365" i="19"/>
  <c r="AY364" i="19"/>
  <c r="AY363" i="19"/>
  <c r="AY362" i="19"/>
  <c r="AY361" i="19"/>
  <c r="AY360" i="19"/>
  <c r="AY359" i="19"/>
  <c r="AY358" i="19"/>
  <c r="AY357" i="19"/>
  <c r="AY356" i="19"/>
  <c r="AY355" i="19"/>
  <c r="AY354" i="19"/>
  <c r="AY353" i="19"/>
  <c r="AY352" i="19"/>
  <c r="AY351" i="19"/>
  <c r="AY350" i="19"/>
  <c r="AY349" i="19"/>
  <c r="AY348" i="19"/>
  <c r="AY347" i="19"/>
  <c r="AY346" i="19"/>
  <c r="AY345" i="19"/>
  <c r="AY344" i="19"/>
  <c r="AY343" i="19"/>
  <c r="AY342" i="19"/>
  <c r="AY341" i="19"/>
  <c r="AY340" i="19"/>
  <c r="AY339" i="19"/>
  <c r="AY338" i="19"/>
  <c r="AY337" i="19"/>
  <c r="AY336" i="19"/>
  <c r="AY335" i="19"/>
  <c r="AY334" i="19"/>
  <c r="AY333" i="19"/>
  <c r="AY332" i="19"/>
  <c r="AY331" i="19"/>
  <c r="AY330" i="19"/>
  <c r="AY329" i="19"/>
  <c r="AY328" i="19"/>
  <c r="AY327" i="19"/>
  <c r="AY326" i="19"/>
  <c r="AY325" i="19"/>
  <c r="AY324" i="19"/>
  <c r="AY323" i="19"/>
  <c r="AY322" i="19"/>
  <c r="AY321" i="19"/>
  <c r="AY320" i="19"/>
  <c r="AY319" i="19"/>
  <c r="AY318" i="19"/>
  <c r="AY317" i="19"/>
  <c r="AY316" i="19"/>
  <c r="AY315" i="19"/>
  <c r="AY314" i="19"/>
  <c r="AY313" i="19"/>
  <c r="AY312" i="19"/>
  <c r="AY311" i="19"/>
  <c r="AY310" i="19"/>
  <c r="AY309" i="19"/>
  <c r="AY308" i="19"/>
  <c r="AY307" i="19"/>
  <c r="AY306" i="19"/>
  <c r="AY305" i="19"/>
  <c r="AY304" i="19"/>
  <c r="AY303" i="19"/>
  <c r="AY302" i="19"/>
  <c r="AY301" i="19"/>
  <c r="AY300" i="19"/>
  <c r="AY299" i="19"/>
  <c r="AY298" i="19"/>
  <c r="AY297" i="19"/>
  <c r="AY296" i="19"/>
  <c r="AY295" i="19"/>
  <c r="AY294" i="19"/>
  <c r="AY293" i="19"/>
  <c r="AY292" i="19"/>
  <c r="AY291" i="19"/>
  <c r="AY290" i="19"/>
  <c r="AY289" i="19"/>
  <c r="AY288" i="19"/>
  <c r="AY287" i="19"/>
  <c r="AY286" i="19"/>
  <c r="AY285" i="19"/>
  <c r="AY284" i="19"/>
  <c r="AY283" i="19"/>
  <c r="AY282" i="19"/>
  <c r="AY281" i="19"/>
  <c r="AY280" i="19"/>
  <c r="AY279" i="19"/>
  <c r="AY278" i="19"/>
  <c r="AY277" i="19"/>
  <c r="AY276" i="19"/>
  <c r="AY275" i="19"/>
  <c r="AY274" i="19"/>
  <c r="AY273" i="19"/>
  <c r="AY272" i="19"/>
  <c r="AY271" i="19"/>
  <c r="AY270" i="19"/>
  <c r="AY269" i="19"/>
  <c r="AY268" i="19"/>
  <c r="AY267" i="19"/>
  <c r="AY266" i="19"/>
  <c r="AY265" i="19"/>
  <c r="AY264" i="19"/>
  <c r="AY263" i="19"/>
  <c r="AY262" i="19"/>
  <c r="AY261" i="19"/>
  <c r="AY260" i="19"/>
  <c r="AY259" i="19"/>
  <c r="AY258" i="19"/>
  <c r="AY257" i="19"/>
  <c r="AY256" i="19"/>
  <c r="AY255" i="19"/>
  <c r="AY254" i="19"/>
  <c r="AY253" i="19"/>
  <c r="AY252" i="19"/>
  <c r="AY251" i="19"/>
  <c r="AY250" i="19"/>
  <c r="AY249" i="19"/>
  <c r="AY248" i="19"/>
  <c r="AY247" i="19"/>
  <c r="AY246" i="19"/>
  <c r="AY245" i="19"/>
  <c r="AY244" i="19"/>
  <c r="AY243" i="19"/>
  <c r="AY242" i="19"/>
  <c r="AY241" i="19"/>
  <c r="AY240" i="19"/>
  <c r="AY239" i="19"/>
  <c r="AY238" i="19"/>
  <c r="AY237" i="19"/>
  <c r="AY236" i="19"/>
  <c r="AY235" i="19"/>
  <c r="AY234" i="19"/>
  <c r="AY233" i="19"/>
  <c r="AY232" i="19"/>
  <c r="AY231" i="19"/>
  <c r="AY230" i="19"/>
  <c r="AY229" i="19"/>
  <c r="AY228" i="19"/>
  <c r="AY227" i="19"/>
  <c r="AY226" i="19"/>
  <c r="AY225" i="19"/>
  <c r="AY224" i="19"/>
  <c r="AY223" i="19"/>
  <c r="AY222" i="19"/>
  <c r="AY221" i="19"/>
  <c r="AY220" i="19"/>
  <c r="AY219" i="19"/>
  <c r="AY218" i="19"/>
  <c r="AY217" i="19"/>
  <c r="AY216" i="19"/>
  <c r="AY215" i="19"/>
  <c r="AY214" i="19"/>
  <c r="AY213" i="19"/>
  <c r="AY212" i="19"/>
  <c r="AY211" i="19"/>
  <c r="AY210" i="19"/>
  <c r="AY209" i="19"/>
  <c r="AY208" i="19"/>
  <c r="AY207" i="19"/>
  <c r="AY206" i="19"/>
  <c r="AY205" i="19"/>
  <c r="AY204" i="19"/>
  <c r="AY203" i="19"/>
  <c r="AY202" i="19"/>
  <c r="AY201" i="19"/>
  <c r="AY200" i="19"/>
  <c r="AY199" i="19"/>
  <c r="AY198" i="19"/>
  <c r="AY197" i="19"/>
  <c r="AY196" i="19"/>
  <c r="AY195" i="19"/>
  <c r="AY194" i="19"/>
  <c r="AY193" i="19"/>
  <c r="AY192" i="19"/>
  <c r="AY191" i="19"/>
  <c r="AY190" i="19"/>
  <c r="AY189" i="19"/>
  <c r="AY188" i="19"/>
  <c r="AY187" i="19"/>
  <c r="AY186" i="19"/>
  <c r="AY185" i="19"/>
  <c r="AY184" i="19"/>
  <c r="AY183" i="19"/>
  <c r="AY182" i="19"/>
  <c r="AY181" i="19"/>
  <c r="AY180" i="19"/>
  <c r="AY179" i="19"/>
  <c r="AY178" i="19"/>
  <c r="AY177" i="19"/>
  <c r="AY176" i="19"/>
  <c r="AY175" i="19"/>
  <c r="AY174" i="19"/>
  <c r="AY173" i="19"/>
  <c r="AY172" i="19"/>
  <c r="AY171" i="19"/>
  <c r="AY170" i="19"/>
  <c r="AY169" i="19"/>
  <c r="AY168" i="19"/>
  <c r="AY167" i="19"/>
  <c r="AY166" i="19"/>
  <c r="AY165" i="19"/>
  <c r="AY164" i="19"/>
  <c r="AY163" i="19"/>
  <c r="AY162" i="19"/>
  <c r="AY161" i="19"/>
  <c r="AY160" i="19"/>
  <c r="AY159" i="19"/>
  <c r="AY158" i="19"/>
  <c r="AY157" i="19"/>
  <c r="AY156" i="19"/>
  <c r="AY155" i="19"/>
  <c r="AY154" i="19"/>
  <c r="AY153" i="19"/>
  <c r="AY152" i="19"/>
  <c r="AY151" i="19"/>
  <c r="AY150" i="19"/>
  <c r="AY149" i="19"/>
  <c r="AY148" i="19"/>
  <c r="AY147" i="19"/>
  <c r="AY146" i="19"/>
  <c r="AY145" i="19"/>
  <c r="AY144" i="19"/>
  <c r="AY143" i="19"/>
  <c r="AY142" i="19"/>
  <c r="AY141" i="19"/>
  <c r="AY140" i="19"/>
  <c r="AY139" i="19"/>
  <c r="AY138" i="19"/>
  <c r="AY137" i="19"/>
  <c r="AY136" i="19"/>
  <c r="AY135" i="19"/>
  <c r="AY134" i="19"/>
  <c r="AY133" i="19"/>
  <c r="AY132" i="19"/>
  <c r="AY131" i="19"/>
  <c r="AY130" i="19"/>
  <c r="AY129" i="19"/>
  <c r="AY128" i="19"/>
  <c r="AY127" i="19"/>
  <c r="AY126" i="19"/>
  <c r="AY125" i="19"/>
  <c r="AY124" i="19"/>
  <c r="AY123" i="19"/>
  <c r="AY122" i="19"/>
  <c r="AY121" i="19"/>
  <c r="AY120" i="19"/>
  <c r="AY119" i="19"/>
  <c r="AY118" i="19"/>
  <c r="AY117" i="19"/>
  <c r="AY116" i="19"/>
  <c r="AY115" i="19"/>
  <c r="AY114" i="19"/>
  <c r="AY113" i="19"/>
  <c r="AY112" i="19"/>
  <c r="AY111" i="19"/>
  <c r="AY110" i="19"/>
  <c r="AY109" i="19"/>
  <c r="AY108" i="19"/>
  <c r="AY107" i="19"/>
  <c r="AY106" i="19"/>
  <c r="AY105" i="19"/>
  <c r="AY104" i="19"/>
  <c r="AY103" i="19"/>
  <c r="AY102" i="19"/>
  <c r="AY101" i="19"/>
  <c r="AY100" i="19"/>
  <c r="AY99" i="19"/>
  <c r="AY98" i="19"/>
  <c r="AY97" i="19"/>
  <c r="AY96" i="19"/>
  <c r="AY95" i="19"/>
  <c r="AY94" i="19"/>
  <c r="AY93" i="19"/>
  <c r="AY92" i="19"/>
  <c r="AY91" i="19"/>
  <c r="AY90" i="19"/>
  <c r="AY89" i="19"/>
  <c r="AY88" i="19"/>
  <c r="AY87" i="19"/>
  <c r="AY86" i="19"/>
  <c r="AY85" i="19"/>
  <c r="AY84" i="19"/>
  <c r="AY83" i="19"/>
  <c r="AY82" i="19"/>
  <c r="AY81" i="19"/>
  <c r="AY80" i="19"/>
  <c r="AY79" i="19"/>
  <c r="AY78" i="19"/>
  <c r="AY77" i="19"/>
  <c r="AY76" i="19"/>
  <c r="AY75" i="19"/>
  <c r="AY74" i="19"/>
  <c r="AY73" i="19"/>
  <c r="AY72" i="19"/>
  <c r="AY71" i="19"/>
  <c r="AY70" i="19"/>
  <c r="AY69" i="19"/>
  <c r="AY68" i="19"/>
  <c r="AY67" i="19"/>
  <c r="AY66" i="19"/>
  <c r="AY65" i="19"/>
  <c r="AY64" i="19"/>
  <c r="AY63" i="19"/>
  <c r="AY62" i="19"/>
  <c r="AY61" i="19"/>
  <c r="AY60" i="19"/>
  <c r="AY59" i="19"/>
  <c r="AY58" i="19"/>
  <c r="AY57" i="19"/>
  <c r="AY56" i="19"/>
  <c r="AY55" i="19"/>
  <c r="AY54" i="19"/>
  <c r="AY53" i="19"/>
  <c r="AY52" i="19"/>
  <c r="AY51" i="19"/>
  <c r="AY50" i="19"/>
  <c r="AY49" i="19"/>
  <c r="AY48" i="19"/>
  <c r="AO38" i="19"/>
  <c r="AK38" i="19"/>
  <c r="AU38" i="19" s="1"/>
  <c r="AG38" i="19"/>
  <c r="AC38" i="19"/>
  <c r="Y38" i="19"/>
  <c r="U38" i="19"/>
  <c r="Q38" i="19"/>
  <c r="M38" i="19"/>
  <c r="I38" i="19"/>
  <c r="E38" i="19"/>
  <c r="A38" i="19"/>
  <c r="AL37" i="19"/>
  <c r="AV37" i="19" s="1"/>
  <c r="AH37" i="19"/>
  <c r="AD37" i="19"/>
  <c r="Z37" i="19"/>
  <c r="V37" i="19"/>
  <c r="AP37" i="19" s="1"/>
  <c r="R37" i="19"/>
  <c r="N37" i="19"/>
  <c r="J37" i="19"/>
  <c r="F37" i="19"/>
  <c r="B37" i="19"/>
  <c r="AM36" i="19"/>
  <c r="AW36" i="19" s="1"/>
  <c r="AI36" i="19"/>
  <c r="AR36" i="19" s="1"/>
  <c r="AE36" i="19"/>
  <c r="AA36" i="19"/>
  <c r="W36" i="19"/>
  <c r="S36" i="19"/>
  <c r="O36" i="19"/>
  <c r="K36" i="19"/>
  <c r="G36" i="19"/>
  <c r="C36" i="19"/>
  <c r="AN35" i="19"/>
  <c r="AX35" i="19" s="1"/>
  <c r="AJ35" i="19"/>
  <c r="AF35" i="19"/>
  <c r="AB35" i="19"/>
  <c r="X35" i="19"/>
  <c r="T35" i="19"/>
  <c r="P35" i="19"/>
  <c r="L35" i="19"/>
  <c r="H35" i="19"/>
  <c r="D35" i="19"/>
  <c r="AO34" i="19"/>
  <c r="AK34" i="19"/>
  <c r="AU34" i="19" s="1"/>
  <c r="AG34" i="19"/>
  <c r="AC34" i="19"/>
  <c r="Y34" i="19"/>
  <c r="U34" i="19"/>
  <c r="Q34" i="19"/>
  <c r="M34" i="19"/>
  <c r="I34" i="19"/>
  <c r="E34" i="19"/>
  <c r="A34" i="19"/>
  <c r="AM33" i="19"/>
  <c r="AW33" i="19" s="1"/>
  <c r="AL33" i="19"/>
  <c r="AV33" i="19" s="1"/>
  <c r="AI33" i="19"/>
  <c r="AR33" i="19" s="1"/>
  <c r="AH33" i="19"/>
  <c r="AE33" i="19"/>
  <c r="AD33" i="19"/>
  <c r="AA33" i="19"/>
  <c r="Z33" i="19"/>
  <c r="W33" i="19"/>
  <c r="V33" i="19"/>
  <c r="AP33" i="19" s="1"/>
  <c r="S33" i="19"/>
  <c r="R33" i="19"/>
  <c r="O33" i="19"/>
  <c r="N33" i="19"/>
  <c r="K33" i="19"/>
  <c r="J33" i="19"/>
  <c r="G33" i="19"/>
  <c r="F33" i="19"/>
  <c r="C33" i="19"/>
  <c r="B33" i="19"/>
  <c r="AN32" i="19"/>
  <c r="AX32" i="19" s="1"/>
  <c r="AM32" i="19"/>
  <c r="AW32" i="19" s="1"/>
  <c r="AJ32" i="19"/>
  <c r="AI32" i="19"/>
  <c r="AR32" i="19" s="1"/>
  <c r="AF32" i="19"/>
  <c r="AE32" i="19"/>
  <c r="AB32" i="19"/>
  <c r="AA32" i="19"/>
  <c r="X32" i="19"/>
  <c r="W32" i="19"/>
  <c r="T32" i="19"/>
  <c r="S32" i="19"/>
  <c r="P32" i="19"/>
  <c r="O32" i="19"/>
  <c r="L32" i="19"/>
  <c r="K32" i="19"/>
  <c r="H32" i="19"/>
  <c r="G32" i="19"/>
  <c r="D32" i="19"/>
  <c r="C32" i="19"/>
  <c r="AO31" i="19"/>
  <c r="AN31" i="19"/>
  <c r="AX31" i="19" s="1"/>
  <c r="AK31" i="19"/>
  <c r="AU31" i="19" s="1"/>
  <c r="AJ31" i="19"/>
  <c r="AG31" i="19"/>
  <c r="AF31" i="19"/>
  <c r="AC31" i="19"/>
  <c r="AB31" i="19"/>
  <c r="Y31" i="19"/>
  <c r="X31" i="19"/>
  <c r="U31" i="19"/>
  <c r="T31" i="19"/>
  <c r="Q31" i="19"/>
  <c r="P31" i="19"/>
  <c r="M31" i="19"/>
  <c r="L31" i="19"/>
  <c r="I31" i="19"/>
  <c r="H31" i="19"/>
  <c r="E31" i="19"/>
  <c r="D31" i="19"/>
  <c r="A31" i="19"/>
  <c r="AO30" i="19"/>
  <c r="AL30" i="19"/>
  <c r="AV30" i="19" s="1"/>
  <c r="AK30" i="19"/>
  <c r="AU30" i="19" s="1"/>
  <c r="AH30" i="19"/>
  <c r="AG30" i="19"/>
  <c r="AD30" i="19"/>
  <c r="AC30" i="19"/>
  <c r="Z30" i="19"/>
  <c r="Y30" i="19"/>
  <c r="V30" i="19"/>
  <c r="AP30" i="19" s="1"/>
  <c r="U30" i="19"/>
  <c r="R30" i="19"/>
  <c r="Q30" i="19"/>
  <c r="N30" i="19"/>
  <c r="M30" i="19"/>
  <c r="J30" i="19"/>
  <c r="I30" i="19"/>
  <c r="F30" i="19"/>
  <c r="E30" i="19"/>
  <c r="B30" i="19"/>
  <c r="A30" i="19"/>
  <c r="AM29" i="19"/>
  <c r="AW29" i="19" s="1"/>
  <c r="AL29" i="19"/>
  <c r="AV29" i="19" s="1"/>
  <c r="AI29" i="19"/>
  <c r="AR29" i="19" s="1"/>
  <c r="AH29" i="19"/>
  <c r="AE29" i="19"/>
  <c r="AD29" i="19"/>
  <c r="AA29" i="19"/>
  <c r="Z29" i="19"/>
  <c r="W29" i="19"/>
  <c r="V29" i="19"/>
  <c r="AP29" i="19" s="1"/>
  <c r="S29" i="19"/>
  <c r="R29" i="19"/>
  <c r="O29" i="19"/>
  <c r="N29" i="19"/>
  <c r="K29" i="19"/>
  <c r="J29" i="19"/>
  <c r="G29" i="19"/>
  <c r="F29" i="19"/>
  <c r="C29" i="19"/>
  <c r="B29" i="19"/>
  <c r="AN28" i="19"/>
  <c r="AX28" i="19" s="1"/>
  <c r="AM28" i="19"/>
  <c r="AW28" i="19" s="1"/>
  <c r="AJ28" i="19"/>
  <c r="AI28" i="19"/>
  <c r="AR28" i="19" s="1"/>
  <c r="AF28" i="19"/>
  <c r="AE28" i="19"/>
  <c r="AB28" i="19"/>
  <c r="AA28" i="19"/>
  <c r="X28" i="19"/>
  <c r="W28" i="19"/>
  <c r="T28" i="19"/>
  <c r="S28" i="19"/>
  <c r="P28" i="19"/>
  <c r="O28" i="19"/>
  <c r="L28" i="19"/>
  <c r="K28" i="19"/>
  <c r="H28" i="19"/>
  <c r="G28" i="19"/>
  <c r="D28" i="19"/>
  <c r="C28" i="19"/>
  <c r="AO27" i="19"/>
  <c r="AN27" i="19"/>
  <c r="AX27" i="19" s="1"/>
  <c r="AK27" i="19"/>
  <c r="AU27" i="19" s="1"/>
  <c r="AJ27" i="19"/>
  <c r="AG27" i="19"/>
  <c r="AF27" i="19"/>
  <c r="AC27" i="19"/>
  <c r="AB27" i="19"/>
  <c r="Y27" i="19"/>
  <c r="X27" i="19"/>
  <c r="U27" i="19"/>
  <c r="T27" i="19"/>
  <c r="Q27" i="19"/>
  <c r="P27" i="19"/>
  <c r="M27" i="19"/>
  <c r="L27" i="19"/>
  <c r="I27" i="19"/>
  <c r="H27" i="19"/>
  <c r="E27" i="19"/>
  <c r="D27" i="19"/>
  <c r="A27" i="19"/>
  <c r="AO26" i="19"/>
  <c r="AL26" i="19"/>
  <c r="AV26" i="19" s="1"/>
  <c r="AK26" i="19"/>
  <c r="AU26" i="19" s="1"/>
  <c r="AH26" i="19"/>
  <c r="AG26" i="19"/>
  <c r="AD26" i="19"/>
  <c r="AC26" i="19"/>
  <c r="Z26" i="19"/>
  <c r="Y26" i="19"/>
  <c r="V26" i="19"/>
  <c r="AP26" i="19" s="1"/>
  <c r="U26" i="19"/>
  <c r="R26" i="19"/>
  <c r="Q26" i="19"/>
  <c r="N26" i="19"/>
  <c r="M26" i="19"/>
  <c r="J26" i="19"/>
  <c r="I26" i="19"/>
  <c r="F26" i="19"/>
  <c r="E26" i="19"/>
  <c r="B26" i="19"/>
  <c r="A26" i="19"/>
  <c r="AM25" i="19"/>
  <c r="AW25" i="19" s="1"/>
  <c r="AL25" i="19"/>
  <c r="AV25" i="19" s="1"/>
  <c r="AI25" i="19"/>
  <c r="AR25" i="19" s="1"/>
  <c r="AH25" i="19"/>
  <c r="AE25" i="19"/>
  <c r="AD25" i="19"/>
  <c r="AA25" i="19"/>
  <c r="Z25" i="19"/>
  <c r="W25" i="19"/>
  <c r="V25" i="19"/>
  <c r="AP25" i="19" s="1"/>
  <c r="S25" i="19"/>
  <c r="R25" i="19"/>
  <c r="O25" i="19"/>
  <c r="N25" i="19"/>
  <c r="K25" i="19"/>
  <c r="J25" i="19"/>
  <c r="G25" i="19"/>
  <c r="F25" i="19"/>
  <c r="C25" i="19"/>
  <c r="B25" i="19"/>
  <c r="AN24" i="19"/>
  <c r="AX24" i="19" s="1"/>
  <c r="AM24" i="19"/>
  <c r="AW24" i="19" s="1"/>
  <c r="AJ24" i="19"/>
  <c r="AI24" i="19"/>
  <c r="AR24" i="19" s="1"/>
  <c r="AF24" i="19"/>
  <c r="AE24" i="19"/>
  <c r="AB24" i="19"/>
  <c r="AA24" i="19"/>
  <c r="X24" i="19"/>
  <c r="W24" i="19"/>
  <c r="T24" i="19"/>
  <c r="S24" i="19"/>
  <c r="P24" i="19"/>
  <c r="O24" i="19"/>
  <c r="L24" i="19"/>
  <c r="K24" i="19"/>
  <c r="H24" i="19"/>
  <c r="G24" i="19"/>
  <c r="D24" i="19"/>
  <c r="C24" i="19"/>
  <c r="AO23" i="19"/>
  <c r="AN23" i="19"/>
  <c r="AX23" i="19" s="1"/>
  <c r="AK23" i="19"/>
  <c r="AU23" i="19" s="1"/>
  <c r="AJ23" i="19"/>
  <c r="AG23" i="19"/>
  <c r="AF23" i="19"/>
  <c r="AC23" i="19"/>
  <c r="AB23" i="19"/>
  <c r="Y23" i="19"/>
  <c r="X23" i="19"/>
  <c r="U23" i="19"/>
  <c r="T23" i="19"/>
  <c r="Q23" i="19"/>
  <c r="P23" i="19"/>
  <c r="M23" i="19"/>
  <c r="L23" i="19"/>
  <c r="I23" i="19"/>
  <c r="H23" i="19"/>
  <c r="E23" i="19"/>
  <c r="D23" i="19"/>
  <c r="A23" i="19"/>
  <c r="AO22" i="19"/>
  <c r="AL22" i="19"/>
  <c r="AV22" i="19" s="1"/>
  <c r="AK22" i="19"/>
  <c r="AU22" i="19" s="1"/>
  <c r="AH22" i="19"/>
  <c r="AG22" i="19"/>
  <c r="AD22" i="19"/>
  <c r="AC22" i="19"/>
  <c r="Z22" i="19"/>
  <c r="Y22" i="19"/>
  <c r="V22" i="19"/>
  <c r="AP22" i="19" s="1"/>
  <c r="U22" i="19"/>
  <c r="R22" i="19"/>
  <c r="Q22" i="19"/>
  <c r="N22" i="19"/>
  <c r="M22" i="19"/>
  <c r="J22" i="19"/>
  <c r="I22" i="19"/>
  <c r="F22" i="19"/>
  <c r="E22" i="19"/>
  <c r="B22" i="19"/>
  <c r="A22" i="19"/>
  <c r="AM21" i="19"/>
  <c r="AW21" i="19" s="1"/>
  <c r="AL21" i="19"/>
  <c r="AV21" i="19" s="1"/>
  <c r="AI21" i="19"/>
  <c r="AR21" i="19" s="1"/>
  <c r="AH21" i="19"/>
  <c r="AE21" i="19"/>
  <c r="AD21" i="19"/>
  <c r="AA21" i="19"/>
  <c r="Z21" i="19"/>
  <c r="W21" i="19"/>
  <c r="V21" i="19"/>
  <c r="AP21" i="19" s="1"/>
  <c r="S21" i="19"/>
  <c r="R21" i="19"/>
  <c r="O21" i="19"/>
  <c r="N21" i="19"/>
  <c r="K21" i="19"/>
  <c r="J21" i="19"/>
  <c r="G21" i="19"/>
  <c r="F21" i="19"/>
  <c r="C21" i="19"/>
  <c r="B21" i="19"/>
  <c r="AN20" i="19"/>
  <c r="AX20" i="19" s="1"/>
  <c r="AM20" i="19"/>
  <c r="AW20" i="19" s="1"/>
  <c r="AJ20" i="19"/>
  <c r="AI20" i="19"/>
  <c r="AR20" i="19" s="1"/>
  <c r="AF20" i="19"/>
  <c r="AE20" i="19"/>
  <c r="AB20" i="19"/>
  <c r="AA20" i="19"/>
  <c r="X20" i="19"/>
  <c r="W20" i="19"/>
  <c r="T20" i="19"/>
  <c r="S20" i="19"/>
  <c r="P20" i="19"/>
  <c r="O20" i="19"/>
  <c r="L20" i="19"/>
  <c r="K20" i="19"/>
  <c r="H20" i="19"/>
  <c r="G20" i="19"/>
  <c r="D20" i="19"/>
  <c r="C20" i="19"/>
  <c r="AO19" i="19"/>
  <c r="AN19" i="19"/>
  <c r="AX19" i="19" s="1"/>
  <c r="AK19" i="19"/>
  <c r="AU19" i="19" s="1"/>
  <c r="AJ19" i="19"/>
  <c r="AG19" i="19"/>
  <c r="AF19" i="19"/>
  <c r="AC19" i="19"/>
  <c r="AB19" i="19"/>
  <c r="Y19" i="19"/>
  <c r="X19" i="19"/>
  <c r="U19" i="19"/>
  <c r="T19" i="19"/>
  <c r="Q19" i="19"/>
  <c r="P19" i="19"/>
  <c r="M19" i="19"/>
  <c r="L19" i="19"/>
  <c r="I19" i="19"/>
  <c r="H19" i="19"/>
  <c r="E19" i="19"/>
  <c r="D19" i="19"/>
  <c r="A19" i="19"/>
  <c r="AO18" i="19"/>
  <c r="AL18" i="19"/>
  <c r="AV18" i="19" s="1"/>
  <c r="AK18" i="19"/>
  <c r="AU18" i="19" s="1"/>
  <c r="AH18" i="19"/>
  <c r="AG18" i="19"/>
  <c r="AD18" i="19"/>
  <c r="AC18" i="19"/>
  <c r="Z18" i="19"/>
  <c r="Y18" i="19"/>
  <c r="V18" i="19"/>
  <c r="AP18" i="19" s="1"/>
  <c r="U18" i="19"/>
  <c r="R18" i="19"/>
  <c r="Q18" i="19"/>
  <c r="N18" i="19"/>
  <c r="M18" i="19"/>
  <c r="J18" i="19"/>
  <c r="I18" i="19"/>
  <c r="F18" i="19"/>
  <c r="E18" i="19"/>
  <c r="B18" i="19"/>
  <c r="A18" i="19"/>
  <c r="AM17" i="19"/>
  <c r="AW17" i="19" s="1"/>
  <c r="AL17" i="19"/>
  <c r="AV17" i="19" s="1"/>
  <c r="AI17" i="19"/>
  <c r="AR17" i="19" s="1"/>
  <c r="AH17" i="19"/>
  <c r="AE17" i="19"/>
  <c r="AD17" i="19"/>
  <c r="AA17" i="19"/>
  <c r="Z17" i="19"/>
  <c r="W17" i="19"/>
  <c r="V17" i="19"/>
  <c r="AP17" i="19" s="1"/>
  <c r="S17" i="19"/>
  <c r="R17" i="19"/>
  <c r="O17" i="19"/>
  <c r="N17" i="19"/>
  <c r="K17" i="19"/>
  <c r="J17" i="19"/>
  <c r="G17" i="19"/>
  <c r="F17" i="19"/>
  <c r="C17" i="19"/>
  <c r="B17" i="19"/>
  <c r="AN16" i="19"/>
  <c r="AX16" i="19" s="1"/>
  <c r="AM16" i="19"/>
  <c r="AW16" i="19" s="1"/>
  <c r="AJ16" i="19"/>
  <c r="AI16" i="19"/>
  <c r="AR16" i="19" s="1"/>
  <c r="AF16" i="19"/>
  <c r="AE16" i="19"/>
  <c r="AB16" i="19"/>
  <c r="AA16" i="19"/>
  <c r="X16" i="19"/>
  <c r="W16" i="19"/>
  <c r="T16" i="19"/>
  <c r="S16" i="19"/>
  <c r="P16" i="19"/>
  <c r="O16" i="19"/>
  <c r="L16" i="19"/>
  <c r="K16" i="19"/>
  <c r="H16" i="19"/>
  <c r="G16" i="19"/>
  <c r="D16" i="19"/>
  <c r="C16" i="19"/>
  <c r="AO15" i="19"/>
  <c r="AN15" i="19"/>
  <c r="AX15" i="19" s="1"/>
  <c r="AK15" i="19"/>
  <c r="AU15" i="19" s="1"/>
  <c r="AJ15" i="19"/>
  <c r="AG15" i="19"/>
  <c r="AF15" i="19"/>
  <c r="AC15" i="19"/>
  <c r="AB15" i="19"/>
  <c r="Y15" i="19"/>
  <c r="X15" i="19"/>
  <c r="U15" i="19"/>
  <c r="T15" i="19"/>
  <c r="Q15" i="19"/>
  <c r="P15" i="19"/>
  <c r="M15" i="19"/>
  <c r="L15" i="19"/>
  <c r="I15" i="19"/>
  <c r="H15" i="19"/>
  <c r="E15" i="19"/>
  <c r="D15" i="19"/>
  <c r="A15" i="19"/>
  <c r="AO14" i="19"/>
  <c r="AL14" i="19"/>
  <c r="AV14" i="19" s="1"/>
  <c r="AK14" i="19"/>
  <c r="AU14" i="19" s="1"/>
  <c r="AH14" i="19"/>
  <c r="AG14" i="19"/>
  <c r="AD14" i="19"/>
  <c r="AC14" i="19"/>
  <c r="Z14" i="19"/>
  <c r="Y14" i="19"/>
  <c r="V14" i="19"/>
  <c r="AP14" i="19" s="1"/>
  <c r="U14" i="19"/>
  <c r="R14" i="19"/>
  <c r="Q14" i="19"/>
  <c r="N14" i="19"/>
  <c r="M14" i="19"/>
  <c r="J14" i="19"/>
  <c r="I14" i="19"/>
  <c r="F14" i="19"/>
  <c r="E14" i="19"/>
  <c r="B14" i="19"/>
  <c r="A14" i="19"/>
  <c r="AM13" i="19"/>
  <c r="AW13" i="19" s="1"/>
  <c r="AL13" i="19"/>
  <c r="AV13" i="19" s="1"/>
  <c r="AI13" i="19"/>
  <c r="AR13" i="19" s="1"/>
  <c r="AH13" i="19"/>
  <c r="AE13" i="19"/>
  <c r="AD13" i="19"/>
  <c r="AA13" i="19"/>
  <c r="Z13" i="19"/>
  <c r="W13" i="19"/>
  <c r="V13" i="19"/>
  <c r="AP13" i="19" s="1"/>
  <c r="S13" i="19"/>
  <c r="R13" i="19"/>
  <c r="O13" i="19"/>
  <c r="N13" i="19"/>
  <c r="K13" i="19"/>
  <c r="J13" i="19"/>
  <c r="G13" i="19"/>
  <c r="F13" i="19"/>
  <c r="C13" i="19"/>
  <c r="B13" i="19"/>
  <c r="AN12" i="19"/>
  <c r="AX12" i="19" s="1"/>
  <c r="AM12" i="19"/>
  <c r="AW12" i="19" s="1"/>
  <c r="AJ12" i="19"/>
  <c r="AI12" i="19"/>
  <c r="AR12" i="19" s="1"/>
  <c r="AF12" i="19"/>
  <c r="AE12" i="19"/>
  <c r="AB12" i="19"/>
  <c r="AA12" i="19"/>
  <c r="X12" i="19"/>
  <c r="W12" i="19"/>
  <c r="T12" i="19"/>
  <c r="S12" i="19"/>
  <c r="P12" i="19"/>
  <c r="O12" i="19"/>
  <c r="L12" i="19"/>
  <c r="K12" i="19"/>
  <c r="H12" i="19"/>
  <c r="G12" i="19"/>
  <c r="D12" i="19"/>
  <c r="C12" i="19"/>
  <c r="AO11" i="19"/>
  <c r="AN11" i="19"/>
  <c r="AX11" i="19" s="1"/>
  <c r="AK11" i="19"/>
  <c r="AU11" i="19" s="1"/>
  <c r="AJ11" i="19"/>
  <c r="AG11" i="19"/>
  <c r="AF11" i="19"/>
  <c r="AC11" i="19"/>
  <c r="AB11" i="19"/>
  <c r="Y11" i="19"/>
  <c r="X11" i="19"/>
  <c r="U11" i="19"/>
  <c r="T11" i="19"/>
  <c r="Q11" i="19"/>
  <c r="P11" i="19"/>
  <c r="M11" i="19"/>
  <c r="L11" i="19"/>
  <c r="I11" i="19"/>
  <c r="H11" i="19"/>
  <c r="E11" i="19"/>
  <c r="D11" i="19"/>
  <c r="A11" i="19"/>
  <c r="AO10" i="19"/>
  <c r="AL10" i="19"/>
  <c r="AV10" i="19" s="1"/>
  <c r="AK10" i="19"/>
  <c r="AU10" i="19" s="1"/>
  <c r="AH10" i="19"/>
  <c r="AG10" i="19"/>
  <c r="AD10" i="19"/>
  <c r="AC10" i="19"/>
  <c r="Z10" i="19"/>
  <c r="Y10" i="19"/>
  <c r="V10" i="19"/>
  <c r="AP10" i="19" s="1"/>
  <c r="U10" i="19"/>
  <c r="R10" i="19"/>
  <c r="Q10" i="19"/>
  <c r="N10" i="19"/>
  <c r="M10" i="19"/>
  <c r="J10" i="19"/>
  <c r="I10" i="19"/>
  <c r="F10" i="19"/>
  <c r="E10" i="19"/>
  <c r="B10" i="19"/>
  <c r="A10" i="19"/>
  <c r="AM9" i="19"/>
  <c r="AW9" i="19" s="1"/>
  <c r="AL9" i="19"/>
  <c r="AV9" i="19" s="1"/>
  <c r="AI9" i="19"/>
  <c r="AR9" i="19" s="1"/>
  <c r="AH9" i="19"/>
  <c r="AE9" i="19"/>
  <c r="AD9" i="19"/>
  <c r="AA9" i="19"/>
  <c r="Z9" i="19"/>
  <c r="W9" i="19"/>
  <c r="V9" i="19"/>
  <c r="AP9" i="19" s="1"/>
  <c r="S9" i="19"/>
  <c r="R9" i="19"/>
  <c r="O9" i="19"/>
  <c r="N9" i="19"/>
  <c r="K9" i="19"/>
  <c r="J9" i="19"/>
  <c r="G9" i="19"/>
  <c r="F9" i="19"/>
  <c r="C9" i="19"/>
  <c r="B9" i="19"/>
  <c r="AN8" i="19"/>
  <c r="AX8" i="19" s="1"/>
  <c r="AM8" i="19"/>
  <c r="AW8" i="19" s="1"/>
  <c r="AJ8" i="19"/>
  <c r="AI8" i="19"/>
  <c r="AR8" i="19" s="1"/>
  <c r="AF8" i="19"/>
  <c r="AE8" i="19"/>
  <c r="AB8" i="19"/>
  <c r="AA8" i="19"/>
  <c r="X8" i="19"/>
  <c r="W8" i="19"/>
  <c r="T8" i="19"/>
  <c r="S8" i="19"/>
  <c r="P8" i="19"/>
  <c r="O8" i="19"/>
  <c r="L8" i="19"/>
  <c r="K8" i="19"/>
  <c r="H8" i="19"/>
  <c r="G8" i="19"/>
  <c r="D8" i="19"/>
  <c r="C8" i="19"/>
  <c r="AO7" i="19"/>
  <c r="AN7" i="19"/>
  <c r="AX7" i="19" s="1"/>
  <c r="AK7" i="19"/>
  <c r="AU7" i="19" s="1"/>
  <c r="AJ7" i="19"/>
  <c r="AG7" i="19"/>
  <c r="AF7" i="19"/>
  <c r="AC7" i="19"/>
  <c r="AB7" i="19"/>
  <c r="Y7" i="19"/>
  <c r="X7" i="19"/>
  <c r="U7" i="19"/>
  <c r="T7" i="19"/>
  <c r="Q7" i="19"/>
  <c r="P7" i="19"/>
  <c r="M7" i="19"/>
  <c r="L7" i="19"/>
  <c r="I7" i="19"/>
  <c r="H7" i="19"/>
  <c r="E7" i="19"/>
  <c r="D7" i="19"/>
  <c r="A7" i="19"/>
  <c r="AO6" i="19"/>
  <c r="AL6" i="19"/>
  <c r="AV6" i="19" s="1"/>
  <c r="AK6" i="19"/>
  <c r="AU6" i="19" s="1"/>
  <c r="AH6" i="19"/>
  <c r="AG6" i="19"/>
  <c r="AD6" i="19"/>
  <c r="AC6" i="19"/>
  <c r="Z6" i="19"/>
  <c r="Y6" i="19"/>
  <c r="V6" i="19"/>
  <c r="AP6" i="19" s="1"/>
  <c r="U6" i="19"/>
  <c r="R6" i="19"/>
  <c r="Q6" i="19"/>
  <c r="N6" i="19"/>
  <c r="M6" i="19"/>
  <c r="J6" i="19"/>
  <c r="I6" i="19"/>
  <c r="F6" i="19"/>
  <c r="E6" i="19"/>
  <c r="B6" i="19"/>
  <c r="A6" i="19"/>
  <c r="AM5" i="19"/>
  <c r="AW5" i="19" s="1"/>
  <c r="AL5" i="19"/>
  <c r="AV5" i="19" s="1"/>
  <c r="AI5" i="19"/>
  <c r="AR5" i="19" s="1"/>
  <c r="AH5" i="19"/>
  <c r="AE5" i="19"/>
  <c r="AD5" i="19"/>
  <c r="AA5" i="19"/>
  <c r="Z5" i="19"/>
  <c r="W5" i="19"/>
  <c r="V5" i="19"/>
  <c r="AP5" i="19" s="1"/>
  <c r="S5" i="19"/>
  <c r="R5" i="19"/>
  <c r="O5" i="19"/>
  <c r="N5" i="19"/>
  <c r="K5" i="19"/>
  <c r="J5" i="19"/>
  <c r="G5" i="19"/>
  <c r="F5" i="19"/>
  <c r="C5" i="19"/>
  <c r="B5" i="19"/>
  <c r="AN4" i="19"/>
  <c r="AX4" i="19" s="1"/>
  <c r="AM4" i="19"/>
  <c r="AW4" i="19" s="1"/>
  <c r="AJ4" i="19"/>
  <c r="AI4" i="19"/>
  <c r="AR4" i="19" s="1"/>
  <c r="AF4" i="19"/>
  <c r="AE4" i="19"/>
  <c r="AB4" i="19"/>
  <c r="AA4" i="19"/>
  <c r="X4" i="19"/>
  <c r="W4" i="19"/>
  <c r="T4" i="19"/>
  <c r="S4" i="19"/>
  <c r="P4" i="19"/>
  <c r="O4" i="19"/>
  <c r="L4" i="19"/>
  <c r="K4" i="19"/>
  <c r="H4" i="19"/>
  <c r="G4" i="19"/>
  <c r="D4" i="19"/>
  <c r="C4" i="19"/>
  <c r="AO3" i="19"/>
  <c r="AN3" i="19"/>
  <c r="AX3" i="19" s="1"/>
  <c r="AK3" i="19"/>
  <c r="AU3" i="19" s="1"/>
  <c r="AJ3" i="19"/>
  <c r="AG3" i="19"/>
  <c r="AF3" i="19"/>
  <c r="AC3" i="19"/>
  <c r="AB3" i="19"/>
  <c r="Y3" i="19"/>
  <c r="X3" i="19"/>
  <c r="U3" i="19"/>
  <c r="T3" i="19"/>
  <c r="Q3" i="19"/>
  <c r="P3" i="19"/>
  <c r="M3" i="19"/>
  <c r="L3" i="19"/>
  <c r="I3" i="19"/>
  <c r="H3" i="19"/>
  <c r="E3" i="19"/>
  <c r="D3" i="19"/>
  <c r="A3" i="19"/>
  <c r="AO2" i="19"/>
  <c r="AL2" i="19"/>
  <c r="AV2" i="19" s="1"/>
  <c r="AK2" i="19"/>
  <c r="AU2" i="19" s="1"/>
  <c r="AH2" i="19"/>
  <c r="AG2" i="19"/>
  <c r="AD2" i="19"/>
  <c r="AC2" i="19"/>
  <c r="Z2" i="19"/>
  <c r="Y2" i="19"/>
  <c r="V2" i="19"/>
  <c r="AP2" i="19" s="1"/>
  <c r="U2" i="19"/>
  <c r="R2" i="19"/>
  <c r="Q2" i="19"/>
  <c r="N2" i="19"/>
  <c r="M2" i="19"/>
  <c r="J2" i="19"/>
  <c r="I2" i="19"/>
  <c r="F2" i="19"/>
  <c r="E2" i="19"/>
  <c r="B2" i="19"/>
  <c r="A2" i="19"/>
  <c r="AM1" i="19"/>
  <c r="AL1" i="19"/>
  <c r="AI1" i="19"/>
  <c r="AH1" i="19"/>
  <c r="AE1" i="19"/>
  <c r="AD1" i="19"/>
  <c r="AA1" i="19"/>
  <c r="Z1" i="19"/>
  <c r="W1" i="19"/>
  <c r="V1" i="19"/>
  <c r="S1" i="19"/>
  <c r="R1" i="19"/>
  <c r="O1" i="19"/>
  <c r="N1" i="19"/>
  <c r="K1" i="19"/>
  <c r="J1" i="19"/>
  <c r="G1" i="19"/>
  <c r="F1" i="19"/>
  <c r="C1" i="19"/>
  <c r="B1" i="19"/>
  <c r="A1" i="19" a="1"/>
  <c r="AM47" i="19" s="1"/>
  <c r="AW47" i="19" s="1"/>
  <c r="A1" i="16" a="1"/>
  <c r="AN42" i="16" s="1"/>
  <c r="AU505" i="13"/>
  <c r="AT505" i="13"/>
  <c r="AS505" i="13"/>
  <c r="AR505" i="13"/>
  <c r="AQ505" i="13"/>
  <c r="AP505" i="13"/>
  <c r="AU504" i="13"/>
  <c r="AT504" i="13"/>
  <c r="AS504" i="13"/>
  <c r="AR504" i="13"/>
  <c r="AQ504" i="13"/>
  <c r="AP504" i="13"/>
  <c r="AU503" i="13"/>
  <c r="AT503" i="13"/>
  <c r="AS503" i="13"/>
  <c r="AR503" i="13"/>
  <c r="AQ503" i="13"/>
  <c r="AP503" i="13"/>
  <c r="AU502" i="13"/>
  <c r="AT502" i="13"/>
  <c r="AS502" i="13"/>
  <c r="AR502" i="13"/>
  <c r="AQ502" i="13"/>
  <c r="AP502" i="13"/>
  <c r="AU501" i="13"/>
  <c r="AT501" i="13"/>
  <c r="AS501" i="13"/>
  <c r="AR501" i="13"/>
  <c r="AQ501" i="13"/>
  <c r="AP501" i="13"/>
  <c r="AU500" i="13"/>
  <c r="AT500" i="13"/>
  <c r="AS500" i="13"/>
  <c r="AR500" i="13"/>
  <c r="AQ500" i="13"/>
  <c r="AP500" i="13"/>
  <c r="AU499" i="13"/>
  <c r="AT499" i="13"/>
  <c r="AS499" i="13"/>
  <c r="AR499" i="13"/>
  <c r="AQ499" i="13"/>
  <c r="AP499" i="13"/>
  <c r="AU498" i="13"/>
  <c r="AT498" i="13"/>
  <c r="AS498" i="13"/>
  <c r="AR498" i="13"/>
  <c r="AQ498" i="13"/>
  <c r="AP498" i="13"/>
  <c r="AU497" i="13"/>
  <c r="AT497" i="13"/>
  <c r="AS497" i="13"/>
  <c r="AR497" i="13"/>
  <c r="AQ497" i="13"/>
  <c r="AP497" i="13"/>
  <c r="AU496" i="13"/>
  <c r="AT496" i="13"/>
  <c r="AS496" i="13"/>
  <c r="AR496" i="13"/>
  <c r="AQ496" i="13"/>
  <c r="AP496" i="13"/>
  <c r="AU495" i="13"/>
  <c r="AT495" i="13"/>
  <c r="AS495" i="13"/>
  <c r="AR495" i="13"/>
  <c r="AQ495" i="13"/>
  <c r="AP495" i="13"/>
  <c r="AU494" i="13"/>
  <c r="AT494" i="13"/>
  <c r="AS494" i="13"/>
  <c r="AR494" i="13"/>
  <c r="AQ494" i="13"/>
  <c r="AP494" i="13"/>
  <c r="AU493" i="13"/>
  <c r="AT493" i="13"/>
  <c r="AS493" i="13"/>
  <c r="AR493" i="13"/>
  <c r="AQ493" i="13"/>
  <c r="AP493" i="13"/>
  <c r="AU492" i="13"/>
  <c r="AT492" i="13"/>
  <c r="AS492" i="13"/>
  <c r="AR492" i="13"/>
  <c r="AQ492" i="13"/>
  <c r="AP492" i="13"/>
  <c r="AU491" i="13"/>
  <c r="AT491" i="13"/>
  <c r="AS491" i="13"/>
  <c r="AR491" i="13"/>
  <c r="AQ491" i="13"/>
  <c r="AP491" i="13"/>
  <c r="AU490" i="13"/>
  <c r="AT490" i="13"/>
  <c r="AS490" i="13"/>
  <c r="AR490" i="13"/>
  <c r="AQ490" i="13"/>
  <c r="AP490" i="13"/>
  <c r="AU489" i="13"/>
  <c r="AT489" i="13"/>
  <c r="AS489" i="13"/>
  <c r="AR489" i="13"/>
  <c r="AQ489" i="13"/>
  <c r="AP489" i="13"/>
  <c r="AU488" i="13"/>
  <c r="AT488" i="13"/>
  <c r="AS488" i="13"/>
  <c r="AR488" i="13"/>
  <c r="AQ488" i="13"/>
  <c r="AP488" i="13"/>
  <c r="AU487" i="13"/>
  <c r="AT487" i="13"/>
  <c r="AS487" i="13"/>
  <c r="AR487" i="13"/>
  <c r="AQ487" i="13"/>
  <c r="AP487" i="13"/>
  <c r="AU486" i="13"/>
  <c r="AT486" i="13"/>
  <c r="AS486" i="13"/>
  <c r="AR486" i="13"/>
  <c r="AQ486" i="13"/>
  <c r="AP486" i="13"/>
  <c r="AU485" i="13"/>
  <c r="AT485" i="13"/>
  <c r="AS485" i="13"/>
  <c r="AR485" i="13"/>
  <c r="AQ485" i="13"/>
  <c r="AP485" i="13"/>
  <c r="AU484" i="13"/>
  <c r="AT484" i="13"/>
  <c r="AS484" i="13"/>
  <c r="AR484" i="13"/>
  <c r="AQ484" i="13"/>
  <c r="AP484" i="13"/>
  <c r="AU483" i="13"/>
  <c r="AT483" i="13"/>
  <c r="AS483" i="13"/>
  <c r="AR483" i="13"/>
  <c r="AQ483" i="13"/>
  <c r="AP483" i="13"/>
  <c r="AU482" i="13"/>
  <c r="AT482" i="13"/>
  <c r="AS482" i="13"/>
  <c r="AR482" i="13"/>
  <c r="AQ482" i="13"/>
  <c r="AP482" i="13"/>
  <c r="AU481" i="13"/>
  <c r="AT481" i="13"/>
  <c r="AS481" i="13"/>
  <c r="AR481" i="13"/>
  <c r="AQ481" i="13"/>
  <c r="AP481" i="13"/>
  <c r="AU480" i="13"/>
  <c r="AT480" i="13"/>
  <c r="AS480" i="13"/>
  <c r="AR480" i="13"/>
  <c r="AQ480" i="13"/>
  <c r="AP480" i="13"/>
  <c r="AU479" i="13"/>
  <c r="AT479" i="13"/>
  <c r="AS479" i="13"/>
  <c r="AR479" i="13"/>
  <c r="AQ479" i="13"/>
  <c r="AP479" i="13"/>
  <c r="AU478" i="13"/>
  <c r="AT478" i="13"/>
  <c r="AS478" i="13"/>
  <c r="AR478" i="13"/>
  <c r="AQ478" i="13"/>
  <c r="AP478" i="13"/>
  <c r="AU477" i="13"/>
  <c r="AT477" i="13"/>
  <c r="AS477" i="13"/>
  <c r="AR477" i="13"/>
  <c r="AQ477" i="13"/>
  <c r="AP477" i="13"/>
  <c r="AU476" i="13"/>
  <c r="AT476" i="13"/>
  <c r="AS476" i="13"/>
  <c r="AR476" i="13"/>
  <c r="AQ476" i="13"/>
  <c r="AP476" i="13"/>
  <c r="AU475" i="13"/>
  <c r="AT475" i="13"/>
  <c r="AS475" i="13"/>
  <c r="AR475" i="13"/>
  <c r="AQ475" i="13"/>
  <c r="AP475" i="13"/>
  <c r="AU474" i="13"/>
  <c r="AT474" i="13"/>
  <c r="AS474" i="13"/>
  <c r="AR474" i="13"/>
  <c r="AQ474" i="13"/>
  <c r="AP474" i="13"/>
  <c r="AU473" i="13"/>
  <c r="AT473" i="13"/>
  <c r="AS473" i="13"/>
  <c r="AR473" i="13"/>
  <c r="AQ473" i="13"/>
  <c r="AP473" i="13"/>
  <c r="AU472" i="13"/>
  <c r="AT472" i="13"/>
  <c r="AS472" i="13"/>
  <c r="AR472" i="13"/>
  <c r="AQ472" i="13"/>
  <c r="AP472" i="13"/>
  <c r="AU471" i="13"/>
  <c r="AT471" i="13"/>
  <c r="AS471" i="13"/>
  <c r="AR471" i="13"/>
  <c r="AQ471" i="13"/>
  <c r="AP471" i="13"/>
  <c r="AU470" i="13"/>
  <c r="AT470" i="13"/>
  <c r="AS470" i="13"/>
  <c r="AR470" i="13"/>
  <c r="AQ470" i="13"/>
  <c r="AP470" i="13"/>
  <c r="AU469" i="13"/>
  <c r="AT469" i="13"/>
  <c r="AS469" i="13"/>
  <c r="AR469" i="13"/>
  <c r="AQ469" i="13"/>
  <c r="AP469" i="13"/>
  <c r="AU468" i="13"/>
  <c r="AT468" i="13"/>
  <c r="AS468" i="13"/>
  <c r="AR468" i="13"/>
  <c r="AQ468" i="13"/>
  <c r="AP468" i="13"/>
  <c r="AU467" i="13"/>
  <c r="AT467" i="13"/>
  <c r="AS467" i="13"/>
  <c r="AR467" i="13"/>
  <c r="AQ467" i="13"/>
  <c r="AP467" i="13"/>
  <c r="AU466" i="13"/>
  <c r="AT466" i="13"/>
  <c r="AS466" i="13"/>
  <c r="AR466" i="13"/>
  <c r="AQ466" i="13"/>
  <c r="AP466" i="13"/>
  <c r="AU465" i="13"/>
  <c r="AT465" i="13"/>
  <c r="AS465" i="13"/>
  <c r="AR465" i="13"/>
  <c r="AQ465" i="13"/>
  <c r="AP465" i="13"/>
  <c r="AU464" i="13"/>
  <c r="AT464" i="13"/>
  <c r="AS464" i="13"/>
  <c r="AR464" i="13"/>
  <c r="AQ464" i="13"/>
  <c r="AP464" i="13"/>
  <c r="AU463" i="13"/>
  <c r="AT463" i="13"/>
  <c r="AS463" i="13"/>
  <c r="AR463" i="13"/>
  <c r="AQ463" i="13"/>
  <c r="AP463" i="13"/>
  <c r="AU462" i="13"/>
  <c r="AT462" i="13"/>
  <c r="AS462" i="13"/>
  <c r="AR462" i="13"/>
  <c r="AQ462" i="13"/>
  <c r="AP462" i="13"/>
  <c r="AU461" i="13"/>
  <c r="AT461" i="13"/>
  <c r="AS461" i="13"/>
  <c r="AR461" i="13"/>
  <c r="AQ461" i="13"/>
  <c r="AP461" i="13"/>
  <c r="AU460" i="13"/>
  <c r="AT460" i="13"/>
  <c r="AS460" i="13"/>
  <c r="AR460" i="13"/>
  <c r="AQ460" i="13"/>
  <c r="AP460" i="13"/>
  <c r="AU459" i="13"/>
  <c r="AT459" i="13"/>
  <c r="AS459" i="13"/>
  <c r="AR459" i="13"/>
  <c r="AQ459" i="13"/>
  <c r="AP459" i="13"/>
  <c r="AU458" i="13"/>
  <c r="AT458" i="13"/>
  <c r="AS458" i="13"/>
  <c r="AR458" i="13"/>
  <c r="AQ458" i="13"/>
  <c r="AP458" i="13"/>
  <c r="AU457" i="13"/>
  <c r="AT457" i="13"/>
  <c r="AS457" i="13"/>
  <c r="AR457" i="13"/>
  <c r="AQ457" i="13"/>
  <c r="AP457" i="13"/>
  <c r="AU456" i="13"/>
  <c r="AT456" i="13"/>
  <c r="AS456" i="13"/>
  <c r="AR456" i="13"/>
  <c r="AQ456" i="13"/>
  <c r="AP456" i="13"/>
  <c r="AU455" i="13"/>
  <c r="AT455" i="13"/>
  <c r="AS455" i="13"/>
  <c r="AR455" i="13"/>
  <c r="AQ455" i="13"/>
  <c r="AP455" i="13"/>
  <c r="AU454" i="13"/>
  <c r="AT454" i="13"/>
  <c r="AS454" i="13"/>
  <c r="AR454" i="13"/>
  <c r="AQ454" i="13"/>
  <c r="AP454" i="13"/>
  <c r="AU453" i="13"/>
  <c r="AT453" i="13"/>
  <c r="AS453" i="13"/>
  <c r="AR453" i="13"/>
  <c r="AQ453" i="13"/>
  <c r="AP453" i="13"/>
  <c r="AU452" i="13"/>
  <c r="AT452" i="13"/>
  <c r="AS452" i="13"/>
  <c r="AR452" i="13"/>
  <c r="AQ452" i="13"/>
  <c r="AP452" i="13"/>
  <c r="AU451" i="13"/>
  <c r="AT451" i="13"/>
  <c r="AS451" i="13"/>
  <c r="AR451" i="13"/>
  <c r="AQ451" i="13"/>
  <c r="AP451" i="13"/>
  <c r="AU450" i="13"/>
  <c r="AT450" i="13"/>
  <c r="AS450" i="13"/>
  <c r="AR450" i="13"/>
  <c r="AQ450" i="13"/>
  <c r="AP450" i="13"/>
  <c r="AU449" i="13"/>
  <c r="AT449" i="13"/>
  <c r="AS449" i="13"/>
  <c r="AR449" i="13"/>
  <c r="AQ449" i="13"/>
  <c r="AP449" i="13"/>
  <c r="AU448" i="13"/>
  <c r="AT448" i="13"/>
  <c r="AS448" i="13"/>
  <c r="AR448" i="13"/>
  <c r="AQ448" i="13"/>
  <c r="AP448" i="13"/>
  <c r="AU447" i="13"/>
  <c r="AT447" i="13"/>
  <c r="AS447" i="13"/>
  <c r="AR447" i="13"/>
  <c r="AQ447" i="13"/>
  <c r="AP447" i="13"/>
  <c r="AU446" i="13"/>
  <c r="AT446" i="13"/>
  <c r="AS446" i="13"/>
  <c r="AR446" i="13"/>
  <c r="AQ446" i="13"/>
  <c r="AP446" i="13"/>
  <c r="AU445" i="13"/>
  <c r="AT445" i="13"/>
  <c r="AS445" i="13"/>
  <c r="AR445" i="13"/>
  <c r="AQ445" i="13"/>
  <c r="AP445" i="13"/>
  <c r="AU444" i="13"/>
  <c r="AT444" i="13"/>
  <c r="AS444" i="13"/>
  <c r="AR444" i="13"/>
  <c r="AQ444" i="13"/>
  <c r="AP444" i="13"/>
  <c r="AU443" i="13"/>
  <c r="AT443" i="13"/>
  <c r="AS443" i="13"/>
  <c r="AR443" i="13"/>
  <c r="AQ443" i="13"/>
  <c r="AP443" i="13"/>
  <c r="AU442" i="13"/>
  <c r="AT442" i="13"/>
  <c r="AS442" i="13"/>
  <c r="AR442" i="13"/>
  <c r="AQ442" i="13"/>
  <c r="AP442" i="13"/>
  <c r="AU441" i="13"/>
  <c r="AT441" i="13"/>
  <c r="AS441" i="13"/>
  <c r="AR441" i="13"/>
  <c r="AQ441" i="13"/>
  <c r="AP441" i="13"/>
  <c r="AU440" i="13"/>
  <c r="AT440" i="13"/>
  <c r="AS440" i="13"/>
  <c r="AR440" i="13"/>
  <c r="AQ440" i="13"/>
  <c r="AP440" i="13"/>
  <c r="AU439" i="13"/>
  <c r="AT439" i="13"/>
  <c r="AS439" i="13"/>
  <c r="AR439" i="13"/>
  <c r="AQ439" i="13"/>
  <c r="AP439" i="13"/>
  <c r="AU438" i="13"/>
  <c r="AT438" i="13"/>
  <c r="AS438" i="13"/>
  <c r="AR438" i="13"/>
  <c r="AQ438" i="13"/>
  <c r="AP438" i="13"/>
  <c r="AU437" i="13"/>
  <c r="AT437" i="13"/>
  <c r="AS437" i="13"/>
  <c r="AR437" i="13"/>
  <c r="AQ437" i="13"/>
  <c r="AP437" i="13"/>
  <c r="AU436" i="13"/>
  <c r="AT436" i="13"/>
  <c r="AS436" i="13"/>
  <c r="AR436" i="13"/>
  <c r="AQ436" i="13"/>
  <c r="AP436" i="13"/>
  <c r="AU435" i="13"/>
  <c r="AT435" i="13"/>
  <c r="AS435" i="13"/>
  <c r="AR435" i="13"/>
  <c r="AQ435" i="13"/>
  <c r="AP435" i="13"/>
  <c r="AU434" i="13"/>
  <c r="AT434" i="13"/>
  <c r="AS434" i="13"/>
  <c r="AR434" i="13"/>
  <c r="AQ434" i="13"/>
  <c r="AP434" i="13"/>
  <c r="AU433" i="13"/>
  <c r="AT433" i="13"/>
  <c r="AS433" i="13"/>
  <c r="AR433" i="13"/>
  <c r="AQ433" i="13"/>
  <c r="AP433" i="13"/>
  <c r="AU432" i="13"/>
  <c r="AT432" i="13"/>
  <c r="AS432" i="13"/>
  <c r="AR432" i="13"/>
  <c r="AQ432" i="13"/>
  <c r="AP432" i="13"/>
  <c r="AU431" i="13"/>
  <c r="AT431" i="13"/>
  <c r="AS431" i="13"/>
  <c r="AR431" i="13"/>
  <c r="AQ431" i="13"/>
  <c r="AP431" i="13"/>
  <c r="AU430" i="13"/>
  <c r="AT430" i="13"/>
  <c r="AS430" i="13"/>
  <c r="AR430" i="13"/>
  <c r="AQ430" i="13"/>
  <c r="AP430" i="13"/>
  <c r="AU429" i="13"/>
  <c r="AT429" i="13"/>
  <c r="AS429" i="13"/>
  <c r="AR429" i="13"/>
  <c r="AQ429" i="13"/>
  <c r="AP429" i="13"/>
  <c r="AU428" i="13"/>
  <c r="AT428" i="13"/>
  <c r="AS428" i="13"/>
  <c r="AR428" i="13"/>
  <c r="AQ428" i="13"/>
  <c r="AP428" i="13"/>
  <c r="AU427" i="13"/>
  <c r="AT427" i="13"/>
  <c r="AS427" i="13"/>
  <c r="AR427" i="13"/>
  <c r="AQ427" i="13"/>
  <c r="AP427" i="13"/>
  <c r="AU426" i="13"/>
  <c r="AT426" i="13"/>
  <c r="AS426" i="13"/>
  <c r="AR426" i="13"/>
  <c r="AQ426" i="13"/>
  <c r="AP426" i="13"/>
  <c r="AU425" i="13"/>
  <c r="AT425" i="13"/>
  <c r="AS425" i="13"/>
  <c r="AR425" i="13"/>
  <c r="AQ425" i="13"/>
  <c r="AP425" i="13"/>
  <c r="AU424" i="13"/>
  <c r="AT424" i="13"/>
  <c r="AS424" i="13"/>
  <c r="AR424" i="13"/>
  <c r="AQ424" i="13"/>
  <c r="AP424" i="13"/>
  <c r="AU423" i="13"/>
  <c r="AT423" i="13"/>
  <c r="AS423" i="13"/>
  <c r="AR423" i="13"/>
  <c r="AQ423" i="13"/>
  <c r="AP423" i="13"/>
  <c r="AU422" i="13"/>
  <c r="AT422" i="13"/>
  <c r="AS422" i="13"/>
  <c r="AR422" i="13"/>
  <c r="AQ422" i="13"/>
  <c r="AP422" i="13"/>
  <c r="AU421" i="13"/>
  <c r="AT421" i="13"/>
  <c r="AS421" i="13"/>
  <c r="AR421" i="13"/>
  <c r="AQ421" i="13"/>
  <c r="AP421" i="13"/>
  <c r="AU420" i="13"/>
  <c r="AT420" i="13"/>
  <c r="AS420" i="13"/>
  <c r="AR420" i="13"/>
  <c r="AQ420" i="13"/>
  <c r="AP420" i="13"/>
  <c r="AU419" i="13"/>
  <c r="AT419" i="13"/>
  <c r="AS419" i="13"/>
  <c r="AR419" i="13"/>
  <c r="AQ419" i="13"/>
  <c r="AP419" i="13"/>
  <c r="AU418" i="13"/>
  <c r="AT418" i="13"/>
  <c r="AS418" i="13"/>
  <c r="AR418" i="13"/>
  <c r="AQ418" i="13"/>
  <c r="AP418" i="13"/>
  <c r="AU417" i="13"/>
  <c r="AT417" i="13"/>
  <c r="AS417" i="13"/>
  <c r="AR417" i="13"/>
  <c r="AQ417" i="13"/>
  <c r="AP417" i="13"/>
  <c r="AU416" i="13"/>
  <c r="AT416" i="13"/>
  <c r="AS416" i="13"/>
  <c r="AR416" i="13"/>
  <c r="AQ416" i="13"/>
  <c r="AP416" i="13"/>
  <c r="AU415" i="13"/>
  <c r="AT415" i="13"/>
  <c r="AS415" i="13"/>
  <c r="AR415" i="13"/>
  <c r="AQ415" i="13"/>
  <c r="AP415" i="13"/>
  <c r="AU414" i="13"/>
  <c r="AT414" i="13"/>
  <c r="AS414" i="13"/>
  <c r="AR414" i="13"/>
  <c r="AQ414" i="13"/>
  <c r="AP414" i="13"/>
  <c r="AU413" i="13"/>
  <c r="AT413" i="13"/>
  <c r="AS413" i="13"/>
  <c r="AR413" i="13"/>
  <c r="AQ413" i="13"/>
  <c r="AP413" i="13"/>
  <c r="AU412" i="13"/>
  <c r="AT412" i="13"/>
  <c r="AS412" i="13"/>
  <c r="AR412" i="13"/>
  <c r="AQ412" i="13"/>
  <c r="AP412" i="13"/>
  <c r="AU411" i="13"/>
  <c r="AT411" i="13"/>
  <c r="AS411" i="13"/>
  <c r="AR411" i="13"/>
  <c r="AQ411" i="13"/>
  <c r="AP411" i="13"/>
  <c r="AU410" i="13"/>
  <c r="AT410" i="13"/>
  <c r="AS410" i="13"/>
  <c r="AR410" i="13"/>
  <c r="AQ410" i="13"/>
  <c r="AP410" i="13"/>
  <c r="AU409" i="13"/>
  <c r="AT409" i="13"/>
  <c r="AS409" i="13"/>
  <c r="AR409" i="13"/>
  <c r="AQ409" i="13"/>
  <c r="AP409" i="13"/>
  <c r="AU408" i="13"/>
  <c r="AT408" i="13"/>
  <c r="AS408" i="13"/>
  <c r="AR408" i="13"/>
  <c r="AQ408" i="13"/>
  <c r="AP408" i="13"/>
  <c r="AU407" i="13"/>
  <c r="AT407" i="13"/>
  <c r="AS407" i="13"/>
  <c r="AR407" i="13"/>
  <c r="AQ407" i="13"/>
  <c r="AP407" i="13"/>
  <c r="AU406" i="13"/>
  <c r="AT406" i="13"/>
  <c r="AS406" i="13"/>
  <c r="AR406" i="13"/>
  <c r="AQ406" i="13"/>
  <c r="AP406" i="13"/>
  <c r="AU405" i="13"/>
  <c r="AT405" i="13"/>
  <c r="AS405" i="13"/>
  <c r="AR405" i="13"/>
  <c r="AQ405" i="13"/>
  <c r="AP405" i="13"/>
  <c r="AU404" i="13"/>
  <c r="AT404" i="13"/>
  <c r="AS404" i="13"/>
  <c r="AR404" i="13"/>
  <c r="AQ404" i="13"/>
  <c r="AP404" i="13"/>
  <c r="AU403" i="13"/>
  <c r="AT403" i="13"/>
  <c r="AS403" i="13"/>
  <c r="AR403" i="13"/>
  <c r="AQ403" i="13"/>
  <c r="AP403" i="13"/>
  <c r="AU402" i="13"/>
  <c r="AT402" i="13"/>
  <c r="AS402" i="13"/>
  <c r="AR402" i="13"/>
  <c r="AQ402" i="13"/>
  <c r="AP402" i="13"/>
  <c r="AU401" i="13"/>
  <c r="AT401" i="13"/>
  <c r="AS401" i="13"/>
  <c r="AR401" i="13"/>
  <c r="AQ401" i="13"/>
  <c r="AP401" i="13"/>
  <c r="AU400" i="13"/>
  <c r="AT400" i="13"/>
  <c r="AS400" i="13"/>
  <c r="AR400" i="13"/>
  <c r="AQ400" i="13"/>
  <c r="AP400" i="13"/>
  <c r="AU399" i="13"/>
  <c r="AT399" i="13"/>
  <c r="AS399" i="13"/>
  <c r="AR399" i="13"/>
  <c r="AQ399" i="13"/>
  <c r="AP399" i="13"/>
  <c r="AU398" i="13"/>
  <c r="AT398" i="13"/>
  <c r="AS398" i="13"/>
  <c r="AR398" i="13"/>
  <c r="AQ398" i="13"/>
  <c r="AP398" i="13"/>
  <c r="AU397" i="13"/>
  <c r="AT397" i="13"/>
  <c r="AS397" i="13"/>
  <c r="AR397" i="13"/>
  <c r="AQ397" i="13"/>
  <c r="AP397" i="13"/>
  <c r="AU396" i="13"/>
  <c r="AT396" i="13"/>
  <c r="AS396" i="13"/>
  <c r="AR396" i="13"/>
  <c r="AQ396" i="13"/>
  <c r="AP396" i="13"/>
  <c r="AU395" i="13"/>
  <c r="AT395" i="13"/>
  <c r="AS395" i="13"/>
  <c r="AR395" i="13"/>
  <c r="AQ395" i="13"/>
  <c r="AP395" i="13"/>
  <c r="AU394" i="13"/>
  <c r="AT394" i="13"/>
  <c r="AS394" i="13"/>
  <c r="AR394" i="13"/>
  <c r="AQ394" i="13"/>
  <c r="AP394" i="13"/>
  <c r="AU393" i="13"/>
  <c r="AT393" i="13"/>
  <c r="AS393" i="13"/>
  <c r="AR393" i="13"/>
  <c r="AQ393" i="13"/>
  <c r="AP393" i="13"/>
  <c r="AU392" i="13"/>
  <c r="AT392" i="13"/>
  <c r="AS392" i="13"/>
  <c r="AR392" i="13"/>
  <c r="AQ392" i="13"/>
  <c r="AP392" i="13"/>
  <c r="AU391" i="13"/>
  <c r="AT391" i="13"/>
  <c r="AS391" i="13"/>
  <c r="AR391" i="13"/>
  <c r="AQ391" i="13"/>
  <c r="AP391" i="13"/>
  <c r="AU390" i="13"/>
  <c r="AT390" i="13"/>
  <c r="AS390" i="13"/>
  <c r="AR390" i="13"/>
  <c r="AQ390" i="13"/>
  <c r="AP390" i="13"/>
  <c r="AU389" i="13"/>
  <c r="AT389" i="13"/>
  <c r="AS389" i="13"/>
  <c r="AR389" i="13"/>
  <c r="AQ389" i="13"/>
  <c r="AP389" i="13"/>
  <c r="AU388" i="13"/>
  <c r="AT388" i="13"/>
  <c r="AS388" i="13"/>
  <c r="AR388" i="13"/>
  <c r="AQ388" i="13"/>
  <c r="AP388" i="13"/>
  <c r="AU387" i="13"/>
  <c r="AT387" i="13"/>
  <c r="AS387" i="13"/>
  <c r="AR387" i="13"/>
  <c r="AQ387" i="13"/>
  <c r="AP387" i="13"/>
  <c r="AU386" i="13"/>
  <c r="AT386" i="13"/>
  <c r="AS386" i="13"/>
  <c r="AR386" i="13"/>
  <c r="AQ386" i="13"/>
  <c r="AP386" i="13"/>
  <c r="AU385" i="13"/>
  <c r="AT385" i="13"/>
  <c r="AS385" i="13"/>
  <c r="AR385" i="13"/>
  <c r="AQ385" i="13"/>
  <c r="AP385" i="13"/>
  <c r="AU384" i="13"/>
  <c r="AT384" i="13"/>
  <c r="AS384" i="13"/>
  <c r="AR384" i="13"/>
  <c r="AQ384" i="13"/>
  <c r="AP384" i="13"/>
  <c r="AU383" i="13"/>
  <c r="AT383" i="13"/>
  <c r="AS383" i="13"/>
  <c r="AR383" i="13"/>
  <c r="AQ383" i="13"/>
  <c r="AP383" i="13"/>
  <c r="AU382" i="13"/>
  <c r="AT382" i="13"/>
  <c r="AS382" i="13"/>
  <c r="AR382" i="13"/>
  <c r="AQ382" i="13"/>
  <c r="AP382" i="13"/>
  <c r="AU381" i="13"/>
  <c r="AT381" i="13"/>
  <c r="AS381" i="13"/>
  <c r="AR381" i="13"/>
  <c r="AQ381" i="13"/>
  <c r="AP381" i="13"/>
  <c r="AU380" i="13"/>
  <c r="AT380" i="13"/>
  <c r="AS380" i="13"/>
  <c r="AR380" i="13"/>
  <c r="AQ380" i="13"/>
  <c r="AP380" i="13"/>
  <c r="AU379" i="13"/>
  <c r="AT379" i="13"/>
  <c r="AS379" i="13"/>
  <c r="AR379" i="13"/>
  <c r="AQ379" i="13"/>
  <c r="AP379" i="13"/>
  <c r="AU378" i="13"/>
  <c r="AT378" i="13"/>
  <c r="AS378" i="13"/>
  <c r="AR378" i="13"/>
  <c r="AQ378" i="13"/>
  <c r="AP378" i="13"/>
  <c r="AU377" i="13"/>
  <c r="AT377" i="13"/>
  <c r="AS377" i="13"/>
  <c r="AR377" i="13"/>
  <c r="AQ377" i="13"/>
  <c r="AP377" i="13"/>
  <c r="AU376" i="13"/>
  <c r="AT376" i="13"/>
  <c r="AS376" i="13"/>
  <c r="AR376" i="13"/>
  <c r="AQ376" i="13"/>
  <c r="AP376" i="13"/>
  <c r="AU375" i="13"/>
  <c r="AT375" i="13"/>
  <c r="AS375" i="13"/>
  <c r="AR375" i="13"/>
  <c r="AQ375" i="13"/>
  <c r="AP375" i="13"/>
  <c r="AU374" i="13"/>
  <c r="AT374" i="13"/>
  <c r="AS374" i="13"/>
  <c r="AR374" i="13"/>
  <c r="AQ374" i="13"/>
  <c r="AP374" i="13"/>
  <c r="AU373" i="13"/>
  <c r="AT373" i="13"/>
  <c r="AS373" i="13"/>
  <c r="AR373" i="13"/>
  <c r="AQ373" i="13"/>
  <c r="AP373" i="13"/>
  <c r="AU372" i="13"/>
  <c r="AT372" i="13"/>
  <c r="AS372" i="13"/>
  <c r="AR372" i="13"/>
  <c r="AQ372" i="13"/>
  <c r="AP372" i="13"/>
  <c r="AU371" i="13"/>
  <c r="AT371" i="13"/>
  <c r="AS371" i="13"/>
  <c r="AR371" i="13"/>
  <c r="AQ371" i="13"/>
  <c r="AP371" i="13"/>
  <c r="AU370" i="13"/>
  <c r="AT370" i="13"/>
  <c r="AS370" i="13"/>
  <c r="AR370" i="13"/>
  <c r="AQ370" i="13"/>
  <c r="AP370" i="13"/>
  <c r="AU369" i="13"/>
  <c r="AT369" i="13"/>
  <c r="AS369" i="13"/>
  <c r="AR369" i="13"/>
  <c r="AQ369" i="13"/>
  <c r="AP369" i="13"/>
  <c r="AU368" i="13"/>
  <c r="AT368" i="13"/>
  <c r="AS368" i="13"/>
  <c r="AR368" i="13"/>
  <c r="AQ368" i="13"/>
  <c r="AP368" i="13"/>
  <c r="AU367" i="13"/>
  <c r="AT367" i="13"/>
  <c r="AS367" i="13"/>
  <c r="AR367" i="13"/>
  <c r="AQ367" i="13"/>
  <c r="AP367" i="13"/>
  <c r="AU366" i="13"/>
  <c r="AT366" i="13"/>
  <c r="AS366" i="13"/>
  <c r="AR366" i="13"/>
  <c r="AQ366" i="13"/>
  <c r="AP366" i="13"/>
  <c r="AU365" i="13"/>
  <c r="AT365" i="13"/>
  <c r="AS365" i="13"/>
  <c r="AR365" i="13"/>
  <c r="AQ365" i="13"/>
  <c r="AP365" i="13"/>
  <c r="AU364" i="13"/>
  <c r="AT364" i="13"/>
  <c r="AS364" i="13"/>
  <c r="AR364" i="13"/>
  <c r="AQ364" i="13"/>
  <c r="AP364" i="13"/>
  <c r="AU363" i="13"/>
  <c r="AT363" i="13"/>
  <c r="AS363" i="13"/>
  <c r="AR363" i="13"/>
  <c r="AQ363" i="13"/>
  <c r="AP363" i="13"/>
  <c r="AU362" i="13"/>
  <c r="AT362" i="13"/>
  <c r="AS362" i="13"/>
  <c r="AR362" i="13"/>
  <c r="AQ362" i="13"/>
  <c r="AP362" i="13"/>
  <c r="AU361" i="13"/>
  <c r="AT361" i="13"/>
  <c r="AS361" i="13"/>
  <c r="AR361" i="13"/>
  <c r="AQ361" i="13"/>
  <c r="AP361" i="13"/>
  <c r="AU360" i="13"/>
  <c r="AT360" i="13"/>
  <c r="AS360" i="13"/>
  <c r="AR360" i="13"/>
  <c r="AQ360" i="13"/>
  <c r="AP360" i="13"/>
  <c r="AU359" i="13"/>
  <c r="AT359" i="13"/>
  <c r="AS359" i="13"/>
  <c r="AR359" i="13"/>
  <c r="AQ359" i="13"/>
  <c r="AP359" i="13"/>
  <c r="AU358" i="13"/>
  <c r="AT358" i="13"/>
  <c r="AS358" i="13"/>
  <c r="AR358" i="13"/>
  <c r="AQ358" i="13"/>
  <c r="AP358" i="13"/>
  <c r="AU357" i="13"/>
  <c r="AT357" i="13"/>
  <c r="AS357" i="13"/>
  <c r="AR357" i="13"/>
  <c r="AQ357" i="13"/>
  <c r="AP357" i="13"/>
  <c r="AU356" i="13"/>
  <c r="AT356" i="13"/>
  <c r="AS356" i="13"/>
  <c r="AR356" i="13"/>
  <c r="AQ356" i="13"/>
  <c r="AP356" i="13"/>
  <c r="AU355" i="13"/>
  <c r="AT355" i="13"/>
  <c r="AS355" i="13"/>
  <c r="AR355" i="13"/>
  <c r="AQ355" i="13"/>
  <c r="AP355" i="13"/>
  <c r="AU354" i="13"/>
  <c r="AT354" i="13"/>
  <c r="AS354" i="13"/>
  <c r="AR354" i="13"/>
  <c r="AQ354" i="13"/>
  <c r="AP354" i="13"/>
  <c r="AU353" i="13"/>
  <c r="AT353" i="13"/>
  <c r="AS353" i="13"/>
  <c r="AR353" i="13"/>
  <c r="AQ353" i="13"/>
  <c r="AP353" i="13"/>
  <c r="AU352" i="13"/>
  <c r="AT352" i="13"/>
  <c r="AS352" i="13"/>
  <c r="AR352" i="13"/>
  <c r="AQ352" i="13"/>
  <c r="AP352" i="13"/>
  <c r="AU351" i="13"/>
  <c r="AT351" i="13"/>
  <c r="AS351" i="13"/>
  <c r="AR351" i="13"/>
  <c r="AQ351" i="13"/>
  <c r="AP351" i="13"/>
  <c r="AU350" i="13"/>
  <c r="AT350" i="13"/>
  <c r="AS350" i="13"/>
  <c r="AR350" i="13"/>
  <c r="AQ350" i="13"/>
  <c r="AP350" i="13"/>
  <c r="AU349" i="13"/>
  <c r="AT349" i="13"/>
  <c r="AS349" i="13"/>
  <c r="AR349" i="13"/>
  <c r="AQ349" i="13"/>
  <c r="AP349" i="13"/>
  <c r="AU348" i="13"/>
  <c r="AT348" i="13"/>
  <c r="AS348" i="13"/>
  <c r="AR348" i="13"/>
  <c r="AQ348" i="13"/>
  <c r="AP348" i="13"/>
  <c r="AU347" i="13"/>
  <c r="AT347" i="13"/>
  <c r="AS347" i="13"/>
  <c r="AR347" i="13"/>
  <c r="AQ347" i="13"/>
  <c r="AP347" i="13"/>
  <c r="AU346" i="13"/>
  <c r="AT346" i="13"/>
  <c r="AS346" i="13"/>
  <c r="AR346" i="13"/>
  <c r="AQ346" i="13"/>
  <c r="AP346" i="13"/>
  <c r="AU345" i="13"/>
  <c r="AT345" i="13"/>
  <c r="AS345" i="13"/>
  <c r="AR345" i="13"/>
  <c r="AQ345" i="13"/>
  <c r="AP345" i="13"/>
  <c r="AU344" i="13"/>
  <c r="AT344" i="13"/>
  <c r="AS344" i="13"/>
  <c r="AR344" i="13"/>
  <c r="AQ344" i="13"/>
  <c r="AP344" i="13"/>
  <c r="AU343" i="13"/>
  <c r="AT343" i="13"/>
  <c r="AS343" i="13"/>
  <c r="AR343" i="13"/>
  <c r="AQ343" i="13"/>
  <c r="AP343" i="13"/>
  <c r="AU342" i="13"/>
  <c r="AT342" i="13"/>
  <c r="AS342" i="13"/>
  <c r="AR342" i="13"/>
  <c r="AQ342" i="13"/>
  <c r="AP342" i="13"/>
  <c r="AU341" i="13"/>
  <c r="AT341" i="13"/>
  <c r="AS341" i="13"/>
  <c r="AR341" i="13"/>
  <c r="AQ341" i="13"/>
  <c r="AP341" i="13"/>
  <c r="AU340" i="13"/>
  <c r="AT340" i="13"/>
  <c r="AS340" i="13"/>
  <c r="AR340" i="13"/>
  <c r="AQ340" i="13"/>
  <c r="AP340" i="13"/>
  <c r="AU339" i="13"/>
  <c r="AT339" i="13"/>
  <c r="AS339" i="13"/>
  <c r="AR339" i="13"/>
  <c r="AQ339" i="13"/>
  <c r="AP339" i="13"/>
  <c r="AU338" i="13"/>
  <c r="AT338" i="13"/>
  <c r="AS338" i="13"/>
  <c r="AR338" i="13"/>
  <c r="AQ338" i="13"/>
  <c r="AP338" i="13"/>
  <c r="AU337" i="13"/>
  <c r="AT337" i="13"/>
  <c r="AS337" i="13"/>
  <c r="AR337" i="13"/>
  <c r="AQ337" i="13"/>
  <c r="AP337" i="13"/>
  <c r="AU336" i="13"/>
  <c r="AT336" i="13"/>
  <c r="AS336" i="13"/>
  <c r="AR336" i="13"/>
  <c r="AQ336" i="13"/>
  <c r="AP336" i="13"/>
  <c r="AU335" i="13"/>
  <c r="AT335" i="13"/>
  <c r="AS335" i="13"/>
  <c r="AR335" i="13"/>
  <c r="AQ335" i="13"/>
  <c r="AP335" i="13"/>
  <c r="AU334" i="13"/>
  <c r="AT334" i="13"/>
  <c r="AS334" i="13"/>
  <c r="AR334" i="13"/>
  <c r="AQ334" i="13"/>
  <c r="AP334" i="13"/>
  <c r="AU333" i="13"/>
  <c r="AT333" i="13"/>
  <c r="AS333" i="13"/>
  <c r="AR333" i="13"/>
  <c r="AQ333" i="13"/>
  <c r="AP333" i="13"/>
  <c r="AU332" i="13"/>
  <c r="AT332" i="13"/>
  <c r="AS332" i="13"/>
  <c r="AR332" i="13"/>
  <c r="AQ332" i="13"/>
  <c r="AP332" i="13"/>
  <c r="AU331" i="13"/>
  <c r="AT331" i="13"/>
  <c r="AS331" i="13"/>
  <c r="AR331" i="13"/>
  <c r="AQ331" i="13"/>
  <c r="AP331" i="13"/>
  <c r="AU330" i="13"/>
  <c r="AT330" i="13"/>
  <c r="AS330" i="13"/>
  <c r="AR330" i="13"/>
  <c r="AQ330" i="13"/>
  <c r="AP330" i="13"/>
  <c r="AU329" i="13"/>
  <c r="AT329" i="13"/>
  <c r="AS329" i="13"/>
  <c r="AR329" i="13"/>
  <c r="AQ329" i="13"/>
  <c r="AP329" i="13"/>
  <c r="AU328" i="13"/>
  <c r="AT328" i="13"/>
  <c r="AS328" i="13"/>
  <c r="AR328" i="13"/>
  <c r="AQ328" i="13"/>
  <c r="AP328" i="13"/>
  <c r="AU327" i="13"/>
  <c r="AT327" i="13"/>
  <c r="AS327" i="13"/>
  <c r="AR327" i="13"/>
  <c r="AQ327" i="13"/>
  <c r="AP327" i="13"/>
  <c r="AU326" i="13"/>
  <c r="AT326" i="13"/>
  <c r="AS326" i="13"/>
  <c r="AR326" i="13"/>
  <c r="AQ326" i="13"/>
  <c r="AP326" i="13"/>
  <c r="AU325" i="13"/>
  <c r="AT325" i="13"/>
  <c r="AS325" i="13"/>
  <c r="AR325" i="13"/>
  <c r="AQ325" i="13"/>
  <c r="AP325" i="13"/>
  <c r="AU324" i="13"/>
  <c r="AT324" i="13"/>
  <c r="AS324" i="13"/>
  <c r="AR324" i="13"/>
  <c r="AQ324" i="13"/>
  <c r="AP324" i="13"/>
  <c r="AU323" i="13"/>
  <c r="AT323" i="13"/>
  <c r="AS323" i="13"/>
  <c r="AR323" i="13"/>
  <c r="AQ323" i="13"/>
  <c r="AP323" i="13"/>
  <c r="AU322" i="13"/>
  <c r="AT322" i="13"/>
  <c r="AS322" i="13"/>
  <c r="AR322" i="13"/>
  <c r="AQ322" i="13"/>
  <c r="AP322" i="13"/>
  <c r="AU321" i="13"/>
  <c r="AT321" i="13"/>
  <c r="AS321" i="13"/>
  <c r="AR321" i="13"/>
  <c r="AQ321" i="13"/>
  <c r="AP321" i="13"/>
  <c r="AU320" i="13"/>
  <c r="AT320" i="13"/>
  <c r="AS320" i="13"/>
  <c r="AR320" i="13"/>
  <c r="AQ320" i="13"/>
  <c r="AP320" i="13"/>
  <c r="AU319" i="13"/>
  <c r="AT319" i="13"/>
  <c r="AS319" i="13"/>
  <c r="AR319" i="13"/>
  <c r="AQ319" i="13"/>
  <c r="AP319" i="13"/>
  <c r="AU318" i="13"/>
  <c r="AT318" i="13"/>
  <c r="AS318" i="13"/>
  <c r="AR318" i="13"/>
  <c r="AQ318" i="13"/>
  <c r="AP318" i="13"/>
  <c r="AU317" i="13"/>
  <c r="AT317" i="13"/>
  <c r="AS317" i="13"/>
  <c r="AR317" i="13"/>
  <c r="AQ317" i="13"/>
  <c r="AP317" i="13"/>
  <c r="AU316" i="13"/>
  <c r="AT316" i="13"/>
  <c r="AS316" i="13"/>
  <c r="AR316" i="13"/>
  <c r="AQ316" i="13"/>
  <c r="AP316" i="13"/>
  <c r="AU315" i="13"/>
  <c r="AT315" i="13"/>
  <c r="AS315" i="13"/>
  <c r="AR315" i="13"/>
  <c r="AQ315" i="13"/>
  <c r="AP315" i="13"/>
  <c r="AU314" i="13"/>
  <c r="AT314" i="13"/>
  <c r="AS314" i="13"/>
  <c r="AR314" i="13"/>
  <c r="AQ314" i="13"/>
  <c r="AP314" i="13"/>
  <c r="AU313" i="13"/>
  <c r="AT313" i="13"/>
  <c r="AS313" i="13"/>
  <c r="AR313" i="13"/>
  <c r="AQ313" i="13"/>
  <c r="AP313" i="13"/>
  <c r="AU312" i="13"/>
  <c r="AT312" i="13"/>
  <c r="AS312" i="13"/>
  <c r="AR312" i="13"/>
  <c r="AQ312" i="13"/>
  <c r="AP312" i="13"/>
  <c r="AU311" i="13"/>
  <c r="AT311" i="13"/>
  <c r="AS311" i="13"/>
  <c r="AR311" i="13"/>
  <c r="AQ311" i="13"/>
  <c r="AP311" i="13"/>
  <c r="AU310" i="13"/>
  <c r="AT310" i="13"/>
  <c r="AS310" i="13"/>
  <c r="AR310" i="13"/>
  <c r="AQ310" i="13"/>
  <c r="AP310" i="13"/>
  <c r="AU309" i="13"/>
  <c r="AT309" i="13"/>
  <c r="AS309" i="13"/>
  <c r="AR309" i="13"/>
  <c r="AQ309" i="13"/>
  <c r="AP309" i="13"/>
  <c r="AU308" i="13"/>
  <c r="AT308" i="13"/>
  <c r="AS308" i="13"/>
  <c r="AR308" i="13"/>
  <c r="AQ308" i="13"/>
  <c r="AP308" i="13"/>
  <c r="AU307" i="13"/>
  <c r="AT307" i="13"/>
  <c r="AS307" i="13"/>
  <c r="AR307" i="13"/>
  <c r="AQ307" i="13"/>
  <c r="AP307" i="13"/>
  <c r="AU306" i="13"/>
  <c r="AT306" i="13"/>
  <c r="AS306" i="13"/>
  <c r="AR306" i="13"/>
  <c r="AQ306" i="13"/>
  <c r="AP306" i="13"/>
  <c r="AU305" i="13"/>
  <c r="AT305" i="13"/>
  <c r="AS305" i="13"/>
  <c r="AR305" i="13"/>
  <c r="AQ305" i="13"/>
  <c r="AP305" i="13"/>
  <c r="AU304" i="13"/>
  <c r="AT304" i="13"/>
  <c r="AS304" i="13"/>
  <c r="AR304" i="13"/>
  <c r="AQ304" i="13"/>
  <c r="AP304" i="13"/>
  <c r="AU303" i="13"/>
  <c r="AT303" i="13"/>
  <c r="AS303" i="13"/>
  <c r="AR303" i="13"/>
  <c r="AQ303" i="13"/>
  <c r="AP303" i="13"/>
  <c r="AU302" i="13"/>
  <c r="AT302" i="13"/>
  <c r="AS302" i="13"/>
  <c r="AR302" i="13"/>
  <c r="AQ302" i="13"/>
  <c r="AP302" i="13"/>
  <c r="AU301" i="13"/>
  <c r="AT301" i="13"/>
  <c r="AS301" i="13"/>
  <c r="AR301" i="13"/>
  <c r="AQ301" i="13"/>
  <c r="AP301" i="13"/>
  <c r="AU300" i="13"/>
  <c r="AT300" i="13"/>
  <c r="AS300" i="13"/>
  <c r="AR300" i="13"/>
  <c r="AQ300" i="13"/>
  <c r="AP300" i="13"/>
  <c r="AU299" i="13"/>
  <c r="AT299" i="13"/>
  <c r="AS299" i="13"/>
  <c r="AR299" i="13"/>
  <c r="AQ299" i="13"/>
  <c r="AP299" i="13"/>
  <c r="AU298" i="13"/>
  <c r="AT298" i="13"/>
  <c r="AS298" i="13"/>
  <c r="AR298" i="13"/>
  <c r="AQ298" i="13"/>
  <c r="AP298" i="13"/>
  <c r="AU297" i="13"/>
  <c r="AT297" i="13"/>
  <c r="AS297" i="13"/>
  <c r="AR297" i="13"/>
  <c r="AQ297" i="13"/>
  <c r="AP297" i="13"/>
  <c r="AU296" i="13"/>
  <c r="AT296" i="13"/>
  <c r="AS296" i="13"/>
  <c r="AR296" i="13"/>
  <c r="AQ296" i="13"/>
  <c r="AP296" i="13"/>
  <c r="AU295" i="13"/>
  <c r="AT295" i="13"/>
  <c r="AS295" i="13"/>
  <c r="AR295" i="13"/>
  <c r="AQ295" i="13"/>
  <c r="AP295" i="13"/>
  <c r="AU294" i="13"/>
  <c r="AT294" i="13"/>
  <c r="AS294" i="13"/>
  <c r="AR294" i="13"/>
  <c r="AQ294" i="13"/>
  <c r="AP294" i="13"/>
  <c r="AU293" i="13"/>
  <c r="AT293" i="13"/>
  <c r="AS293" i="13"/>
  <c r="AR293" i="13"/>
  <c r="AQ293" i="13"/>
  <c r="AP293" i="13"/>
  <c r="AU292" i="13"/>
  <c r="AT292" i="13"/>
  <c r="AS292" i="13"/>
  <c r="AR292" i="13"/>
  <c r="AQ292" i="13"/>
  <c r="AP292" i="13"/>
  <c r="AU291" i="13"/>
  <c r="AT291" i="13"/>
  <c r="AS291" i="13"/>
  <c r="AR291" i="13"/>
  <c r="AQ291" i="13"/>
  <c r="AP291" i="13"/>
  <c r="AU290" i="13"/>
  <c r="AT290" i="13"/>
  <c r="AS290" i="13"/>
  <c r="AR290" i="13"/>
  <c r="AQ290" i="13"/>
  <c r="AP290" i="13"/>
  <c r="AU289" i="13"/>
  <c r="AT289" i="13"/>
  <c r="AS289" i="13"/>
  <c r="AR289" i="13"/>
  <c r="AQ289" i="13"/>
  <c r="AP289" i="13"/>
  <c r="AU288" i="13"/>
  <c r="AT288" i="13"/>
  <c r="AS288" i="13"/>
  <c r="AR288" i="13"/>
  <c r="AQ288" i="13"/>
  <c r="AP288" i="13"/>
  <c r="AU287" i="13"/>
  <c r="AT287" i="13"/>
  <c r="AS287" i="13"/>
  <c r="AR287" i="13"/>
  <c r="AQ287" i="13"/>
  <c r="AP287" i="13"/>
  <c r="AU286" i="13"/>
  <c r="AT286" i="13"/>
  <c r="AS286" i="13"/>
  <c r="AR286" i="13"/>
  <c r="AQ286" i="13"/>
  <c r="AP286" i="13"/>
  <c r="AU285" i="13"/>
  <c r="AT285" i="13"/>
  <c r="AS285" i="13"/>
  <c r="AR285" i="13"/>
  <c r="AQ285" i="13"/>
  <c r="AP285" i="13"/>
  <c r="AU284" i="13"/>
  <c r="AT284" i="13"/>
  <c r="AS284" i="13"/>
  <c r="AR284" i="13"/>
  <c r="AQ284" i="13"/>
  <c r="AP284" i="13"/>
  <c r="AU283" i="13"/>
  <c r="AT283" i="13"/>
  <c r="AS283" i="13"/>
  <c r="AR283" i="13"/>
  <c r="AQ283" i="13"/>
  <c r="AP283" i="13"/>
  <c r="AU282" i="13"/>
  <c r="AT282" i="13"/>
  <c r="AS282" i="13"/>
  <c r="AR282" i="13"/>
  <c r="AQ282" i="13"/>
  <c r="AP282" i="13"/>
  <c r="AU281" i="13"/>
  <c r="AT281" i="13"/>
  <c r="AS281" i="13"/>
  <c r="AR281" i="13"/>
  <c r="AQ281" i="13"/>
  <c r="AP281" i="13"/>
  <c r="AU280" i="13"/>
  <c r="AT280" i="13"/>
  <c r="AS280" i="13"/>
  <c r="AR280" i="13"/>
  <c r="AQ280" i="13"/>
  <c r="AP280" i="13"/>
  <c r="AU279" i="13"/>
  <c r="AT279" i="13"/>
  <c r="AS279" i="13"/>
  <c r="AR279" i="13"/>
  <c r="AQ279" i="13"/>
  <c r="AP279" i="13"/>
  <c r="AU278" i="13"/>
  <c r="AT278" i="13"/>
  <c r="AS278" i="13"/>
  <c r="AR278" i="13"/>
  <c r="AQ278" i="13"/>
  <c r="AP278" i="13"/>
  <c r="AU277" i="13"/>
  <c r="AT277" i="13"/>
  <c r="AS277" i="13"/>
  <c r="AR277" i="13"/>
  <c r="AQ277" i="13"/>
  <c r="AP277" i="13"/>
  <c r="AU276" i="13"/>
  <c r="AT276" i="13"/>
  <c r="AS276" i="13"/>
  <c r="AR276" i="13"/>
  <c r="AQ276" i="13"/>
  <c r="AP276" i="13"/>
  <c r="AU275" i="13"/>
  <c r="AT275" i="13"/>
  <c r="AS275" i="13"/>
  <c r="AR275" i="13"/>
  <c r="AQ275" i="13"/>
  <c r="AP275" i="13"/>
  <c r="AU274" i="13"/>
  <c r="AT274" i="13"/>
  <c r="AS274" i="13"/>
  <c r="AR274" i="13"/>
  <c r="AQ274" i="13"/>
  <c r="AP274" i="13"/>
  <c r="AU273" i="13"/>
  <c r="AT273" i="13"/>
  <c r="AS273" i="13"/>
  <c r="AR273" i="13"/>
  <c r="AQ273" i="13"/>
  <c r="AP273" i="13"/>
  <c r="AU272" i="13"/>
  <c r="AT272" i="13"/>
  <c r="AS272" i="13"/>
  <c r="AR272" i="13"/>
  <c r="AQ272" i="13"/>
  <c r="AP272" i="13"/>
  <c r="AU271" i="13"/>
  <c r="AT271" i="13"/>
  <c r="AS271" i="13"/>
  <c r="AR271" i="13"/>
  <c r="AQ271" i="13"/>
  <c r="AP271" i="13"/>
  <c r="AU270" i="13"/>
  <c r="AT270" i="13"/>
  <c r="AS270" i="13"/>
  <c r="AR270" i="13"/>
  <c r="AQ270" i="13"/>
  <c r="AP270" i="13"/>
  <c r="AU269" i="13"/>
  <c r="AT269" i="13"/>
  <c r="AS269" i="13"/>
  <c r="AR269" i="13"/>
  <c r="AQ269" i="13"/>
  <c r="AP269" i="13"/>
  <c r="AU268" i="13"/>
  <c r="AT268" i="13"/>
  <c r="AS268" i="13"/>
  <c r="AR268" i="13"/>
  <c r="AQ268" i="13"/>
  <c r="AP268" i="13"/>
  <c r="AU267" i="13"/>
  <c r="AT267" i="13"/>
  <c r="AS267" i="13"/>
  <c r="AR267" i="13"/>
  <c r="AQ267" i="13"/>
  <c r="AP267" i="13"/>
  <c r="AU266" i="13"/>
  <c r="AT266" i="13"/>
  <c r="AS266" i="13"/>
  <c r="AR266" i="13"/>
  <c r="AQ266" i="13"/>
  <c r="AP266" i="13"/>
  <c r="AU265" i="13"/>
  <c r="AT265" i="13"/>
  <c r="AS265" i="13"/>
  <c r="AR265" i="13"/>
  <c r="AQ265" i="13"/>
  <c r="AP265" i="13"/>
  <c r="AU264" i="13"/>
  <c r="AT264" i="13"/>
  <c r="AS264" i="13"/>
  <c r="AR264" i="13"/>
  <c r="AQ264" i="13"/>
  <c r="AP264" i="13"/>
  <c r="AU263" i="13"/>
  <c r="AT263" i="13"/>
  <c r="AS263" i="13"/>
  <c r="AR263" i="13"/>
  <c r="AQ263" i="13"/>
  <c r="AP263" i="13"/>
  <c r="AU262" i="13"/>
  <c r="AT262" i="13"/>
  <c r="AS262" i="13"/>
  <c r="AR262" i="13"/>
  <c r="AQ262" i="13"/>
  <c r="AP262" i="13"/>
  <c r="AU261" i="13"/>
  <c r="AT261" i="13"/>
  <c r="AS261" i="13"/>
  <c r="AR261" i="13"/>
  <c r="AQ261" i="13"/>
  <c r="AP261" i="13"/>
  <c r="AU260" i="13"/>
  <c r="AT260" i="13"/>
  <c r="AS260" i="13"/>
  <c r="AR260" i="13"/>
  <c r="AQ260" i="13"/>
  <c r="AP260" i="13"/>
  <c r="AU259" i="13"/>
  <c r="AT259" i="13"/>
  <c r="AS259" i="13"/>
  <c r="AR259" i="13"/>
  <c r="AQ259" i="13"/>
  <c r="AP259" i="13"/>
  <c r="AU258" i="13"/>
  <c r="AT258" i="13"/>
  <c r="AS258" i="13"/>
  <c r="AR258" i="13"/>
  <c r="AQ258" i="13"/>
  <c r="AP258" i="13"/>
  <c r="AU257" i="13"/>
  <c r="AT257" i="13"/>
  <c r="AS257" i="13"/>
  <c r="AR257" i="13"/>
  <c r="AQ257" i="13"/>
  <c r="AP257" i="13"/>
  <c r="AU256" i="13"/>
  <c r="AT256" i="13"/>
  <c r="AS256" i="13"/>
  <c r="AR256" i="13"/>
  <c r="AQ256" i="13"/>
  <c r="AP256" i="13"/>
  <c r="AU255" i="13"/>
  <c r="AT255" i="13"/>
  <c r="AS255" i="13"/>
  <c r="AR255" i="13"/>
  <c r="AQ255" i="13"/>
  <c r="AP255" i="13"/>
  <c r="AU254" i="13"/>
  <c r="AT254" i="13"/>
  <c r="AS254" i="13"/>
  <c r="AR254" i="13"/>
  <c r="AQ254" i="13"/>
  <c r="AP254" i="13"/>
  <c r="AU253" i="13"/>
  <c r="AT253" i="13"/>
  <c r="AS253" i="13"/>
  <c r="AR253" i="13"/>
  <c r="AQ253" i="13"/>
  <c r="AP253" i="13"/>
  <c r="AU252" i="13"/>
  <c r="AT252" i="13"/>
  <c r="AS252" i="13"/>
  <c r="AR252" i="13"/>
  <c r="AQ252" i="13"/>
  <c r="AP252" i="13"/>
  <c r="AU251" i="13"/>
  <c r="AT251" i="13"/>
  <c r="AS251" i="13"/>
  <c r="AR251" i="13"/>
  <c r="AQ251" i="13"/>
  <c r="AP251" i="13"/>
  <c r="AU250" i="13"/>
  <c r="AT250" i="13"/>
  <c r="AS250" i="13"/>
  <c r="AR250" i="13"/>
  <c r="AQ250" i="13"/>
  <c r="AP250" i="13"/>
  <c r="AU249" i="13"/>
  <c r="AT249" i="13"/>
  <c r="AS249" i="13"/>
  <c r="AR249" i="13"/>
  <c r="AQ249" i="13"/>
  <c r="AP249" i="13"/>
  <c r="AU248" i="13"/>
  <c r="AT248" i="13"/>
  <c r="AS248" i="13"/>
  <c r="AR248" i="13"/>
  <c r="AQ248" i="13"/>
  <c r="AP248" i="13"/>
  <c r="AU247" i="13"/>
  <c r="AT247" i="13"/>
  <c r="AS247" i="13"/>
  <c r="AR247" i="13"/>
  <c r="AQ247" i="13"/>
  <c r="AP247" i="13"/>
  <c r="AU246" i="13"/>
  <c r="AT246" i="13"/>
  <c r="AS246" i="13"/>
  <c r="AR246" i="13"/>
  <c r="AQ246" i="13"/>
  <c r="AP246" i="13"/>
  <c r="AU245" i="13"/>
  <c r="AT245" i="13"/>
  <c r="AS245" i="13"/>
  <c r="AR245" i="13"/>
  <c r="AQ245" i="13"/>
  <c r="AP245" i="13"/>
  <c r="AU244" i="13"/>
  <c r="AT244" i="13"/>
  <c r="AS244" i="13"/>
  <c r="AR244" i="13"/>
  <c r="AQ244" i="13"/>
  <c r="AP244" i="13"/>
  <c r="AU243" i="13"/>
  <c r="AT243" i="13"/>
  <c r="AS243" i="13"/>
  <c r="AR243" i="13"/>
  <c r="AQ243" i="13"/>
  <c r="AP243" i="13"/>
  <c r="AU242" i="13"/>
  <c r="AT242" i="13"/>
  <c r="AS242" i="13"/>
  <c r="AR242" i="13"/>
  <c r="AQ242" i="13"/>
  <c r="AP242" i="13"/>
  <c r="AU241" i="13"/>
  <c r="AT241" i="13"/>
  <c r="AS241" i="13"/>
  <c r="AR241" i="13"/>
  <c r="AQ241" i="13"/>
  <c r="AP241" i="13"/>
  <c r="AU240" i="13"/>
  <c r="AT240" i="13"/>
  <c r="AS240" i="13"/>
  <c r="AR240" i="13"/>
  <c r="AQ240" i="13"/>
  <c r="AP240" i="13"/>
  <c r="AU239" i="13"/>
  <c r="AT239" i="13"/>
  <c r="AS239" i="13"/>
  <c r="AR239" i="13"/>
  <c r="AQ239" i="13"/>
  <c r="AP239" i="13"/>
  <c r="AU238" i="13"/>
  <c r="AT238" i="13"/>
  <c r="AS238" i="13"/>
  <c r="AR238" i="13"/>
  <c r="AQ238" i="13"/>
  <c r="AP238" i="13"/>
  <c r="AU237" i="13"/>
  <c r="AT237" i="13"/>
  <c r="AS237" i="13"/>
  <c r="AR237" i="13"/>
  <c r="AQ237" i="13"/>
  <c r="AP237" i="13"/>
  <c r="AU236" i="13"/>
  <c r="AT236" i="13"/>
  <c r="AS236" i="13"/>
  <c r="AR236" i="13"/>
  <c r="AQ236" i="13"/>
  <c r="AP236" i="13"/>
  <c r="AU235" i="13"/>
  <c r="AT235" i="13"/>
  <c r="AS235" i="13"/>
  <c r="AR235" i="13"/>
  <c r="AQ235" i="13"/>
  <c r="AP235" i="13"/>
  <c r="AU234" i="13"/>
  <c r="AT234" i="13"/>
  <c r="AS234" i="13"/>
  <c r="AR234" i="13"/>
  <c r="AQ234" i="13"/>
  <c r="AP234" i="13"/>
  <c r="AU233" i="13"/>
  <c r="AT233" i="13"/>
  <c r="AS233" i="13"/>
  <c r="AR233" i="13"/>
  <c r="AQ233" i="13"/>
  <c r="AP233" i="13"/>
  <c r="AU232" i="13"/>
  <c r="AT232" i="13"/>
  <c r="AS232" i="13"/>
  <c r="AR232" i="13"/>
  <c r="AQ232" i="13"/>
  <c r="AP232" i="13"/>
  <c r="AU231" i="13"/>
  <c r="AT231" i="13"/>
  <c r="AS231" i="13"/>
  <c r="AR231" i="13"/>
  <c r="AQ231" i="13"/>
  <c r="AP231" i="13"/>
  <c r="AU230" i="13"/>
  <c r="AT230" i="13"/>
  <c r="AS230" i="13"/>
  <c r="AR230" i="13"/>
  <c r="AQ230" i="13"/>
  <c r="AP230" i="13"/>
  <c r="AU229" i="13"/>
  <c r="AT229" i="13"/>
  <c r="AS229" i="13"/>
  <c r="AR229" i="13"/>
  <c r="AQ229" i="13"/>
  <c r="AP229" i="13"/>
  <c r="AU228" i="13"/>
  <c r="AT228" i="13"/>
  <c r="AS228" i="13"/>
  <c r="AR228" i="13"/>
  <c r="AQ228" i="13"/>
  <c r="AP228" i="13"/>
  <c r="AU227" i="13"/>
  <c r="AT227" i="13"/>
  <c r="AS227" i="13"/>
  <c r="AR227" i="13"/>
  <c r="AQ227" i="13"/>
  <c r="AP227" i="13"/>
  <c r="AU226" i="13"/>
  <c r="AT226" i="13"/>
  <c r="AS226" i="13"/>
  <c r="AR226" i="13"/>
  <c r="AQ226" i="13"/>
  <c r="AP226" i="13"/>
  <c r="AU225" i="13"/>
  <c r="AT225" i="13"/>
  <c r="AS225" i="13"/>
  <c r="AR225" i="13"/>
  <c r="AQ225" i="13"/>
  <c r="AP225" i="13"/>
  <c r="AU224" i="13"/>
  <c r="AT224" i="13"/>
  <c r="AS224" i="13"/>
  <c r="AR224" i="13"/>
  <c r="AQ224" i="13"/>
  <c r="AP224" i="13"/>
  <c r="AU223" i="13"/>
  <c r="AT223" i="13"/>
  <c r="AS223" i="13"/>
  <c r="AR223" i="13"/>
  <c r="AQ223" i="13"/>
  <c r="AP223" i="13"/>
  <c r="AU222" i="13"/>
  <c r="AT222" i="13"/>
  <c r="AS222" i="13"/>
  <c r="AR222" i="13"/>
  <c r="AQ222" i="13"/>
  <c r="AP222" i="13"/>
  <c r="AU221" i="13"/>
  <c r="AT221" i="13"/>
  <c r="AS221" i="13"/>
  <c r="AR221" i="13"/>
  <c r="AQ221" i="13"/>
  <c r="AP221" i="13"/>
  <c r="AU220" i="13"/>
  <c r="AT220" i="13"/>
  <c r="AS220" i="13"/>
  <c r="AR220" i="13"/>
  <c r="AQ220" i="13"/>
  <c r="AP220" i="13"/>
  <c r="AU219" i="13"/>
  <c r="AT219" i="13"/>
  <c r="AS219" i="13"/>
  <c r="AR219" i="13"/>
  <c r="AQ219" i="13"/>
  <c r="AP219" i="13"/>
  <c r="AU218" i="13"/>
  <c r="AT218" i="13"/>
  <c r="AS218" i="13"/>
  <c r="AR218" i="13"/>
  <c r="AQ218" i="13"/>
  <c r="AP218" i="13"/>
  <c r="AU217" i="13"/>
  <c r="AT217" i="13"/>
  <c r="AS217" i="13"/>
  <c r="AR217" i="13"/>
  <c r="AQ217" i="13"/>
  <c r="AP217" i="13"/>
  <c r="AU216" i="13"/>
  <c r="AT216" i="13"/>
  <c r="AS216" i="13"/>
  <c r="AR216" i="13"/>
  <c r="AQ216" i="13"/>
  <c r="AP216" i="13"/>
  <c r="AU215" i="13"/>
  <c r="AT215" i="13"/>
  <c r="AS215" i="13"/>
  <c r="AR215" i="13"/>
  <c r="AQ215" i="13"/>
  <c r="AP215" i="13"/>
  <c r="AU214" i="13"/>
  <c r="AT214" i="13"/>
  <c r="AS214" i="13"/>
  <c r="AR214" i="13"/>
  <c r="AQ214" i="13"/>
  <c r="AP214" i="13"/>
  <c r="AU213" i="13"/>
  <c r="AT213" i="13"/>
  <c r="AS213" i="13"/>
  <c r="AR213" i="13"/>
  <c r="AQ213" i="13"/>
  <c r="AP213" i="13"/>
  <c r="AU212" i="13"/>
  <c r="AT212" i="13"/>
  <c r="AS212" i="13"/>
  <c r="AR212" i="13"/>
  <c r="AQ212" i="13"/>
  <c r="AP212" i="13"/>
  <c r="AU211" i="13"/>
  <c r="AT211" i="13"/>
  <c r="AS211" i="13"/>
  <c r="AR211" i="13"/>
  <c r="AQ211" i="13"/>
  <c r="AP211" i="13"/>
  <c r="AU210" i="13"/>
  <c r="AT210" i="13"/>
  <c r="AS210" i="13"/>
  <c r="AR210" i="13"/>
  <c r="AQ210" i="13"/>
  <c r="AP210" i="13"/>
  <c r="AU209" i="13"/>
  <c r="AT209" i="13"/>
  <c r="AS209" i="13"/>
  <c r="AR209" i="13"/>
  <c r="AQ209" i="13"/>
  <c r="AP209" i="13"/>
  <c r="AU208" i="13"/>
  <c r="AT208" i="13"/>
  <c r="AS208" i="13"/>
  <c r="AR208" i="13"/>
  <c r="AQ208" i="13"/>
  <c r="AP208" i="13"/>
  <c r="AU207" i="13"/>
  <c r="AT207" i="13"/>
  <c r="AS207" i="13"/>
  <c r="AR207" i="13"/>
  <c r="AQ207" i="13"/>
  <c r="AP207" i="13"/>
  <c r="AU206" i="13"/>
  <c r="AT206" i="13"/>
  <c r="AS206" i="13"/>
  <c r="AR206" i="13"/>
  <c r="AQ206" i="13"/>
  <c r="AP206" i="13"/>
  <c r="AU205" i="13"/>
  <c r="AT205" i="13"/>
  <c r="AS205" i="13"/>
  <c r="AR205" i="13"/>
  <c r="AQ205" i="13"/>
  <c r="AP205" i="13"/>
  <c r="AU204" i="13"/>
  <c r="AT204" i="13"/>
  <c r="AS204" i="13"/>
  <c r="AR204" i="13"/>
  <c r="AQ204" i="13"/>
  <c r="AP204" i="13"/>
  <c r="AU203" i="13"/>
  <c r="AT203" i="13"/>
  <c r="AS203" i="13"/>
  <c r="AR203" i="13"/>
  <c r="AQ203" i="13"/>
  <c r="AP203" i="13"/>
  <c r="AU202" i="13"/>
  <c r="AT202" i="13"/>
  <c r="AS202" i="13"/>
  <c r="AR202" i="13"/>
  <c r="AQ202" i="13"/>
  <c r="AP202" i="13"/>
  <c r="AU201" i="13"/>
  <c r="AT201" i="13"/>
  <c r="AS201" i="13"/>
  <c r="AR201" i="13"/>
  <c r="AQ201" i="13"/>
  <c r="AP201" i="13"/>
  <c r="AU200" i="13"/>
  <c r="AT200" i="13"/>
  <c r="AS200" i="13"/>
  <c r="AR200" i="13"/>
  <c r="AQ200" i="13"/>
  <c r="AP200" i="13"/>
  <c r="AU199" i="13"/>
  <c r="AT199" i="13"/>
  <c r="AS199" i="13"/>
  <c r="AR199" i="13"/>
  <c r="AQ199" i="13"/>
  <c r="AP199" i="13"/>
  <c r="AU198" i="13"/>
  <c r="AT198" i="13"/>
  <c r="AS198" i="13"/>
  <c r="AR198" i="13"/>
  <c r="AQ198" i="13"/>
  <c r="AP198" i="13"/>
  <c r="AU197" i="13"/>
  <c r="AT197" i="13"/>
  <c r="AS197" i="13"/>
  <c r="AR197" i="13"/>
  <c r="AQ197" i="13"/>
  <c r="AP197" i="13"/>
  <c r="AU196" i="13"/>
  <c r="AT196" i="13"/>
  <c r="AS196" i="13"/>
  <c r="AR196" i="13"/>
  <c r="AQ196" i="13"/>
  <c r="AP196" i="13"/>
  <c r="AU195" i="13"/>
  <c r="AT195" i="13"/>
  <c r="AS195" i="13"/>
  <c r="AR195" i="13"/>
  <c r="AQ195" i="13"/>
  <c r="AP195" i="13"/>
  <c r="AU194" i="13"/>
  <c r="AT194" i="13"/>
  <c r="AS194" i="13"/>
  <c r="AR194" i="13"/>
  <c r="AQ194" i="13"/>
  <c r="AP194" i="13"/>
  <c r="AU193" i="13"/>
  <c r="AT193" i="13"/>
  <c r="AS193" i="13"/>
  <c r="AR193" i="13"/>
  <c r="AQ193" i="13"/>
  <c r="AP193" i="13"/>
  <c r="AU192" i="13"/>
  <c r="AT192" i="13"/>
  <c r="AS192" i="13"/>
  <c r="AR192" i="13"/>
  <c r="AQ192" i="13"/>
  <c r="AP192" i="13"/>
  <c r="AU191" i="13"/>
  <c r="AT191" i="13"/>
  <c r="AS191" i="13"/>
  <c r="AR191" i="13"/>
  <c r="AQ191" i="13"/>
  <c r="AP191" i="13"/>
  <c r="AU190" i="13"/>
  <c r="AT190" i="13"/>
  <c r="AS190" i="13"/>
  <c r="AR190" i="13"/>
  <c r="AQ190" i="13"/>
  <c r="AP190" i="13"/>
  <c r="AU189" i="13"/>
  <c r="AT189" i="13"/>
  <c r="AS189" i="13"/>
  <c r="AR189" i="13"/>
  <c r="AQ189" i="13"/>
  <c r="AP189" i="13"/>
  <c r="AU188" i="13"/>
  <c r="AT188" i="13"/>
  <c r="AS188" i="13"/>
  <c r="AR188" i="13"/>
  <c r="AQ188" i="13"/>
  <c r="AP188" i="13"/>
  <c r="AU187" i="13"/>
  <c r="AT187" i="13"/>
  <c r="AS187" i="13"/>
  <c r="AR187" i="13"/>
  <c r="AQ187" i="13"/>
  <c r="AP187" i="13"/>
  <c r="AU186" i="13"/>
  <c r="AT186" i="13"/>
  <c r="AS186" i="13"/>
  <c r="AR186" i="13"/>
  <c r="AQ186" i="13"/>
  <c r="AP186" i="13"/>
  <c r="AU185" i="13"/>
  <c r="AT185" i="13"/>
  <c r="AS185" i="13"/>
  <c r="AR185" i="13"/>
  <c r="AQ185" i="13"/>
  <c r="AP185" i="13"/>
  <c r="AU184" i="13"/>
  <c r="AT184" i="13"/>
  <c r="AS184" i="13"/>
  <c r="AR184" i="13"/>
  <c r="AQ184" i="13"/>
  <c r="AP184" i="13"/>
  <c r="AU183" i="13"/>
  <c r="AT183" i="13"/>
  <c r="AS183" i="13"/>
  <c r="AR183" i="13"/>
  <c r="AQ183" i="13"/>
  <c r="AP183" i="13"/>
  <c r="AU182" i="13"/>
  <c r="AT182" i="13"/>
  <c r="AS182" i="13"/>
  <c r="AR182" i="13"/>
  <c r="AQ182" i="13"/>
  <c r="AP182" i="13"/>
  <c r="AU181" i="13"/>
  <c r="AT181" i="13"/>
  <c r="AS181" i="13"/>
  <c r="AR181" i="13"/>
  <c r="AQ181" i="13"/>
  <c r="AP181" i="13"/>
  <c r="AU180" i="13"/>
  <c r="AT180" i="13"/>
  <c r="AS180" i="13"/>
  <c r="AR180" i="13"/>
  <c r="AQ180" i="13"/>
  <c r="AP180" i="13"/>
  <c r="AU179" i="13"/>
  <c r="AT179" i="13"/>
  <c r="AS179" i="13"/>
  <c r="AR179" i="13"/>
  <c r="AQ179" i="13"/>
  <c r="AP179" i="13"/>
  <c r="AU178" i="13"/>
  <c r="AT178" i="13"/>
  <c r="AS178" i="13"/>
  <c r="AR178" i="13"/>
  <c r="AQ178" i="13"/>
  <c r="AP178" i="13"/>
  <c r="AU177" i="13"/>
  <c r="AT177" i="13"/>
  <c r="AS177" i="13"/>
  <c r="AR177" i="13"/>
  <c r="AQ177" i="13"/>
  <c r="AP177" i="13"/>
  <c r="AU176" i="13"/>
  <c r="AT176" i="13"/>
  <c r="AS176" i="13"/>
  <c r="AR176" i="13"/>
  <c r="AQ176" i="13"/>
  <c r="AP176" i="13"/>
  <c r="AU175" i="13"/>
  <c r="AT175" i="13"/>
  <c r="AS175" i="13"/>
  <c r="AR175" i="13"/>
  <c r="AQ175" i="13"/>
  <c r="AP175" i="13"/>
  <c r="AU174" i="13"/>
  <c r="AT174" i="13"/>
  <c r="AS174" i="13"/>
  <c r="AR174" i="13"/>
  <c r="AQ174" i="13"/>
  <c r="AP174" i="13"/>
  <c r="AU173" i="13"/>
  <c r="AT173" i="13"/>
  <c r="AS173" i="13"/>
  <c r="AR173" i="13"/>
  <c r="AQ173" i="13"/>
  <c r="AP173" i="13"/>
  <c r="AU172" i="13"/>
  <c r="AT172" i="13"/>
  <c r="AS172" i="13"/>
  <c r="AR172" i="13"/>
  <c r="AQ172" i="13"/>
  <c r="AP172" i="13"/>
  <c r="AU171" i="13"/>
  <c r="AT171" i="13"/>
  <c r="AS171" i="13"/>
  <c r="AR171" i="13"/>
  <c r="AQ171" i="13"/>
  <c r="AP171" i="13"/>
  <c r="AU170" i="13"/>
  <c r="AT170" i="13"/>
  <c r="AS170" i="13"/>
  <c r="AR170" i="13"/>
  <c r="AQ170" i="13"/>
  <c r="AP170" i="13"/>
  <c r="AU169" i="13"/>
  <c r="AT169" i="13"/>
  <c r="AS169" i="13"/>
  <c r="AR169" i="13"/>
  <c r="AQ169" i="13"/>
  <c r="AP169" i="13"/>
  <c r="AU168" i="13"/>
  <c r="AT168" i="13"/>
  <c r="AS168" i="13"/>
  <c r="AR168" i="13"/>
  <c r="AQ168" i="13"/>
  <c r="AP168" i="13"/>
  <c r="AU167" i="13"/>
  <c r="AT167" i="13"/>
  <c r="AS167" i="13"/>
  <c r="AR167" i="13"/>
  <c r="AQ167" i="13"/>
  <c r="AP167" i="13"/>
  <c r="AU166" i="13"/>
  <c r="AT166" i="13"/>
  <c r="AS166" i="13"/>
  <c r="AR166" i="13"/>
  <c r="AQ166" i="13"/>
  <c r="AP166" i="13"/>
  <c r="AU165" i="13"/>
  <c r="AT165" i="13"/>
  <c r="AS165" i="13"/>
  <c r="AR165" i="13"/>
  <c r="AQ165" i="13"/>
  <c r="AP165" i="13"/>
  <c r="AU164" i="13"/>
  <c r="AT164" i="13"/>
  <c r="AS164" i="13"/>
  <c r="AR164" i="13"/>
  <c r="AQ164" i="13"/>
  <c r="AP164" i="13"/>
  <c r="AU163" i="13"/>
  <c r="AT163" i="13"/>
  <c r="AS163" i="13"/>
  <c r="AR163" i="13"/>
  <c r="AQ163" i="13"/>
  <c r="AP163" i="13"/>
  <c r="AU162" i="13"/>
  <c r="AT162" i="13"/>
  <c r="AS162" i="13"/>
  <c r="AR162" i="13"/>
  <c r="AQ162" i="13"/>
  <c r="AP162" i="13"/>
  <c r="AU161" i="13"/>
  <c r="AT161" i="13"/>
  <c r="AS161" i="13"/>
  <c r="AR161" i="13"/>
  <c r="AQ161" i="13"/>
  <c r="AP161" i="13"/>
  <c r="AU160" i="13"/>
  <c r="AT160" i="13"/>
  <c r="AS160" i="13"/>
  <c r="AR160" i="13"/>
  <c r="AQ160" i="13"/>
  <c r="AP160" i="13"/>
  <c r="AU159" i="13"/>
  <c r="AT159" i="13"/>
  <c r="AS159" i="13"/>
  <c r="AR159" i="13"/>
  <c r="AQ159" i="13"/>
  <c r="AP159" i="13"/>
  <c r="AU158" i="13"/>
  <c r="AT158" i="13"/>
  <c r="AS158" i="13"/>
  <c r="AR158" i="13"/>
  <c r="AQ158" i="13"/>
  <c r="AP158" i="13"/>
  <c r="AU157" i="13"/>
  <c r="AT157" i="13"/>
  <c r="AS157" i="13"/>
  <c r="AR157" i="13"/>
  <c r="AQ157" i="13"/>
  <c r="AP157" i="13"/>
  <c r="AU156" i="13"/>
  <c r="AT156" i="13"/>
  <c r="AS156" i="13"/>
  <c r="AR156" i="13"/>
  <c r="AQ156" i="13"/>
  <c r="AP156" i="13"/>
  <c r="AU155" i="13"/>
  <c r="AT155" i="13"/>
  <c r="AS155" i="13"/>
  <c r="AR155" i="13"/>
  <c r="AQ155" i="13"/>
  <c r="AP155" i="13"/>
  <c r="AU154" i="13"/>
  <c r="AT154" i="13"/>
  <c r="AS154" i="13"/>
  <c r="AR154" i="13"/>
  <c r="AQ154" i="13"/>
  <c r="AP154" i="13"/>
  <c r="AU153" i="13"/>
  <c r="AT153" i="13"/>
  <c r="AS153" i="13"/>
  <c r="AR153" i="13"/>
  <c r="AQ153" i="13"/>
  <c r="AP153" i="13"/>
  <c r="AU152" i="13"/>
  <c r="AT152" i="13"/>
  <c r="AS152" i="13"/>
  <c r="AR152" i="13"/>
  <c r="AQ152" i="13"/>
  <c r="AP152" i="13"/>
  <c r="AU151" i="13"/>
  <c r="AT151" i="13"/>
  <c r="AS151" i="13"/>
  <c r="AR151" i="13"/>
  <c r="AQ151" i="13"/>
  <c r="AP151" i="13"/>
  <c r="AU150" i="13"/>
  <c r="AT150" i="13"/>
  <c r="AS150" i="13"/>
  <c r="AR150" i="13"/>
  <c r="AQ150" i="13"/>
  <c r="AP150" i="13"/>
  <c r="AU149" i="13"/>
  <c r="AT149" i="13"/>
  <c r="AS149" i="13"/>
  <c r="AR149" i="13"/>
  <c r="AQ149" i="13"/>
  <c r="AP149" i="13"/>
  <c r="AU148" i="13"/>
  <c r="AT148" i="13"/>
  <c r="AS148" i="13"/>
  <c r="AR148" i="13"/>
  <c r="AQ148" i="13"/>
  <c r="AP148" i="13"/>
  <c r="AU147" i="13"/>
  <c r="AT147" i="13"/>
  <c r="AS147" i="13"/>
  <c r="AR147" i="13"/>
  <c r="AQ147" i="13"/>
  <c r="AP147" i="13"/>
  <c r="AU146" i="13"/>
  <c r="AT146" i="13"/>
  <c r="AS146" i="13"/>
  <c r="AR146" i="13"/>
  <c r="AQ146" i="13"/>
  <c r="AP146" i="13"/>
  <c r="AU145" i="13"/>
  <c r="AT145" i="13"/>
  <c r="AS145" i="13"/>
  <c r="AR145" i="13"/>
  <c r="AQ145" i="13"/>
  <c r="AP145" i="13"/>
  <c r="AU144" i="13"/>
  <c r="AT144" i="13"/>
  <c r="AS144" i="13"/>
  <c r="AR144" i="13"/>
  <c r="AQ144" i="13"/>
  <c r="AP144" i="13"/>
  <c r="AU143" i="13"/>
  <c r="AT143" i="13"/>
  <c r="AS143" i="13"/>
  <c r="AR143" i="13"/>
  <c r="AQ143" i="13"/>
  <c r="AP143" i="13"/>
  <c r="AU142" i="13"/>
  <c r="AT142" i="13"/>
  <c r="AS142" i="13"/>
  <c r="AR142" i="13"/>
  <c r="AQ142" i="13"/>
  <c r="AP142" i="13"/>
  <c r="AU141" i="13"/>
  <c r="AT141" i="13"/>
  <c r="AS141" i="13"/>
  <c r="AR141" i="13"/>
  <c r="AQ141" i="13"/>
  <c r="AP141" i="13"/>
  <c r="AU140" i="13"/>
  <c r="AT140" i="13"/>
  <c r="AS140" i="13"/>
  <c r="AR140" i="13"/>
  <c r="AQ140" i="13"/>
  <c r="AP140" i="13"/>
  <c r="AU139" i="13"/>
  <c r="AT139" i="13"/>
  <c r="AS139" i="13"/>
  <c r="AR139" i="13"/>
  <c r="AQ139" i="13"/>
  <c r="AP139" i="13"/>
  <c r="AU138" i="13"/>
  <c r="AT138" i="13"/>
  <c r="AS138" i="13"/>
  <c r="AR138" i="13"/>
  <c r="AQ138" i="13"/>
  <c r="AP138" i="13"/>
  <c r="AU137" i="13"/>
  <c r="AT137" i="13"/>
  <c r="AS137" i="13"/>
  <c r="AR137" i="13"/>
  <c r="AQ137" i="13"/>
  <c r="AP137" i="13"/>
  <c r="AU136" i="13"/>
  <c r="AT136" i="13"/>
  <c r="AS136" i="13"/>
  <c r="AR136" i="13"/>
  <c r="AQ136" i="13"/>
  <c r="AP136" i="13"/>
  <c r="AU135" i="13"/>
  <c r="AT135" i="13"/>
  <c r="AS135" i="13"/>
  <c r="AR135" i="13"/>
  <c r="AQ135" i="13"/>
  <c r="AP135" i="13"/>
  <c r="AU134" i="13"/>
  <c r="AT134" i="13"/>
  <c r="AS134" i="13"/>
  <c r="AR134" i="13"/>
  <c r="AQ134" i="13"/>
  <c r="AP134" i="13"/>
  <c r="AU133" i="13"/>
  <c r="AT133" i="13"/>
  <c r="AS133" i="13"/>
  <c r="AR133" i="13"/>
  <c r="AQ133" i="13"/>
  <c r="AP133" i="13"/>
  <c r="AU132" i="13"/>
  <c r="AT132" i="13"/>
  <c r="AS132" i="13"/>
  <c r="AR132" i="13"/>
  <c r="AQ132" i="13"/>
  <c r="AP132" i="13"/>
  <c r="AU131" i="13"/>
  <c r="AT131" i="13"/>
  <c r="AS131" i="13"/>
  <c r="AR131" i="13"/>
  <c r="AQ131" i="13"/>
  <c r="AP131" i="13"/>
  <c r="AU130" i="13"/>
  <c r="AT130" i="13"/>
  <c r="AS130" i="13"/>
  <c r="AR130" i="13"/>
  <c r="AQ130" i="13"/>
  <c r="AP130" i="13"/>
  <c r="AU129" i="13"/>
  <c r="AT129" i="13"/>
  <c r="AS129" i="13"/>
  <c r="AR129" i="13"/>
  <c r="AQ129" i="13"/>
  <c r="AP129" i="13"/>
  <c r="AU128" i="13"/>
  <c r="AT128" i="13"/>
  <c r="AS128" i="13"/>
  <c r="AR128" i="13"/>
  <c r="AQ128" i="13"/>
  <c r="AP128" i="13"/>
  <c r="AU127" i="13"/>
  <c r="AT127" i="13"/>
  <c r="AS127" i="13"/>
  <c r="AR127" i="13"/>
  <c r="AQ127" i="13"/>
  <c r="AP127" i="13"/>
  <c r="AU126" i="13"/>
  <c r="AT126" i="13"/>
  <c r="AS126" i="13"/>
  <c r="AR126" i="13"/>
  <c r="AQ126" i="13"/>
  <c r="AP126" i="13"/>
  <c r="AU125" i="13"/>
  <c r="AT125" i="13"/>
  <c r="AS125" i="13"/>
  <c r="AR125" i="13"/>
  <c r="AQ125" i="13"/>
  <c r="AP125" i="13"/>
  <c r="AU124" i="13"/>
  <c r="AT124" i="13"/>
  <c r="AS124" i="13"/>
  <c r="AR124" i="13"/>
  <c r="AQ124" i="13"/>
  <c r="AP124" i="13"/>
  <c r="AU123" i="13"/>
  <c r="AT123" i="13"/>
  <c r="AS123" i="13"/>
  <c r="AR123" i="13"/>
  <c r="AQ123" i="13"/>
  <c r="AP123" i="13"/>
  <c r="AU122" i="13"/>
  <c r="AT122" i="13"/>
  <c r="AS122" i="13"/>
  <c r="AR122" i="13"/>
  <c r="AQ122" i="13"/>
  <c r="AP122" i="13"/>
  <c r="AU121" i="13"/>
  <c r="AT121" i="13"/>
  <c r="AS121" i="13"/>
  <c r="AR121" i="13"/>
  <c r="AQ121" i="13"/>
  <c r="AP121" i="13"/>
  <c r="AU120" i="13"/>
  <c r="AT120" i="13"/>
  <c r="AS120" i="13"/>
  <c r="AR120" i="13"/>
  <c r="AQ120" i="13"/>
  <c r="AP120" i="13"/>
  <c r="AU119" i="13"/>
  <c r="AT119" i="13"/>
  <c r="AS119" i="13"/>
  <c r="AR119" i="13"/>
  <c r="AQ119" i="13"/>
  <c r="AP119" i="13"/>
  <c r="AU118" i="13"/>
  <c r="AT118" i="13"/>
  <c r="AS118" i="13"/>
  <c r="AR118" i="13"/>
  <c r="AQ118" i="13"/>
  <c r="AP118" i="13"/>
  <c r="AU117" i="13"/>
  <c r="AT117" i="13"/>
  <c r="AS117" i="13"/>
  <c r="AR117" i="13"/>
  <c r="AQ117" i="13"/>
  <c r="AP117" i="13"/>
  <c r="AU116" i="13"/>
  <c r="AT116" i="13"/>
  <c r="AS116" i="13"/>
  <c r="AR116" i="13"/>
  <c r="AQ116" i="13"/>
  <c r="AP116" i="13"/>
  <c r="AU115" i="13"/>
  <c r="AT115" i="13"/>
  <c r="AS115" i="13"/>
  <c r="AR115" i="13"/>
  <c r="AQ115" i="13"/>
  <c r="AP115" i="13"/>
  <c r="AU114" i="13"/>
  <c r="AT114" i="13"/>
  <c r="AS114" i="13"/>
  <c r="AR114" i="13"/>
  <c r="AQ114" i="13"/>
  <c r="AP114" i="13"/>
  <c r="AU113" i="13"/>
  <c r="AT113" i="13"/>
  <c r="AS113" i="13"/>
  <c r="AR113" i="13"/>
  <c r="AQ113" i="13"/>
  <c r="AP113" i="13"/>
  <c r="AU112" i="13"/>
  <c r="AT112" i="13"/>
  <c r="AS112" i="13"/>
  <c r="AR112" i="13"/>
  <c r="AQ112" i="13"/>
  <c r="AP112" i="13"/>
  <c r="AU111" i="13"/>
  <c r="AT111" i="13"/>
  <c r="AS111" i="13"/>
  <c r="AR111" i="13"/>
  <c r="AQ111" i="13"/>
  <c r="AP111" i="13"/>
  <c r="AU110" i="13"/>
  <c r="AT110" i="13"/>
  <c r="AS110" i="13"/>
  <c r="AR110" i="13"/>
  <c r="AQ110" i="13"/>
  <c r="AP110" i="13"/>
  <c r="AU109" i="13"/>
  <c r="AT109" i="13"/>
  <c r="AS109" i="13"/>
  <c r="AR109" i="13"/>
  <c r="AQ109" i="13"/>
  <c r="AP109" i="13"/>
  <c r="AU108" i="13"/>
  <c r="AT108" i="13"/>
  <c r="AS108" i="13"/>
  <c r="AR108" i="13"/>
  <c r="AQ108" i="13"/>
  <c r="AP108" i="13"/>
  <c r="AU107" i="13"/>
  <c r="AT107" i="13"/>
  <c r="AS107" i="13"/>
  <c r="AR107" i="13"/>
  <c r="AQ107" i="13"/>
  <c r="AP107" i="13"/>
  <c r="AU106" i="13"/>
  <c r="AT106" i="13"/>
  <c r="AS106" i="13"/>
  <c r="AR106" i="13"/>
  <c r="AQ106" i="13"/>
  <c r="AP106" i="13"/>
  <c r="AU105" i="13"/>
  <c r="AT105" i="13"/>
  <c r="AS105" i="13"/>
  <c r="AR105" i="13"/>
  <c r="AQ105" i="13"/>
  <c r="AP105" i="13"/>
  <c r="AU104" i="13"/>
  <c r="AT104" i="13"/>
  <c r="AS104" i="13"/>
  <c r="AR104" i="13"/>
  <c r="AQ104" i="13"/>
  <c r="AP104" i="13"/>
  <c r="AU103" i="13"/>
  <c r="AT103" i="13"/>
  <c r="AS103" i="13"/>
  <c r="AR103" i="13"/>
  <c r="AQ103" i="13"/>
  <c r="AP103" i="13"/>
  <c r="AU102" i="13"/>
  <c r="AT102" i="13"/>
  <c r="AS102" i="13"/>
  <c r="AR102" i="13"/>
  <c r="AQ102" i="13"/>
  <c r="AP102" i="13"/>
  <c r="AU101" i="13"/>
  <c r="AT101" i="13"/>
  <c r="AS101" i="13"/>
  <c r="AR101" i="13"/>
  <c r="AQ101" i="13"/>
  <c r="AP101" i="13"/>
  <c r="AU100" i="13"/>
  <c r="AT100" i="13"/>
  <c r="AS100" i="13"/>
  <c r="AR100" i="13"/>
  <c r="AQ100" i="13"/>
  <c r="AP100" i="13"/>
  <c r="AU99" i="13"/>
  <c r="AT99" i="13"/>
  <c r="AS99" i="13"/>
  <c r="AR99" i="13"/>
  <c r="AQ99" i="13"/>
  <c r="AP99" i="13"/>
  <c r="AU98" i="13"/>
  <c r="AT98" i="13"/>
  <c r="AS98" i="13"/>
  <c r="AR98" i="13"/>
  <c r="AQ98" i="13"/>
  <c r="AP98" i="13"/>
  <c r="AU97" i="13"/>
  <c r="AT97" i="13"/>
  <c r="AS97" i="13"/>
  <c r="AR97" i="13"/>
  <c r="AQ97" i="13"/>
  <c r="AP97" i="13"/>
  <c r="AU96" i="13"/>
  <c r="AT96" i="13"/>
  <c r="AS96" i="13"/>
  <c r="AR96" i="13"/>
  <c r="AQ96" i="13"/>
  <c r="AP96" i="13"/>
  <c r="AU95" i="13"/>
  <c r="AT95" i="13"/>
  <c r="AS95" i="13"/>
  <c r="AR95" i="13"/>
  <c r="AQ95" i="13"/>
  <c r="AP95" i="13"/>
  <c r="AU94" i="13"/>
  <c r="AT94" i="13"/>
  <c r="AS94" i="13"/>
  <c r="AR94" i="13"/>
  <c r="AQ94" i="13"/>
  <c r="AP94" i="13"/>
  <c r="AU93" i="13"/>
  <c r="AT93" i="13"/>
  <c r="AS93" i="13"/>
  <c r="AR93" i="13"/>
  <c r="AQ93" i="13"/>
  <c r="AP93" i="13"/>
  <c r="AU92" i="13"/>
  <c r="AT92" i="13"/>
  <c r="AS92" i="13"/>
  <c r="AR92" i="13"/>
  <c r="AQ92" i="13"/>
  <c r="AP92" i="13"/>
  <c r="AU91" i="13"/>
  <c r="AT91" i="13"/>
  <c r="AS91" i="13"/>
  <c r="AR91" i="13"/>
  <c r="AQ91" i="13"/>
  <c r="AP91" i="13"/>
  <c r="AU90" i="13"/>
  <c r="AT90" i="13"/>
  <c r="AS90" i="13"/>
  <c r="AR90" i="13"/>
  <c r="AQ90" i="13"/>
  <c r="AP90" i="13"/>
  <c r="AU89" i="13"/>
  <c r="AT89" i="13"/>
  <c r="AS89" i="13"/>
  <c r="AR89" i="13"/>
  <c r="AQ89" i="13"/>
  <c r="AP89" i="13"/>
  <c r="AU88" i="13"/>
  <c r="AT88" i="13"/>
  <c r="AS88" i="13"/>
  <c r="AR88" i="13"/>
  <c r="AQ88" i="13"/>
  <c r="AP88" i="13"/>
  <c r="AU87" i="13"/>
  <c r="AT87" i="13"/>
  <c r="AS87" i="13"/>
  <c r="AR87" i="13"/>
  <c r="AQ87" i="13"/>
  <c r="AP87" i="13"/>
  <c r="AU86" i="13"/>
  <c r="AT86" i="13"/>
  <c r="AS86" i="13"/>
  <c r="AR86" i="13"/>
  <c r="AQ86" i="13"/>
  <c r="AP86" i="13"/>
  <c r="AU85" i="13"/>
  <c r="AT85" i="13"/>
  <c r="AS85" i="13"/>
  <c r="AR85" i="13"/>
  <c r="AQ85" i="13"/>
  <c r="AP85" i="13"/>
  <c r="AU84" i="13"/>
  <c r="AT84" i="13"/>
  <c r="AS84" i="13"/>
  <c r="AR84" i="13"/>
  <c r="AQ84" i="13"/>
  <c r="AP84" i="13"/>
  <c r="AU83" i="13"/>
  <c r="AT83" i="13"/>
  <c r="AS83" i="13"/>
  <c r="AR83" i="13"/>
  <c r="AQ83" i="13"/>
  <c r="AP83" i="13"/>
  <c r="AU82" i="13"/>
  <c r="AT82" i="13"/>
  <c r="AS82" i="13"/>
  <c r="AR82" i="13"/>
  <c r="AQ82" i="13"/>
  <c r="AP82" i="13"/>
  <c r="AU81" i="13"/>
  <c r="AT81" i="13"/>
  <c r="AS81" i="13"/>
  <c r="AR81" i="13"/>
  <c r="AQ81" i="13"/>
  <c r="AP81" i="13"/>
  <c r="AU80" i="13"/>
  <c r="AT80" i="13"/>
  <c r="AS80" i="13"/>
  <c r="AR80" i="13"/>
  <c r="AQ80" i="13"/>
  <c r="AP80" i="13"/>
  <c r="AU79" i="13"/>
  <c r="AT79" i="13"/>
  <c r="AS79" i="13"/>
  <c r="AR79" i="13"/>
  <c r="AQ79" i="13"/>
  <c r="AP79" i="13"/>
  <c r="AU78" i="13"/>
  <c r="AT78" i="13"/>
  <c r="AS78" i="13"/>
  <c r="AR78" i="13"/>
  <c r="AQ78" i="13"/>
  <c r="AP78" i="13"/>
  <c r="AU77" i="13"/>
  <c r="AT77" i="13"/>
  <c r="AS77" i="13"/>
  <c r="AR77" i="13"/>
  <c r="AQ77" i="13"/>
  <c r="AP77" i="13"/>
  <c r="AU76" i="13"/>
  <c r="AT76" i="13"/>
  <c r="AS76" i="13"/>
  <c r="AR76" i="13"/>
  <c r="AQ76" i="13"/>
  <c r="AP76" i="13"/>
  <c r="AU75" i="13"/>
  <c r="AT75" i="13"/>
  <c r="AS75" i="13"/>
  <c r="AR75" i="13"/>
  <c r="AQ75" i="13"/>
  <c r="AP75" i="13"/>
  <c r="AU74" i="13"/>
  <c r="AT74" i="13"/>
  <c r="AS74" i="13"/>
  <c r="AR74" i="13"/>
  <c r="AQ74" i="13"/>
  <c r="AP74" i="13"/>
  <c r="AU73" i="13"/>
  <c r="AT73" i="13"/>
  <c r="AS73" i="13"/>
  <c r="AR73" i="13"/>
  <c r="AQ73" i="13"/>
  <c r="AP73" i="13"/>
  <c r="AU72" i="13"/>
  <c r="AT72" i="13"/>
  <c r="AS72" i="13"/>
  <c r="AR72" i="13"/>
  <c r="AQ72" i="13"/>
  <c r="AP72" i="13"/>
  <c r="AU71" i="13"/>
  <c r="AT71" i="13"/>
  <c r="AS71" i="13"/>
  <c r="AR71" i="13"/>
  <c r="AQ71" i="13"/>
  <c r="AP71" i="13"/>
  <c r="AU70" i="13"/>
  <c r="AT70" i="13"/>
  <c r="AS70" i="13"/>
  <c r="AR70" i="13"/>
  <c r="AQ70" i="13"/>
  <c r="AP70" i="13"/>
  <c r="AU69" i="13"/>
  <c r="AT69" i="13"/>
  <c r="AS69" i="13"/>
  <c r="AR69" i="13"/>
  <c r="AQ69" i="13"/>
  <c r="AP69" i="13"/>
  <c r="AU68" i="13"/>
  <c r="AT68" i="13"/>
  <c r="AS68" i="13"/>
  <c r="AR68" i="13"/>
  <c r="AQ68" i="13"/>
  <c r="AP68" i="13"/>
  <c r="AU67" i="13"/>
  <c r="AT67" i="13"/>
  <c r="AS67" i="13"/>
  <c r="AR67" i="13"/>
  <c r="AQ67" i="13"/>
  <c r="AP67" i="13"/>
  <c r="AU66" i="13"/>
  <c r="AT66" i="13"/>
  <c r="AS66" i="13"/>
  <c r="AR66" i="13"/>
  <c r="AQ66" i="13"/>
  <c r="AP66" i="13"/>
  <c r="AU65" i="13"/>
  <c r="AT65" i="13"/>
  <c r="AS65" i="13"/>
  <c r="AR65" i="13"/>
  <c r="AQ65" i="13"/>
  <c r="AP65" i="13"/>
  <c r="AU64" i="13"/>
  <c r="AT64" i="13"/>
  <c r="AS64" i="13"/>
  <c r="AR64" i="13"/>
  <c r="AQ64" i="13"/>
  <c r="AP64" i="13"/>
  <c r="AU63" i="13"/>
  <c r="AT63" i="13"/>
  <c r="AS63" i="13"/>
  <c r="AR63" i="13"/>
  <c r="AQ63" i="13"/>
  <c r="AP63" i="13"/>
  <c r="AU62" i="13"/>
  <c r="AT62" i="13"/>
  <c r="AS62" i="13"/>
  <c r="AR62" i="13"/>
  <c r="AQ62" i="13"/>
  <c r="AP62" i="13"/>
  <c r="AU61" i="13"/>
  <c r="AT61" i="13"/>
  <c r="AS61" i="13"/>
  <c r="AR61" i="13"/>
  <c r="AQ61" i="13"/>
  <c r="AP61" i="13"/>
  <c r="AU60" i="13"/>
  <c r="AT60" i="13"/>
  <c r="AS60" i="13"/>
  <c r="AR60" i="13"/>
  <c r="AQ60" i="13"/>
  <c r="AP60" i="13"/>
  <c r="AU59" i="13"/>
  <c r="AT59" i="13"/>
  <c r="AS59" i="13"/>
  <c r="AR59" i="13"/>
  <c r="AQ59" i="13"/>
  <c r="AP59" i="13"/>
  <c r="AU58" i="13"/>
  <c r="AT58" i="13"/>
  <c r="AS58" i="13"/>
  <c r="AR58" i="13"/>
  <c r="AQ58" i="13"/>
  <c r="AP58" i="13"/>
  <c r="AU57" i="13"/>
  <c r="AT57" i="13"/>
  <c r="AS57" i="13"/>
  <c r="AR57" i="13"/>
  <c r="AQ57" i="13"/>
  <c r="AP57" i="13"/>
  <c r="AU56" i="13"/>
  <c r="AT56" i="13"/>
  <c r="AS56" i="13"/>
  <c r="AR56" i="13"/>
  <c r="AQ56" i="13"/>
  <c r="AP56" i="13"/>
  <c r="AU55" i="13"/>
  <c r="AT55" i="13"/>
  <c r="AS55" i="13"/>
  <c r="AR55" i="13"/>
  <c r="AQ55" i="13"/>
  <c r="AP55" i="13"/>
  <c r="AU54" i="13"/>
  <c r="AT54" i="13"/>
  <c r="AS54" i="13"/>
  <c r="AR54" i="13"/>
  <c r="AQ54" i="13"/>
  <c r="AP54" i="13"/>
  <c r="AU53" i="13"/>
  <c r="AT53" i="13"/>
  <c r="AS53" i="13"/>
  <c r="AR53" i="13"/>
  <c r="AQ53" i="13"/>
  <c r="AP53" i="13"/>
  <c r="AU52" i="13"/>
  <c r="AT52" i="13"/>
  <c r="AS52" i="13"/>
  <c r="AR52" i="13"/>
  <c r="AQ52" i="13"/>
  <c r="AP52" i="13"/>
  <c r="AU51" i="13"/>
  <c r="AT51" i="13"/>
  <c r="AS51" i="13"/>
  <c r="AR51" i="13"/>
  <c r="AQ51" i="13"/>
  <c r="AP51" i="13"/>
  <c r="AU50" i="13"/>
  <c r="AT50" i="13"/>
  <c r="AS50" i="13"/>
  <c r="AR50" i="13"/>
  <c r="AQ50" i="13"/>
  <c r="AP50" i="13"/>
  <c r="A1" i="13" a="1"/>
  <c r="X25" i="13" s="1"/>
  <c r="AI13" i="11"/>
  <c r="AG13" i="11"/>
  <c r="AE13" i="11"/>
  <c r="AC13" i="11"/>
  <c r="AA13" i="11"/>
  <c r="Y13" i="11"/>
  <c r="W13" i="11"/>
  <c r="U13" i="11"/>
  <c r="S13" i="11"/>
  <c r="Q13" i="11"/>
  <c r="CQ208" i="10"/>
  <c r="CO208" i="10"/>
  <c r="CN208" i="10"/>
  <c r="CM208" i="10"/>
  <c r="CL208" i="10"/>
  <c r="CK208" i="10"/>
  <c r="CJ208" i="10"/>
  <c r="CI208" i="10"/>
  <c r="CH208" i="10"/>
  <c r="CG208" i="10"/>
  <c r="CF208" i="10"/>
  <c r="CE208" i="10"/>
  <c r="CD208" i="10"/>
  <c r="CC208" i="10"/>
  <c r="CB208" i="10"/>
  <c r="CA208" i="10"/>
  <c r="BZ208" i="10"/>
  <c r="BY208" i="10"/>
  <c r="BX208" i="10"/>
  <c r="BW208" i="10"/>
  <c r="BV208" i="10"/>
  <c r="CQ207" i="10"/>
  <c r="CO207" i="10"/>
  <c r="CN207" i="10"/>
  <c r="CM207" i="10"/>
  <c r="CL207" i="10"/>
  <c r="CK207" i="10"/>
  <c r="CJ207" i="10"/>
  <c r="CI207" i="10"/>
  <c r="CH207" i="10"/>
  <c r="CG207" i="10"/>
  <c r="CF207" i="10"/>
  <c r="CE207" i="10"/>
  <c r="CD207" i="10"/>
  <c r="CC207" i="10"/>
  <c r="CB207" i="10"/>
  <c r="CA207" i="10"/>
  <c r="BZ207" i="10"/>
  <c r="BY207" i="10"/>
  <c r="BX207" i="10"/>
  <c r="BW207" i="10"/>
  <c r="BV207" i="10"/>
  <c r="CQ206" i="10"/>
  <c r="CO206" i="10"/>
  <c r="CN206" i="10"/>
  <c r="CM206" i="10"/>
  <c r="CL206" i="10"/>
  <c r="CK206" i="10"/>
  <c r="CJ206" i="10"/>
  <c r="CI206" i="10"/>
  <c r="CH206" i="10"/>
  <c r="CG206" i="10"/>
  <c r="CF206" i="10"/>
  <c r="CE206" i="10"/>
  <c r="CD206" i="10"/>
  <c r="CC206" i="10"/>
  <c r="CB206" i="10"/>
  <c r="CA206" i="10"/>
  <c r="BZ206" i="10"/>
  <c r="BY206" i="10"/>
  <c r="BX206" i="10"/>
  <c r="BW206" i="10"/>
  <c r="BV206" i="10"/>
  <c r="CQ205" i="10"/>
  <c r="CO205" i="10"/>
  <c r="CN205" i="10"/>
  <c r="CM205" i="10"/>
  <c r="CL205" i="10"/>
  <c r="CK205" i="10"/>
  <c r="CJ205" i="10"/>
  <c r="CI205" i="10"/>
  <c r="CH205" i="10"/>
  <c r="CG205" i="10"/>
  <c r="CF205" i="10"/>
  <c r="CE205" i="10"/>
  <c r="CD205" i="10"/>
  <c r="CC205" i="10"/>
  <c r="CB205" i="10"/>
  <c r="CA205" i="10"/>
  <c r="BZ205" i="10"/>
  <c r="BY205" i="10"/>
  <c r="BX205" i="10"/>
  <c r="BW205" i="10"/>
  <c r="BV205" i="10"/>
  <c r="CQ204" i="10"/>
  <c r="CO204" i="10"/>
  <c r="CN204" i="10"/>
  <c r="CM204" i="10"/>
  <c r="CL204" i="10"/>
  <c r="CK204" i="10"/>
  <c r="CJ204" i="10"/>
  <c r="CI204" i="10"/>
  <c r="CH204" i="10"/>
  <c r="CG204" i="10"/>
  <c r="CF204" i="10"/>
  <c r="CE204" i="10"/>
  <c r="CD204" i="10"/>
  <c r="CC204" i="10"/>
  <c r="CB204" i="10"/>
  <c r="CA204" i="10"/>
  <c r="BZ204" i="10"/>
  <c r="BY204" i="10"/>
  <c r="BX204" i="10"/>
  <c r="BW204" i="10"/>
  <c r="BV204" i="10"/>
  <c r="CQ203" i="10"/>
  <c r="CO203" i="10"/>
  <c r="CN203" i="10"/>
  <c r="CM203" i="10"/>
  <c r="CL203" i="10"/>
  <c r="CK203" i="10"/>
  <c r="CJ203" i="10"/>
  <c r="CI203" i="10"/>
  <c r="CH203" i="10"/>
  <c r="CG203" i="10"/>
  <c r="CF203" i="10"/>
  <c r="CE203" i="10"/>
  <c r="CD203" i="10"/>
  <c r="CC203" i="10"/>
  <c r="CB203" i="10"/>
  <c r="CA203" i="10"/>
  <c r="BZ203" i="10"/>
  <c r="BY203" i="10"/>
  <c r="BX203" i="10"/>
  <c r="BW203" i="10"/>
  <c r="BV203" i="10"/>
  <c r="CQ202" i="10"/>
  <c r="CO202" i="10"/>
  <c r="CN202" i="10"/>
  <c r="CM202" i="10"/>
  <c r="CL202" i="10"/>
  <c r="CK202" i="10"/>
  <c r="CJ202" i="10"/>
  <c r="CI202" i="10"/>
  <c r="CH202" i="10"/>
  <c r="CG202" i="10"/>
  <c r="CF202" i="10"/>
  <c r="CE202" i="10"/>
  <c r="CD202" i="10"/>
  <c r="CC202" i="10"/>
  <c r="CB202" i="10"/>
  <c r="CA202" i="10"/>
  <c r="BZ202" i="10"/>
  <c r="BY202" i="10"/>
  <c r="BX202" i="10"/>
  <c r="BW202" i="10"/>
  <c r="BV202" i="10"/>
  <c r="CQ201" i="10"/>
  <c r="CO201" i="10"/>
  <c r="CN201" i="10"/>
  <c r="CM201" i="10"/>
  <c r="CL201" i="10"/>
  <c r="CK201" i="10"/>
  <c r="CJ201" i="10"/>
  <c r="CI201" i="10"/>
  <c r="CH201" i="10"/>
  <c r="CG201" i="10"/>
  <c r="CF201" i="10"/>
  <c r="CE201" i="10"/>
  <c r="CD201" i="10"/>
  <c r="CC201" i="10"/>
  <c r="CB201" i="10"/>
  <c r="CA201" i="10"/>
  <c r="BZ201" i="10"/>
  <c r="BY201" i="10"/>
  <c r="BX201" i="10"/>
  <c r="BW201" i="10"/>
  <c r="BV201" i="10"/>
  <c r="CQ200" i="10"/>
  <c r="CO200" i="10"/>
  <c r="CN200" i="10"/>
  <c r="CM200" i="10"/>
  <c r="CL200" i="10"/>
  <c r="CK200" i="10"/>
  <c r="CJ200" i="10"/>
  <c r="CI200" i="10"/>
  <c r="CH200" i="10"/>
  <c r="CG200" i="10"/>
  <c r="CF200" i="10"/>
  <c r="CE200" i="10"/>
  <c r="CD200" i="10"/>
  <c r="CC200" i="10"/>
  <c r="CB200" i="10"/>
  <c r="CA200" i="10"/>
  <c r="BZ200" i="10"/>
  <c r="BY200" i="10"/>
  <c r="BX200" i="10"/>
  <c r="BW200" i="10"/>
  <c r="BV200" i="10"/>
  <c r="CQ199" i="10"/>
  <c r="CO199" i="10"/>
  <c r="CN199" i="10"/>
  <c r="CM199" i="10"/>
  <c r="CL199" i="10"/>
  <c r="CK199" i="10"/>
  <c r="CJ199" i="10"/>
  <c r="CI199" i="10"/>
  <c r="CH199" i="10"/>
  <c r="CG199" i="10"/>
  <c r="CF199" i="10"/>
  <c r="CE199" i="10"/>
  <c r="CD199" i="10"/>
  <c r="CC199" i="10"/>
  <c r="CB199" i="10"/>
  <c r="CA199" i="10"/>
  <c r="BZ199" i="10"/>
  <c r="BY199" i="10"/>
  <c r="BX199" i="10"/>
  <c r="BW199" i="10"/>
  <c r="BV199" i="10"/>
  <c r="CQ198" i="10"/>
  <c r="CO198" i="10"/>
  <c r="CN198" i="10"/>
  <c r="CM198" i="10"/>
  <c r="CL198" i="10"/>
  <c r="CK198" i="10"/>
  <c r="CJ198" i="10"/>
  <c r="CI198" i="10"/>
  <c r="CH198" i="10"/>
  <c r="CG198" i="10"/>
  <c r="CF198" i="10"/>
  <c r="CE198" i="10"/>
  <c r="CD198" i="10"/>
  <c r="CC198" i="10"/>
  <c r="CB198" i="10"/>
  <c r="CA198" i="10"/>
  <c r="BZ198" i="10"/>
  <c r="BY198" i="10"/>
  <c r="BX198" i="10"/>
  <c r="BW198" i="10"/>
  <c r="BV198" i="10"/>
  <c r="CQ197" i="10"/>
  <c r="CO197" i="10"/>
  <c r="CN197" i="10"/>
  <c r="CM197" i="10"/>
  <c r="CL197" i="10"/>
  <c r="CK197" i="10"/>
  <c r="CJ197" i="10"/>
  <c r="CI197" i="10"/>
  <c r="CH197" i="10"/>
  <c r="CG197" i="10"/>
  <c r="CF197" i="10"/>
  <c r="CE197" i="10"/>
  <c r="CD197" i="10"/>
  <c r="CC197" i="10"/>
  <c r="CB197" i="10"/>
  <c r="CA197" i="10"/>
  <c r="BZ197" i="10"/>
  <c r="BY197" i="10"/>
  <c r="BX197" i="10"/>
  <c r="BW197" i="10"/>
  <c r="BV197" i="10"/>
  <c r="CQ196" i="10"/>
  <c r="CO196" i="10"/>
  <c r="CN196" i="10"/>
  <c r="CM196" i="10"/>
  <c r="CL196" i="10"/>
  <c r="CK196" i="10"/>
  <c r="CJ196" i="10"/>
  <c r="CI196" i="10"/>
  <c r="CH196" i="10"/>
  <c r="CG196" i="10"/>
  <c r="CF196" i="10"/>
  <c r="CE196" i="10"/>
  <c r="CD196" i="10"/>
  <c r="CC196" i="10"/>
  <c r="CB196" i="10"/>
  <c r="CA196" i="10"/>
  <c r="BZ196" i="10"/>
  <c r="BY196" i="10"/>
  <c r="BX196" i="10"/>
  <c r="BW196" i="10"/>
  <c r="BV196" i="10"/>
  <c r="CQ195" i="10"/>
  <c r="CO195" i="10"/>
  <c r="CN195" i="10"/>
  <c r="CM195" i="10"/>
  <c r="CL195" i="10"/>
  <c r="CK195" i="10"/>
  <c r="CJ195" i="10"/>
  <c r="CI195" i="10"/>
  <c r="CH195" i="10"/>
  <c r="CG195" i="10"/>
  <c r="CF195" i="10"/>
  <c r="CE195" i="10"/>
  <c r="CD195" i="10"/>
  <c r="CC195" i="10"/>
  <c r="CB195" i="10"/>
  <c r="CA195" i="10"/>
  <c r="BZ195" i="10"/>
  <c r="BY195" i="10"/>
  <c r="BX195" i="10"/>
  <c r="BW195" i="10"/>
  <c r="BV195" i="10"/>
  <c r="CQ194" i="10"/>
  <c r="CO194" i="10"/>
  <c r="CN194" i="10"/>
  <c r="CM194" i="10"/>
  <c r="CL194" i="10"/>
  <c r="CK194" i="10"/>
  <c r="CJ194" i="10"/>
  <c r="CI194" i="10"/>
  <c r="CH194" i="10"/>
  <c r="CG194" i="10"/>
  <c r="CF194" i="10"/>
  <c r="CE194" i="10"/>
  <c r="CD194" i="10"/>
  <c r="CC194" i="10"/>
  <c r="CB194" i="10"/>
  <c r="CA194" i="10"/>
  <c r="BZ194" i="10"/>
  <c r="BY194" i="10"/>
  <c r="BX194" i="10"/>
  <c r="BW194" i="10"/>
  <c r="BV194" i="10"/>
  <c r="CQ193" i="10"/>
  <c r="CO193" i="10"/>
  <c r="CN193" i="10"/>
  <c r="CM193" i="10"/>
  <c r="CL193" i="10"/>
  <c r="CK193" i="10"/>
  <c r="CJ193" i="10"/>
  <c r="CI193" i="10"/>
  <c r="CH193" i="10"/>
  <c r="CG193" i="10"/>
  <c r="CF193" i="10"/>
  <c r="CE193" i="10"/>
  <c r="CD193" i="10"/>
  <c r="CC193" i="10"/>
  <c r="CB193" i="10"/>
  <c r="CA193" i="10"/>
  <c r="BZ193" i="10"/>
  <c r="BY193" i="10"/>
  <c r="BX193" i="10"/>
  <c r="BW193" i="10"/>
  <c r="BV193" i="10"/>
  <c r="CQ192" i="10"/>
  <c r="CO192" i="10"/>
  <c r="CN192" i="10"/>
  <c r="CM192" i="10"/>
  <c r="CL192" i="10"/>
  <c r="CK192" i="10"/>
  <c r="CJ192" i="10"/>
  <c r="CI192" i="10"/>
  <c r="CH192" i="10"/>
  <c r="CG192" i="10"/>
  <c r="CF192" i="10"/>
  <c r="CE192" i="10"/>
  <c r="CD192" i="10"/>
  <c r="CC192" i="10"/>
  <c r="CB192" i="10"/>
  <c r="CA192" i="10"/>
  <c r="BZ192" i="10"/>
  <c r="BY192" i="10"/>
  <c r="BX192" i="10"/>
  <c r="BW192" i="10"/>
  <c r="BV192" i="10"/>
  <c r="CQ191" i="10"/>
  <c r="CO191" i="10"/>
  <c r="CN191" i="10"/>
  <c r="CM191" i="10"/>
  <c r="CL191" i="10"/>
  <c r="CK191" i="10"/>
  <c r="CJ191" i="10"/>
  <c r="CI191" i="10"/>
  <c r="CH191" i="10"/>
  <c r="CG191" i="10"/>
  <c r="CF191" i="10"/>
  <c r="CE191" i="10"/>
  <c r="CD191" i="10"/>
  <c r="CC191" i="10"/>
  <c r="CB191" i="10"/>
  <c r="CA191" i="10"/>
  <c r="BZ191" i="10"/>
  <c r="BY191" i="10"/>
  <c r="BX191" i="10"/>
  <c r="BW191" i="10"/>
  <c r="BV191" i="10"/>
  <c r="CQ190" i="10"/>
  <c r="CO190" i="10"/>
  <c r="CN190" i="10"/>
  <c r="CM190" i="10"/>
  <c r="CL190" i="10"/>
  <c r="CK190" i="10"/>
  <c r="CJ190" i="10"/>
  <c r="CI190" i="10"/>
  <c r="CH190" i="10"/>
  <c r="CG190" i="10"/>
  <c r="CF190" i="10"/>
  <c r="CE190" i="10"/>
  <c r="CD190" i="10"/>
  <c r="CC190" i="10"/>
  <c r="CB190" i="10"/>
  <c r="CA190" i="10"/>
  <c r="BZ190" i="10"/>
  <c r="BY190" i="10"/>
  <c r="BX190" i="10"/>
  <c r="BW190" i="10"/>
  <c r="BV190" i="10"/>
  <c r="CQ189" i="10"/>
  <c r="CO189" i="10"/>
  <c r="CN189" i="10"/>
  <c r="CM189" i="10"/>
  <c r="CL189" i="10"/>
  <c r="CK189" i="10"/>
  <c r="CJ189" i="10"/>
  <c r="CI189" i="10"/>
  <c r="CH189" i="10"/>
  <c r="CG189" i="10"/>
  <c r="CF189" i="10"/>
  <c r="CE189" i="10"/>
  <c r="CD189" i="10"/>
  <c r="CC189" i="10"/>
  <c r="CB189" i="10"/>
  <c r="CA189" i="10"/>
  <c r="BZ189" i="10"/>
  <c r="BY189" i="10"/>
  <c r="BX189" i="10"/>
  <c r="BW189" i="10"/>
  <c r="BV189" i="10"/>
  <c r="CQ188" i="10"/>
  <c r="CO188" i="10"/>
  <c r="CN188" i="10"/>
  <c r="CM188" i="10"/>
  <c r="CL188" i="10"/>
  <c r="CK188" i="10"/>
  <c r="CJ188" i="10"/>
  <c r="CI188" i="10"/>
  <c r="CH188" i="10"/>
  <c r="CG188" i="10"/>
  <c r="CF188" i="10"/>
  <c r="CE188" i="10"/>
  <c r="CD188" i="10"/>
  <c r="CC188" i="10"/>
  <c r="CB188" i="10"/>
  <c r="CA188" i="10"/>
  <c r="BZ188" i="10"/>
  <c r="BY188" i="10"/>
  <c r="BX188" i="10"/>
  <c r="BW188" i="10"/>
  <c r="BV188" i="10"/>
  <c r="CQ187" i="10"/>
  <c r="CO187" i="10"/>
  <c r="CN187" i="10"/>
  <c r="CM187" i="10"/>
  <c r="CL187" i="10"/>
  <c r="CK187" i="10"/>
  <c r="CJ187" i="10"/>
  <c r="CI187" i="10"/>
  <c r="CH187" i="10"/>
  <c r="CG187" i="10"/>
  <c r="CF187" i="10"/>
  <c r="CE187" i="10"/>
  <c r="CD187" i="10"/>
  <c r="CC187" i="10"/>
  <c r="CB187" i="10"/>
  <c r="CA187" i="10"/>
  <c r="BZ187" i="10"/>
  <c r="BY187" i="10"/>
  <c r="BX187" i="10"/>
  <c r="BW187" i="10"/>
  <c r="BV187" i="10"/>
  <c r="CQ186" i="10"/>
  <c r="CO186" i="10"/>
  <c r="CN186" i="10"/>
  <c r="CM186" i="10"/>
  <c r="CL186" i="10"/>
  <c r="CK186" i="10"/>
  <c r="CJ186" i="10"/>
  <c r="CI186" i="10"/>
  <c r="CH186" i="10"/>
  <c r="CG186" i="10"/>
  <c r="CF186" i="10"/>
  <c r="CE186" i="10"/>
  <c r="CD186" i="10"/>
  <c r="CC186" i="10"/>
  <c r="CB186" i="10"/>
  <c r="CA186" i="10"/>
  <c r="BZ186" i="10"/>
  <c r="BY186" i="10"/>
  <c r="BX186" i="10"/>
  <c r="BW186" i="10"/>
  <c r="BV186" i="10"/>
  <c r="CQ185" i="10"/>
  <c r="CO185" i="10"/>
  <c r="CN185" i="10"/>
  <c r="CM185" i="10"/>
  <c r="CL185" i="10"/>
  <c r="CK185" i="10"/>
  <c r="CJ185" i="10"/>
  <c r="CI185" i="10"/>
  <c r="CH185" i="10"/>
  <c r="CG185" i="10"/>
  <c r="CF185" i="10"/>
  <c r="CE185" i="10"/>
  <c r="CD185" i="10"/>
  <c r="CC185" i="10"/>
  <c r="CB185" i="10"/>
  <c r="CA185" i="10"/>
  <c r="BZ185" i="10"/>
  <c r="BY185" i="10"/>
  <c r="BX185" i="10"/>
  <c r="BW185" i="10"/>
  <c r="BV185" i="10"/>
  <c r="CQ184" i="10"/>
  <c r="CO184" i="10"/>
  <c r="CN184" i="10"/>
  <c r="CM184" i="10"/>
  <c r="CL184" i="10"/>
  <c r="CK184" i="10"/>
  <c r="CJ184" i="10"/>
  <c r="CI184" i="10"/>
  <c r="CH184" i="10"/>
  <c r="CG184" i="10"/>
  <c r="CF184" i="10"/>
  <c r="CE184" i="10"/>
  <c r="CD184" i="10"/>
  <c r="CC184" i="10"/>
  <c r="CB184" i="10"/>
  <c r="CA184" i="10"/>
  <c r="BZ184" i="10"/>
  <c r="BY184" i="10"/>
  <c r="BX184" i="10"/>
  <c r="BW184" i="10"/>
  <c r="BV184" i="10"/>
  <c r="CQ183" i="10"/>
  <c r="CO183" i="10"/>
  <c r="CN183" i="10"/>
  <c r="CM183" i="10"/>
  <c r="CL183" i="10"/>
  <c r="CK183" i="10"/>
  <c r="CJ183" i="10"/>
  <c r="CI183" i="10"/>
  <c r="CH183" i="10"/>
  <c r="CG183" i="10"/>
  <c r="CF183" i="10"/>
  <c r="CE183" i="10"/>
  <c r="CD183" i="10"/>
  <c r="CC183" i="10"/>
  <c r="CB183" i="10"/>
  <c r="CA183" i="10"/>
  <c r="BZ183" i="10"/>
  <c r="BY183" i="10"/>
  <c r="BX183" i="10"/>
  <c r="BW183" i="10"/>
  <c r="BV183" i="10"/>
  <c r="CQ182" i="10"/>
  <c r="CO182" i="10"/>
  <c r="CN182" i="10"/>
  <c r="CM182" i="10"/>
  <c r="CL182" i="10"/>
  <c r="CK182" i="10"/>
  <c r="CJ182" i="10"/>
  <c r="CI182" i="10"/>
  <c r="CH182" i="10"/>
  <c r="CG182" i="10"/>
  <c r="CF182" i="10"/>
  <c r="CE182" i="10"/>
  <c r="CD182" i="10"/>
  <c r="CC182" i="10"/>
  <c r="CB182" i="10"/>
  <c r="CA182" i="10"/>
  <c r="BZ182" i="10"/>
  <c r="BY182" i="10"/>
  <c r="BX182" i="10"/>
  <c r="BW182" i="10"/>
  <c r="BV182" i="10"/>
  <c r="CQ181" i="10"/>
  <c r="CO181" i="10"/>
  <c r="CN181" i="10"/>
  <c r="CM181" i="10"/>
  <c r="CL181" i="10"/>
  <c r="CK181" i="10"/>
  <c r="CJ181" i="10"/>
  <c r="CI181" i="10"/>
  <c r="CH181" i="10"/>
  <c r="CG181" i="10"/>
  <c r="CF181" i="10"/>
  <c r="CE181" i="10"/>
  <c r="CD181" i="10"/>
  <c r="CC181" i="10"/>
  <c r="CB181" i="10"/>
  <c r="CA181" i="10"/>
  <c r="BZ181" i="10"/>
  <c r="BY181" i="10"/>
  <c r="BX181" i="10"/>
  <c r="BW181" i="10"/>
  <c r="BV181" i="10"/>
  <c r="CQ180" i="10"/>
  <c r="CO180" i="10"/>
  <c r="CN180" i="10"/>
  <c r="CM180" i="10"/>
  <c r="CL180" i="10"/>
  <c r="CK180" i="10"/>
  <c r="CJ180" i="10"/>
  <c r="CI180" i="10"/>
  <c r="CH180" i="10"/>
  <c r="CG180" i="10"/>
  <c r="CF180" i="10"/>
  <c r="CE180" i="10"/>
  <c r="CD180" i="10"/>
  <c r="CC180" i="10"/>
  <c r="CB180" i="10"/>
  <c r="CA180" i="10"/>
  <c r="BZ180" i="10"/>
  <c r="BY180" i="10"/>
  <c r="BX180" i="10"/>
  <c r="BW180" i="10"/>
  <c r="BV180" i="10"/>
  <c r="CQ179" i="10"/>
  <c r="CO179" i="10"/>
  <c r="CN179" i="10"/>
  <c r="CM179" i="10"/>
  <c r="CL179" i="10"/>
  <c r="CK179" i="10"/>
  <c r="CJ179" i="10"/>
  <c r="CI179" i="10"/>
  <c r="CH179" i="10"/>
  <c r="CG179" i="10"/>
  <c r="CF179" i="10"/>
  <c r="CE179" i="10"/>
  <c r="CD179" i="10"/>
  <c r="CC179" i="10"/>
  <c r="CB179" i="10"/>
  <c r="CA179" i="10"/>
  <c r="BZ179" i="10"/>
  <c r="BY179" i="10"/>
  <c r="BX179" i="10"/>
  <c r="BW179" i="10"/>
  <c r="BV179" i="10"/>
  <c r="CQ178" i="10"/>
  <c r="CO178" i="10"/>
  <c r="CN178" i="10"/>
  <c r="CM178" i="10"/>
  <c r="CL178" i="10"/>
  <c r="CK178" i="10"/>
  <c r="CJ178" i="10"/>
  <c r="CI178" i="10"/>
  <c r="CH178" i="10"/>
  <c r="CG178" i="10"/>
  <c r="CF178" i="10"/>
  <c r="CE178" i="10"/>
  <c r="CD178" i="10"/>
  <c r="CC178" i="10"/>
  <c r="CB178" i="10"/>
  <c r="CA178" i="10"/>
  <c r="BZ178" i="10"/>
  <c r="BY178" i="10"/>
  <c r="BX178" i="10"/>
  <c r="BW178" i="10"/>
  <c r="BV178" i="10"/>
  <c r="CQ177" i="10"/>
  <c r="CO177" i="10"/>
  <c r="CN177" i="10"/>
  <c r="CM177" i="10"/>
  <c r="CL177" i="10"/>
  <c r="CK177" i="10"/>
  <c r="CJ177" i="10"/>
  <c r="CI177" i="10"/>
  <c r="CH177" i="10"/>
  <c r="CG177" i="10"/>
  <c r="CF177" i="10"/>
  <c r="CE177" i="10"/>
  <c r="CD177" i="10"/>
  <c r="CC177" i="10"/>
  <c r="CB177" i="10"/>
  <c r="CA177" i="10"/>
  <c r="BZ177" i="10"/>
  <c r="BY177" i="10"/>
  <c r="BX177" i="10"/>
  <c r="BW177" i="10"/>
  <c r="BV177" i="10"/>
  <c r="CQ176" i="10"/>
  <c r="CO176" i="10"/>
  <c r="CN176" i="10"/>
  <c r="CM176" i="10"/>
  <c r="CL176" i="10"/>
  <c r="CK176" i="10"/>
  <c r="CJ176" i="10"/>
  <c r="CI176" i="10"/>
  <c r="CH176" i="10"/>
  <c r="CG176" i="10"/>
  <c r="CF176" i="10"/>
  <c r="CE176" i="10"/>
  <c r="CD176" i="10"/>
  <c r="CC176" i="10"/>
  <c r="CB176" i="10"/>
  <c r="CA176" i="10"/>
  <c r="BZ176" i="10"/>
  <c r="BY176" i="10"/>
  <c r="BX176" i="10"/>
  <c r="BW176" i="10"/>
  <c r="BV176" i="10"/>
  <c r="CQ175" i="10"/>
  <c r="CO175" i="10"/>
  <c r="CN175" i="10"/>
  <c r="CM175" i="10"/>
  <c r="CL175" i="10"/>
  <c r="CK175" i="10"/>
  <c r="CJ175" i="10"/>
  <c r="CI175" i="10"/>
  <c r="CH175" i="10"/>
  <c r="CG175" i="10"/>
  <c r="CF175" i="10"/>
  <c r="CE175" i="10"/>
  <c r="CD175" i="10"/>
  <c r="CC175" i="10"/>
  <c r="CB175" i="10"/>
  <c r="CA175" i="10"/>
  <c r="BZ175" i="10"/>
  <c r="BY175" i="10"/>
  <c r="BX175" i="10"/>
  <c r="BW175" i="10"/>
  <c r="BV175" i="10"/>
  <c r="CQ174" i="10"/>
  <c r="CO174" i="10"/>
  <c r="CN174" i="10"/>
  <c r="CM174" i="10"/>
  <c r="CL174" i="10"/>
  <c r="CK174" i="10"/>
  <c r="CJ174" i="10"/>
  <c r="CI174" i="10"/>
  <c r="CH174" i="10"/>
  <c r="CG174" i="10"/>
  <c r="CF174" i="10"/>
  <c r="CE174" i="10"/>
  <c r="CD174" i="10"/>
  <c r="CC174" i="10"/>
  <c r="CB174" i="10"/>
  <c r="CA174" i="10"/>
  <c r="BZ174" i="10"/>
  <c r="BY174" i="10"/>
  <c r="BX174" i="10"/>
  <c r="BW174" i="10"/>
  <c r="BV174" i="10"/>
  <c r="CQ173" i="10"/>
  <c r="CO173" i="10"/>
  <c r="CN173" i="10"/>
  <c r="CM173" i="10"/>
  <c r="CL173" i="10"/>
  <c r="CK173" i="10"/>
  <c r="CJ173" i="10"/>
  <c r="CI173" i="10"/>
  <c r="CH173" i="10"/>
  <c r="CG173" i="10"/>
  <c r="CF173" i="10"/>
  <c r="CE173" i="10"/>
  <c r="CD173" i="10"/>
  <c r="CC173" i="10"/>
  <c r="CB173" i="10"/>
  <c r="CA173" i="10"/>
  <c r="BZ173" i="10"/>
  <c r="BY173" i="10"/>
  <c r="BX173" i="10"/>
  <c r="BW173" i="10"/>
  <c r="BV173" i="10"/>
  <c r="CQ172" i="10"/>
  <c r="CO172" i="10"/>
  <c r="CN172" i="10"/>
  <c r="CM172" i="10"/>
  <c r="CL172" i="10"/>
  <c r="CK172" i="10"/>
  <c r="CJ172" i="10"/>
  <c r="CI172" i="10"/>
  <c r="CH172" i="10"/>
  <c r="CG172" i="10"/>
  <c r="CF172" i="10"/>
  <c r="CE172" i="10"/>
  <c r="CD172" i="10"/>
  <c r="CC172" i="10"/>
  <c r="CB172" i="10"/>
  <c r="CA172" i="10"/>
  <c r="BZ172" i="10"/>
  <c r="BY172" i="10"/>
  <c r="BX172" i="10"/>
  <c r="BW172" i="10"/>
  <c r="BV172" i="10"/>
  <c r="CQ171" i="10"/>
  <c r="CO171" i="10"/>
  <c r="CN171" i="10"/>
  <c r="CM171" i="10"/>
  <c r="CL171" i="10"/>
  <c r="CK171" i="10"/>
  <c r="CJ171" i="10"/>
  <c r="CI171" i="10"/>
  <c r="CH171" i="10"/>
  <c r="CG171" i="10"/>
  <c r="CF171" i="10"/>
  <c r="CE171" i="10"/>
  <c r="CD171" i="10"/>
  <c r="CC171" i="10"/>
  <c r="CB171" i="10"/>
  <c r="CA171" i="10"/>
  <c r="BZ171" i="10"/>
  <c r="BY171" i="10"/>
  <c r="BX171" i="10"/>
  <c r="BW171" i="10"/>
  <c r="BV171" i="10"/>
  <c r="CQ170" i="10"/>
  <c r="CO170" i="10"/>
  <c r="CN170" i="10"/>
  <c r="CM170" i="10"/>
  <c r="CL170" i="10"/>
  <c r="CK170" i="10"/>
  <c r="CJ170" i="10"/>
  <c r="CI170" i="10"/>
  <c r="CH170" i="10"/>
  <c r="CG170" i="10"/>
  <c r="CF170" i="10"/>
  <c r="CE170" i="10"/>
  <c r="CD170" i="10"/>
  <c r="CC170" i="10"/>
  <c r="CB170" i="10"/>
  <c r="CA170" i="10"/>
  <c r="BZ170" i="10"/>
  <c r="BY170" i="10"/>
  <c r="BX170" i="10"/>
  <c r="BW170" i="10"/>
  <c r="BV170" i="10"/>
  <c r="CQ169" i="10"/>
  <c r="CO169" i="10"/>
  <c r="CN169" i="10"/>
  <c r="CM169" i="10"/>
  <c r="CL169" i="10"/>
  <c r="CK169" i="10"/>
  <c r="CJ169" i="10"/>
  <c r="CI169" i="10"/>
  <c r="CH169" i="10"/>
  <c r="CG169" i="10"/>
  <c r="CF169" i="10"/>
  <c r="CE169" i="10"/>
  <c r="CD169" i="10"/>
  <c r="CC169" i="10"/>
  <c r="CB169" i="10"/>
  <c r="CA169" i="10"/>
  <c r="BZ169" i="10"/>
  <c r="BY169" i="10"/>
  <c r="BX169" i="10"/>
  <c r="BW169" i="10"/>
  <c r="BV169" i="10"/>
  <c r="CQ168" i="10"/>
  <c r="CO168" i="10"/>
  <c r="CN168" i="10"/>
  <c r="CM168" i="10"/>
  <c r="CL168" i="10"/>
  <c r="CK168" i="10"/>
  <c r="CJ168" i="10"/>
  <c r="CI168" i="10"/>
  <c r="CH168" i="10"/>
  <c r="CG168" i="10"/>
  <c r="CF168" i="10"/>
  <c r="CE168" i="10"/>
  <c r="CD168" i="10"/>
  <c r="CC168" i="10"/>
  <c r="CB168" i="10"/>
  <c r="CA168" i="10"/>
  <c r="BZ168" i="10"/>
  <c r="BY168" i="10"/>
  <c r="BX168" i="10"/>
  <c r="BW168" i="10"/>
  <c r="BV168" i="10"/>
  <c r="CQ167" i="10"/>
  <c r="CO167" i="10"/>
  <c r="CN167" i="10"/>
  <c r="CM167" i="10"/>
  <c r="CL167" i="10"/>
  <c r="CK167" i="10"/>
  <c r="CJ167" i="10"/>
  <c r="CI167" i="10"/>
  <c r="CH167" i="10"/>
  <c r="CG167" i="10"/>
  <c r="CF167" i="10"/>
  <c r="CE167" i="10"/>
  <c r="CD167" i="10"/>
  <c r="CC167" i="10"/>
  <c r="CB167" i="10"/>
  <c r="CA167" i="10"/>
  <c r="BZ167" i="10"/>
  <c r="BY167" i="10"/>
  <c r="BX167" i="10"/>
  <c r="BW167" i="10"/>
  <c r="BV167" i="10"/>
  <c r="CQ166" i="10"/>
  <c r="CO166" i="10"/>
  <c r="CN166" i="10"/>
  <c r="CM166" i="10"/>
  <c r="CL166" i="10"/>
  <c r="CK166" i="10"/>
  <c r="CJ166" i="10"/>
  <c r="CI166" i="10"/>
  <c r="CH166" i="10"/>
  <c r="CG166" i="10"/>
  <c r="CF166" i="10"/>
  <c r="CE166" i="10"/>
  <c r="CD166" i="10"/>
  <c r="CC166" i="10"/>
  <c r="CB166" i="10"/>
  <c r="CA166" i="10"/>
  <c r="BZ166" i="10"/>
  <c r="BY166" i="10"/>
  <c r="BX166" i="10"/>
  <c r="BW166" i="10"/>
  <c r="BV166" i="10"/>
  <c r="CQ165" i="10"/>
  <c r="CO165" i="10"/>
  <c r="CN165" i="10"/>
  <c r="CM165" i="10"/>
  <c r="CL165" i="10"/>
  <c r="CK165" i="10"/>
  <c r="CJ165" i="10"/>
  <c r="CI165" i="10"/>
  <c r="CH165" i="10"/>
  <c r="CG165" i="10"/>
  <c r="CF165" i="10"/>
  <c r="CE165" i="10"/>
  <c r="CD165" i="10"/>
  <c r="CC165" i="10"/>
  <c r="CB165" i="10"/>
  <c r="CA165" i="10"/>
  <c r="BZ165" i="10"/>
  <c r="BY165" i="10"/>
  <c r="BX165" i="10"/>
  <c r="BW165" i="10"/>
  <c r="BV165" i="10"/>
  <c r="CQ164" i="10"/>
  <c r="CO164" i="10"/>
  <c r="CN164" i="10"/>
  <c r="CM164" i="10"/>
  <c r="CL164" i="10"/>
  <c r="CK164" i="10"/>
  <c r="CJ164" i="10"/>
  <c r="CI164" i="10"/>
  <c r="CH164" i="10"/>
  <c r="CG164" i="10"/>
  <c r="CF164" i="10"/>
  <c r="CE164" i="10"/>
  <c r="CD164" i="10"/>
  <c r="CC164" i="10"/>
  <c r="CB164" i="10"/>
  <c r="CA164" i="10"/>
  <c r="BZ164" i="10"/>
  <c r="BY164" i="10"/>
  <c r="BX164" i="10"/>
  <c r="BW164" i="10"/>
  <c r="BV164" i="10"/>
  <c r="CQ163" i="10"/>
  <c r="CO163" i="10"/>
  <c r="CN163" i="10"/>
  <c r="CM163" i="10"/>
  <c r="CL163" i="10"/>
  <c r="CK163" i="10"/>
  <c r="CJ163" i="10"/>
  <c r="CI163" i="10"/>
  <c r="CH163" i="10"/>
  <c r="CG163" i="10"/>
  <c r="CF163" i="10"/>
  <c r="CE163" i="10"/>
  <c r="CD163" i="10"/>
  <c r="CC163" i="10"/>
  <c r="CB163" i="10"/>
  <c r="CA163" i="10"/>
  <c r="BZ163" i="10"/>
  <c r="BY163" i="10"/>
  <c r="BX163" i="10"/>
  <c r="BW163" i="10"/>
  <c r="BV163" i="10"/>
  <c r="CQ162" i="10"/>
  <c r="CO162" i="10"/>
  <c r="CN162" i="10"/>
  <c r="CM162" i="10"/>
  <c r="CL162" i="10"/>
  <c r="CK162" i="10"/>
  <c r="CJ162" i="10"/>
  <c r="CI162" i="10"/>
  <c r="CH162" i="10"/>
  <c r="CG162" i="10"/>
  <c r="CF162" i="10"/>
  <c r="CE162" i="10"/>
  <c r="CD162" i="10"/>
  <c r="CC162" i="10"/>
  <c r="CB162" i="10"/>
  <c r="CA162" i="10"/>
  <c r="BZ162" i="10"/>
  <c r="BY162" i="10"/>
  <c r="BX162" i="10"/>
  <c r="BW162" i="10"/>
  <c r="BV162" i="10"/>
  <c r="CQ161" i="10"/>
  <c r="CO161" i="10"/>
  <c r="CN161" i="10"/>
  <c r="CM161" i="10"/>
  <c r="CL161" i="10"/>
  <c r="CK161" i="10"/>
  <c r="CJ161" i="10"/>
  <c r="CI161" i="10"/>
  <c r="CH161" i="10"/>
  <c r="CG161" i="10"/>
  <c r="CF161" i="10"/>
  <c r="CE161" i="10"/>
  <c r="CD161" i="10"/>
  <c r="CC161" i="10"/>
  <c r="CB161" i="10"/>
  <c r="CA161" i="10"/>
  <c r="BZ161" i="10"/>
  <c r="BY161" i="10"/>
  <c r="BX161" i="10"/>
  <c r="BW161" i="10"/>
  <c r="BV161" i="10"/>
  <c r="CQ160" i="10"/>
  <c r="CO160" i="10"/>
  <c r="CN160" i="10"/>
  <c r="CM160" i="10"/>
  <c r="CL160" i="10"/>
  <c r="CK160" i="10"/>
  <c r="CJ160" i="10"/>
  <c r="CI160" i="10"/>
  <c r="CH160" i="10"/>
  <c r="CG160" i="10"/>
  <c r="CF160" i="10"/>
  <c r="CE160" i="10"/>
  <c r="CD160" i="10"/>
  <c r="CC160" i="10"/>
  <c r="CB160" i="10"/>
  <c r="CA160" i="10"/>
  <c r="BZ160" i="10"/>
  <c r="BY160" i="10"/>
  <c r="BX160" i="10"/>
  <c r="BW160" i="10"/>
  <c r="BV160" i="10"/>
  <c r="CQ159" i="10"/>
  <c r="CO159" i="10"/>
  <c r="CN159" i="10"/>
  <c r="CM159" i="10"/>
  <c r="CL159" i="10"/>
  <c r="CK159" i="10"/>
  <c r="CJ159" i="10"/>
  <c r="CI159" i="10"/>
  <c r="CH159" i="10"/>
  <c r="CG159" i="10"/>
  <c r="CF159" i="10"/>
  <c r="CE159" i="10"/>
  <c r="CD159" i="10"/>
  <c r="CC159" i="10"/>
  <c r="CB159" i="10"/>
  <c r="CA159" i="10"/>
  <c r="BZ159" i="10"/>
  <c r="BY159" i="10"/>
  <c r="BX159" i="10"/>
  <c r="BW159" i="10"/>
  <c r="BV159" i="10"/>
  <c r="CQ158" i="10"/>
  <c r="CO158" i="10"/>
  <c r="CN158" i="10"/>
  <c r="CM158" i="10"/>
  <c r="CL158" i="10"/>
  <c r="CK158" i="10"/>
  <c r="CJ158" i="10"/>
  <c r="CI158" i="10"/>
  <c r="CH158" i="10"/>
  <c r="CG158" i="10"/>
  <c r="CF158" i="10"/>
  <c r="CE158" i="10"/>
  <c r="CD158" i="10"/>
  <c r="CC158" i="10"/>
  <c r="CB158" i="10"/>
  <c r="CA158" i="10"/>
  <c r="BZ158" i="10"/>
  <c r="BY158" i="10"/>
  <c r="BX158" i="10"/>
  <c r="BW158" i="10"/>
  <c r="BV158" i="10"/>
  <c r="CQ157" i="10"/>
  <c r="CO157" i="10"/>
  <c r="CN157" i="10"/>
  <c r="CM157" i="10"/>
  <c r="CL157" i="10"/>
  <c r="CK157" i="10"/>
  <c r="CJ157" i="10"/>
  <c r="CI157" i="10"/>
  <c r="CH157" i="10"/>
  <c r="CG157" i="10"/>
  <c r="CF157" i="10"/>
  <c r="CE157" i="10"/>
  <c r="CD157" i="10"/>
  <c r="CC157" i="10"/>
  <c r="CB157" i="10"/>
  <c r="CA157" i="10"/>
  <c r="BZ157" i="10"/>
  <c r="BY157" i="10"/>
  <c r="BX157" i="10"/>
  <c r="BW157" i="10"/>
  <c r="BV157" i="10"/>
  <c r="CQ156" i="10"/>
  <c r="CO156" i="10"/>
  <c r="CN156" i="10"/>
  <c r="CM156" i="10"/>
  <c r="CL156" i="10"/>
  <c r="CK156" i="10"/>
  <c r="CJ156" i="10"/>
  <c r="CI156" i="10"/>
  <c r="CH156" i="10"/>
  <c r="CG156" i="10"/>
  <c r="CF156" i="10"/>
  <c r="CE156" i="10"/>
  <c r="CD156" i="10"/>
  <c r="CC156" i="10"/>
  <c r="CB156" i="10"/>
  <c r="CA156" i="10"/>
  <c r="BZ156" i="10"/>
  <c r="BY156" i="10"/>
  <c r="BX156" i="10"/>
  <c r="BW156" i="10"/>
  <c r="BV156" i="10"/>
  <c r="CQ155" i="10"/>
  <c r="CO155" i="10"/>
  <c r="CN155" i="10"/>
  <c r="CM155" i="10"/>
  <c r="CL155" i="10"/>
  <c r="CK155" i="10"/>
  <c r="CJ155" i="10"/>
  <c r="CI155" i="10"/>
  <c r="CH155" i="10"/>
  <c r="CG155" i="10"/>
  <c r="CF155" i="10"/>
  <c r="CE155" i="10"/>
  <c r="CD155" i="10"/>
  <c r="CC155" i="10"/>
  <c r="CB155" i="10"/>
  <c r="CA155" i="10"/>
  <c r="BZ155" i="10"/>
  <c r="BY155" i="10"/>
  <c r="BX155" i="10"/>
  <c r="BW155" i="10"/>
  <c r="BV155" i="10"/>
  <c r="CQ154" i="10"/>
  <c r="CO154" i="10"/>
  <c r="CN154" i="10"/>
  <c r="CM154" i="10"/>
  <c r="CL154" i="10"/>
  <c r="CK154" i="10"/>
  <c r="CJ154" i="10"/>
  <c r="CI154" i="10"/>
  <c r="CH154" i="10"/>
  <c r="CG154" i="10"/>
  <c r="CF154" i="10"/>
  <c r="CE154" i="10"/>
  <c r="CD154" i="10"/>
  <c r="CC154" i="10"/>
  <c r="CB154" i="10"/>
  <c r="CA154" i="10"/>
  <c r="BZ154" i="10"/>
  <c r="BY154" i="10"/>
  <c r="BX154" i="10"/>
  <c r="BW154" i="10"/>
  <c r="BV154" i="10"/>
  <c r="CQ153" i="10"/>
  <c r="CO153" i="10"/>
  <c r="CN153" i="10"/>
  <c r="CM153" i="10"/>
  <c r="CL153" i="10"/>
  <c r="CK153" i="10"/>
  <c r="CJ153" i="10"/>
  <c r="CI153" i="10"/>
  <c r="CH153" i="10"/>
  <c r="CG153" i="10"/>
  <c r="CF153" i="10"/>
  <c r="CE153" i="10"/>
  <c r="CD153" i="10"/>
  <c r="CC153" i="10"/>
  <c r="CB153" i="10"/>
  <c r="CA153" i="10"/>
  <c r="BZ153" i="10"/>
  <c r="BY153" i="10"/>
  <c r="BX153" i="10"/>
  <c r="BW153" i="10"/>
  <c r="BV153" i="10"/>
  <c r="CQ152" i="10"/>
  <c r="CO152" i="10"/>
  <c r="CN152" i="10"/>
  <c r="CM152" i="10"/>
  <c r="CL152" i="10"/>
  <c r="CK152" i="10"/>
  <c r="CJ152" i="10"/>
  <c r="CI152" i="10"/>
  <c r="CH152" i="10"/>
  <c r="CG152" i="10"/>
  <c r="CF152" i="10"/>
  <c r="CE152" i="10"/>
  <c r="CD152" i="10"/>
  <c r="CC152" i="10"/>
  <c r="CB152" i="10"/>
  <c r="CA152" i="10"/>
  <c r="BZ152" i="10"/>
  <c r="BY152" i="10"/>
  <c r="BX152" i="10"/>
  <c r="BW152" i="10"/>
  <c r="BV152" i="10"/>
  <c r="CQ151" i="10"/>
  <c r="CO151" i="10"/>
  <c r="CN151" i="10"/>
  <c r="CM151" i="10"/>
  <c r="CL151" i="10"/>
  <c r="CK151" i="10"/>
  <c r="CJ151" i="10"/>
  <c r="CI151" i="10"/>
  <c r="CH151" i="10"/>
  <c r="CG151" i="10"/>
  <c r="CF151" i="10"/>
  <c r="CE151" i="10"/>
  <c r="CD151" i="10"/>
  <c r="CC151" i="10"/>
  <c r="CB151" i="10"/>
  <c r="CA151" i="10"/>
  <c r="BZ151" i="10"/>
  <c r="BY151" i="10"/>
  <c r="BX151" i="10"/>
  <c r="BW151" i="10"/>
  <c r="BV151" i="10"/>
  <c r="CQ150" i="10"/>
  <c r="CO150" i="10"/>
  <c r="CN150" i="10"/>
  <c r="CM150" i="10"/>
  <c r="CL150" i="10"/>
  <c r="CK150" i="10"/>
  <c r="CJ150" i="10"/>
  <c r="CI150" i="10"/>
  <c r="CH150" i="10"/>
  <c r="CG150" i="10"/>
  <c r="CF150" i="10"/>
  <c r="CE150" i="10"/>
  <c r="CD150" i="10"/>
  <c r="CC150" i="10"/>
  <c r="CB150" i="10"/>
  <c r="CA150" i="10"/>
  <c r="BZ150" i="10"/>
  <c r="BY150" i="10"/>
  <c r="BX150" i="10"/>
  <c r="BW150" i="10"/>
  <c r="BV150" i="10"/>
  <c r="CQ149" i="10"/>
  <c r="CO149" i="10"/>
  <c r="CN149" i="10"/>
  <c r="CM149" i="10"/>
  <c r="CL149" i="10"/>
  <c r="CK149" i="10"/>
  <c r="CJ149" i="10"/>
  <c r="CI149" i="10"/>
  <c r="CH149" i="10"/>
  <c r="CG149" i="10"/>
  <c r="CF149" i="10"/>
  <c r="CE149" i="10"/>
  <c r="CD149" i="10"/>
  <c r="CC149" i="10"/>
  <c r="CB149" i="10"/>
  <c r="CA149" i="10"/>
  <c r="BZ149" i="10"/>
  <c r="BY149" i="10"/>
  <c r="BX149" i="10"/>
  <c r="BW149" i="10"/>
  <c r="BV149" i="10"/>
  <c r="CQ148" i="10"/>
  <c r="CO148" i="10"/>
  <c r="CN148" i="10"/>
  <c r="CM148" i="10"/>
  <c r="CL148" i="10"/>
  <c r="CK148" i="10"/>
  <c r="CJ148" i="10"/>
  <c r="CI148" i="10"/>
  <c r="CH148" i="10"/>
  <c r="CG148" i="10"/>
  <c r="CF148" i="10"/>
  <c r="CE148" i="10"/>
  <c r="CD148" i="10"/>
  <c r="CC148" i="10"/>
  <c r="CB148" i="10"/>
  <c r="CA148" i="10"/>
  <c r="BZ148" i="10"/>
  <c r="BY148" i="10"/>
  <c r="BX148" i="10"/>
  <c r="BW148" i="10"/>
  <c r="BV148" i="10"/>
  <c r="CQ147" i="10"/>
  <c r="CO147" i="10"/>
  <c r="CN147" i="10"/>
  <c r="CM147" i="10"/>
  <c r="CL147" i="10"/>
  <c r="CK147" i="10"/>
  <c r="CJ147" i="10"/>
  <c r="CI147" i="10"/>
  <c r="CH147" i="10"/>
  <c r="CG147" i="10"/>
  <c r="CF147" i="10"/>
  <c r="CE147" i="10"/>
  <c r="CD147" i="10"/>
  <c r="CC147" i="10"/>
  <c r="CB147" i="10"/>
  <c r="CA147" i="10"/>
  <c r="BZ147" i="10"/>
  <c r="BY147" i="10"/>
  <c r="BX147" i="10"/>
  <c r="BW147" i="10"/>
  <c r="BV147" i="10"/>
  <c r="CQ146" i="10"/>
  <c r="CO146" i="10"/>
  <c r="CN146" i="10"/>
  <c r="CM146" i="10"/>
  <c r="CL146" i="10"/>
  <c r="CK146" i="10"/>
  <c r="CJ146" i="10"/>
  <c r="CI146" i="10"/>
  <c r="CH146" i="10"/>
  <c r="CG146" i="10"/>
  <c r="CF146" i="10"/>
  <c r="CE146" i="10"/>
  <c r="CD146" i="10"/>
  <c r="CC146" i="10"/>
  <c r="CB146" i="10"/>
  <c r="CA146" i="10"/>
  <c r="BZ146" i="10"/>
  <c r="BY146" i="10"/>
  <c r="BX146" i="10"/>
  <c r="BW146" i="10"/>
  <c r="BV146" i="10"/>
  <c r="CQ145" i="10"/>
  <c r="CO145" i="10"/>
  <c r="CN145" i="10"/>
  <c r="CM145" i="10"/>
  <c r="CL145" i="10"/>
  <c r="CK145" i="10"/>
  <c r="CJ145" i="10"/>
  <c r="CI145" i="10"/>
  <c r="CH145" i="10"/>
  <c r="CG145" i="10"/>
  <c r="CF145" i="10"/>
  <c r="CE145" i="10"/>
  <c r="CD145" i="10"/>
  <c r="CC145" i="10"/>
  <c r="CB145" i="10"/>
  <c r="CA145" i="10"/>
  <c r="BZ145" i="10"/>
  <c r="BY145" i="10"/>
  <c r="BX145" i="10"/>
  <c r="BW145" i="10"/>
  <c r="BV145" i="10"/>
  <c r="CQ144" i="10"/>
  <c r="CO144" i="10"/>
  <c r="CN144" i="10"/>
  <c r="CM144" i="10"/>
  <c r="CL144" i="10"/>
  <c r="CK144" i="10"/>
  <c r="CJ144" i="10"/>
  <c r="CI144" i="10"/>
  <c r="CH144" i="10"/>
  <c r="CG144" i="10"/>
  <c r="CF144" i="10"/>
  <c r="CE144" i="10"/>
  <c r="CD144" i="10"/>
  <c r="CC144" i="10"/>
  <c r="CB144" i="10"/>
  <c r="CA144" i="10"/>
  <c r="BZ144" i="10"/>
  <c r="BY144" i="10"/>
  <c r="BX144" i="10"/>
  <c r="BW144" i="10"/>
  <c r="BV144" i="10"/>
  <c r="CQ143" i="10"/>
  <c r="CO143" i="10"/>
  <c r="CN143" i="10"/>
  <c r="CM143" i="10"/>
  <c r="CL143" i="10"/>
  <c r="CK143" i="10"/>
  <c r="CJ143" i="10"/>
  <c r="CI143" i="10"/>
  <c r="CH143" i="10"/>
  <c r="CG143" i="10"/>
  <c r="CF143" i="10"/>
  <c r="CE143" i="10"/>
  <c r="CD143" i="10"/>
  <c r="CC143" i="10"/>
  <c r="CB143" i="10"/>
  <c r="CA143" i="10"/>
  <c r="BZ143" i="10"/>
  <c r="BY143" i="10"/>
  <c r="BX143" i="10"/>
  <c r="BW143" i="10"/>
  <c r="BV143" i="10"/>
  <c r="CQ142" i="10"/>
  <c r="CO142" i="10"/>
  <c r="CN142" i="10"/>
  <c r="CM142" i="10"/>
  <c r="CL142" i="10"/>
  <c r="CK142" i="10"/>
  <c r="CJ142" i="10"/>
  <c r="CI142" i="10"/>
  <c r="CH142" i="10"/>
  <c r="CG142" i="10"/>
  <c r="CF142" i="10"/>
  <c r="CE142" i="10"/>
  <c r="CD142" i="10"/>
  <c r="CC142" i="10"/>
  <c r="CB142" i="10"/>
  <c r="CA142" i="10"/>
  <c r="BZ142" i="10"/>
  <c r="BY142" i="10"/>
  <c r="BX142" i="10"/>
  <c r="BW142" i="10"/>
  <c r="BV142" i="10"/>
  <c r="CQ141" i="10"/>
  <c r="CO141" i="10"/>
  <c r="CN141" i="10"/>
  <c r="CM141" i="10"/>
  <c r="CL141" i="10"/>
  <c r="CK141" i="10"/>
  <c r="CJ141" i="10"/>
  <c r="CI141" i="10"/>
  <c r="CH141" i="10"/>
  <c r="CG141" i="10"/>
  <c r="CF141" i="10"/>
  <c r="CE141" i="10"/>
  <c r="CD141" i="10"/>
  <c r="CC141" i="10"/>
  <c r="CB141" i="10"/>
  <c r="CA141" i="10"/>
  <c r="BZ141" i="10"/>
  <c r="BY141" i="10"/>
  <c r="BX141" i="10"/>
  <c r="BW141" i="10"/>
  <c r="BV141" i="10"/>
  <c r="CQ140" i="10"/>
  <c r="CO140" i="10"/>
  <c r="CN140" i="10"/>
  <c r="CM140" i="10"/>
  <c r="CL140" i="10"/>
  <c r="CK140" i="10"/>
  <c r="CJ140" i="10"/>
  <c r="CI140" i="10"/>
  <c r="CH140" i="10"/>
  <c r="CG140" i="10"/>
  <c r="CF140" i="10"/>
  <c r="CE140" i="10"/>
  <c r="CD140" i="10"/>
  <c r="CC140" i="10"/>
  <c r="CB140" i="10"/>
  <c r="CA140" i="10"/>
  <c r="BZ140" i="10"/>
  <c r="BY140" i="10"/>
  <c r="BX140" i="10"/>
  <c r="BW140" i="10"/>
  <c r="BV140" i="10"/>
  <c r="CQ139" i="10"/>
  <c r="CO139" i="10"/>
  <c r="CN139" i="10"/>
  <c r="CM139" i="10"/>
  <c r="CL139" i="10"/>
  <c r="CK139" i="10"/>
  <c r="CJ139" i="10"/>
  <c r="CI139" i="10"/>
  <c r="CH139" i="10"/>
  <c r="CG139" i="10"/>
  <c r="CF139" i="10"/>
  <c r="CE139" i="10"/>
  <c r="CD139" i="10"/>
  <c r="CC139" i="10"/>
  <c r="CB139" i="10"/>
  <c r="CA139" i="10"/>
  <c r="BZ139" i="10"/>
  <c r="BY139" i="10"/>
  <c r="BX139" i="10"/>
  <c r="BW139" i="10"/>
  <c r="BV139" i="10"/>
  <c r="CQ138" i="10"/>
  <c r="CO138" i="10"/>
  <c r="CN138" i="10"/>
  <c r="CM138" i="10"/>
  <c r="CL138" i="10"/>
  <c r="CK138" i="10"/>
  <c r="CJ138" i="10"/>
  <c r="CI138" i="10"/>
  <c r="CH138" i="10"/>
  <c r="CG138" i="10"/>
  <c r="CF138" i="10"/>
  <c r="CE138" i="10"/>
  <c r="CD138" i="10"/>
  <c r="CC138" i="10"/>
  <c r="CB138" i="10"/>
  <c r="CA138" i="10"/>
  <c r="BZ138" i="10"/>
  <c r="BY138" i="10"/>
  <c r="BX138" i="10"/>
  <c r="BW138" i="10"/>
  <c r="BV138" i="10"/>
  <c r="CQ137" i="10"/>
  <c r="CO137" i="10"/>
  <c r="CN137" i="10"/>
  <c r="CM137" i="10"/>
  <c r="CL137" i="10"/>
  <c r="CK137" i="10"/>
  <c r="CJ137" i="10"/>
  <c r="CI137" i="10"/>
  <c r="CH137" i="10"/>
  <c r="CG137" i="10"/>
  <c r="CF137" i="10"/>
  <c r="CE137" i="10"/>
  <c r="CD137" i="10"/>
  <c r="CC137" i="10"/>
  <c r="CB137" i="10"/>
  <c r="CA137" i="10"/>
  <c r="BZ137" i="10"/>
  <c r="BY137" i="10"/>
  <c r="BX137" i="10"/>
  <c r="BW137" i="10"/>
  <c r="BV137" i="10"/>
  <c r="CQ136" i="10"/>
  <c r="CO136" i="10"/>
  <c r="CN136" i="10"/>
  <c r="CM136" i="10"/>
  <c r="CL136" i="10"/>
  <c r="CK136" i="10"/>
  <c r="CJ136" i="10"/>
  <c r="CI136" i="10"/>
  <c r="CH136" i="10"/>
  <c r="CG136" i="10"/>
  <c r="CF136" i="10"/>
  <c r="CE136" i="10"/>
  <c r="CD136" i="10"/>
  <c r="CC136" i="10"/>
  <c r="CB136" i="10"/>
  <c r="CA136" i="10"/>
  <c r="BZ136" i="10"/>
  <c r="BY136" i="10"/>
  <c r="BX136" i="10"/>
  <c r="BW136" i="10"/>
  <c r="BV136" i="10"/>
  <c r="CQ135" i="10"/>
  <c r="CO135" i="10"/>
  <c r="CN135" i="10"/>
  <c r="CM135" i="10"/>
  <c r="CL135" i="10"/>
  <c r="CK135" i="10"/>
  <c r="CJ135" i="10"/>
  <c r="CI135" i="10"/>
  <c r="CH135" i="10"/>
  <c r="CG135" i="10"/>
  <c r="CF135" i="10"/>
  <c r="CE135" i="10"/>
  <c r="CD135" i="10"/>
  <c r="CC135" i="10"/>
  <c r="CB135" i="10"/>
  <c r="CA135" i="10"/>
  <c r="BZ135" i="10"/>
  <c r="BY135" i="10"/>
  <c r="BX135" i="10"/>
  <c r="BW135" i="10"/>
  <c r="BV135" i="10"/>
  <c r="CQ134" i="10"/>
  <c r="CO134" i="10"/>
  <c r="CN134" i="10"/>
  <c r="CM134" i="10"/>
  <c r="CL134" i="10"/>
  <c r="CK134" i="10"/>
  <c r="CJ134" i="10"/>
  <c r="CI134" i="10"/>
  <c r="CH134" i="10"/>
  <c r="CG134" i="10"/>
  <c r="CF134" i="10"/>
  <c r="CE134" i="10"/>
  <c r="CD134" i="10"/>
  <c r="CC134" i="10"/>
  <c r="CB134" i="10"/>
  <c r="CA134" i="10"/>
  <c r="BZ134" i="10"/>
  <c r="BY134" i="10"/>
  <c r="BX134" i="10"/>
  <c r="BW134" i="10"/>
  <c r="BV134" i="10"/>
  <c r="CQ133" i="10"/>
  <c r="CO133" i="10"/>
  <c r="CN133" i="10"/>
  <c r="CM133" i="10"/>
  <c r="CL133" i="10"/>
  <c r="CK133" i="10"/>
  <c r="CJ133" i="10"/>
  <c r="CI133" i="10"/>
  <c r="CH133" i="10"/>
  <c r="CG133" i="10"/>
  <c r="CF133" i="10"/>
  <c r="CE133" i="10"/>
  <c r="CD133" i="10"/>
  <c r="CC133" i="10"/>
  <c r="CB133" i="10"/>
  <c r="CA133" i="10"/>
  <c r="BZ133" i="10"/>
  <c r="BY133" i="10"/>
  <c r="BX133" i="10"/>
  <c r="BW133" i="10"/>
  <c r="BV133" i="10"/>
  <c r="CQ132" i="10"/>
  <c r="CO132" i="10"/>
  <c r="CN132" i="10"/>
  <c r="CM132" i="10"/>
  <c r="CL132" i="10"/>
  <c r="CK132" i="10"/>
  <c r="CJ132" i="10"/>
  <c r="CI132" i="10"/>
  <c r="CH132" i="10"/>
  <c r="CG132" i="10"/>
  <c r="CF132" i="10"/>
  <c r="CE132" i="10"/>
  <c r="CD132" i="10"/>
  <c r="CC132" i="10"/>
  <c r="CB132" i="10"/>
  <c r="CA132" i="10"/>
  <c r="BZ132" i="10"/>
  <c r="BY132" i="10"/>
  <c r="BX132" i="10"/>
  <c r="BW132" i="10"/>
  <c r="BV132" i="10"/>
  <c r="CQ131" i="10"/>
  <c r="CO131" i="10"/>
  <c r="CN131" i="10"/>
  <c r="CM131" i="10"/>
  <c r="CL131" i="10"/>
  <c r="CK131" i="10"/>
  <c r="CJ131" i="10"/>
  <c r="CI131" i="10"/>
  <c r="CH131" i="10"/>
  <c r="CG131" i="10"/>
  <c r="CF131" i="10"/>
  <c r="CE131" i="10"/>
  <c r="CD131" i="10"/>
  <c r="CC131" i="10"/>
  <c r="CB131" i="10"/>
  <c r="CA131" i="10"/>
  <c r="BZ131" i="10"/>
  <c r="BY131" i="10"/>
  <c r="BX131" i="10"/>
  <c r="BW131" i="10"/>
  <c r="BV131" i="10"/>
  <c r="CQ130" i="10"/>
  <c r="CO130" i="10"/>
  <c r="CN130" i="10"/>
  <c r="CM130" i="10"/>
  <c r="CL130" i="10"/>
  <c r="CK130" i="10"/>
  <c r="CJ130" i="10"/>
  <c r="CI130" i="10"/>
  <c r="CH130" i="10"/>
  <c r="CG130" i="10"/>
  <c r="CF130" i="10"/>
  <c r="CE130" i="10"/>
  <c r="CD130" i="10"/>
  <c r="CC130" i="10"/>
  <c r="CB130" i="10"/>
  <c r="CA130" i="10"/>
  <c r="BZ130" i="10"/>
  <c r="BY130" i="10"/>
  <c r="BX130" i="10"/>
  <c r="BW130" i="10"/>
  <c r="BV130" i="10"/>
  <c r="CQ129" i="10"/>
  <c r="CO129" i="10"/>
  <c r="CN129" i="10"/>
  <c r="CM129" i="10"/>
  <c r="CL129" i="10"/>
  <c r="CK129" i="10"/>
  <c r="CJ129" i="10"/>
  <c r="CI129" i="10"/>
  <c r="CH129" i="10"/>
  <c r="CG129" i="10"/>
  <c r="CF129" i="10"/>
  <c r="CE129" i="10"/>
  <c r="CD129" i="10"/>
  <c r="CC129" i="10"/>
  <c r="CB129" i="10"/>
  <c r="CA129" i="10"/>
  <c r="BZ129" i="10"/>
  <c r="BY129" i="10"/>
  <c r="BX129" i="10"/>
  <c r="BW129" i="10"/>
  <c r="BV129" i="10"/>
  <c r="CQ128" i="10"/>
  <c r="CO128" i="10"/>
  <c r="CN128" i="10"/>
  <c r="CM128" i="10"/>
  <c r="CL128" i="10"/>
  <c r="CK128" i="10"/>
  <c r="CJ128" i="10"/>
  <c r="CI128" i="10"/>
  <c r="CH128" i="10"/>
  <c r="CG128" i="10"/>
  <c r="CF128" i="10"/>
  <c r="CE128" i="10"/>
  <c r="CD128" i="10"/>
  <c r="CC128" i="10"/>
  <c r="CB128" i="10"/>
  <c r="CA128" i="10"/>
  <c r="BZ128" i="10"/>
  <c r="BY128" i="10"/>
  <c r="BX128" i="10"/>
  <c r="BW128" i="10"/>
  <c r="BV128" i="10"/>
  <c r="CQ127" i="10"/>
  <c r="CO127" i="10"/>
  <c r="CN127" i="10"/>
  <c r="CM127" i="10"/>
  <c r="CL127" i="10"/>
  <c r="CK127" i="10"/>
  <c r="CJ127" i="10"/>
  <c r="CI127" i="10"/>
  <c r="CH127" i="10"/>
  <c r="CG127" i="10"/>
  <c r="CF127" i="10"/>
  <c r="CE127" i="10"/>
  <c r="CD127" i="10"/>
  <c r="CC127" i="10"/>
  <c r="CB127" i="10"/>
  <c r="CA127" i="10"/>
  <c r="BZ127" i="10"/>
  <c r="BY127" i="10"/>
  <c r="BX127" i="10"/>
  <c r="BW127" i="10"/>
  <c r="BV127" i="10"/>
  <c r="CQ126" i="10"/>
  <c r="CO126" i="10"/>
  <c r="CN126" i="10"/>
  <c r="CM126" i="10"/>
  <c r="CL126" i="10"/>
  <c r="CK126" i="10"/>
  <c r="CJ126" i="10"/>
  <c r="CI126" i="10"/>
  <c r="CH126" i="10"/>
  <c r="CG126" i="10"/>
  <c r="CF126" i="10"/>
  <c r="CE126" i="10"/>
  <c r="CD126" i="10"/>
  <c r="CC126" i="10"/>
  <c r="CB126" i="10"/>
  <c r="CA126" i="10"/>
  <c r="BZ126" i="10"/>
  <c r="BY126" i="10"/>
  <c r="BX126" i="10"/>
  <c r="BW126" i="10"/>
  <c r="BV126" i="10"/>
  <c r="CQ125" i="10"/>
  <c r="CO125" i="10"/>
  <c r="CN125" i="10"/>
  <c r="CM125" i="10"/>
  <c r="CL125" i="10"/>
  <c r="CK125" i="10"/>
  <c r="CJ125" i="10"/>
  <c r="CI125" i="10"/>
  <c r="CH125" i="10"/>
  <c r="CG125" i="10"/>
  <c r="CF125" i="10"/>
  <c r="CE125" i="10"/>
  <c r="CD125" i="10"/>
  <c r="CC125" i="10"/>
  <c r="CB125" i="10"/>
  <c r="CA125" i="10"/>
  <c r="BZ125" i="10"/>
  <c r="BY125" i="10"/>
  <c r="BX125" i="10"/>
  <c r="BW125" i="10"/>
  <c r="BV125" i="10"/>
  <c r="CQ124" i="10"/>
  <c r="CO124" i="10"/>
  <c r="CN124" i="10"/>
  <c r="CM124" i="10"/>
  <c r="CL124" i="10"/>
  <c r="CK124" i="10"/>
  <c r="CJ124" i="10"/>
  <c r="CI124" i="10"/>
  <c r="CH124" i="10"/>
  <c r="CG124" i="10"/>
  <c r="CF124" i="10"/>
  <c r="CE124" i="10"/>
  <c r="CD124" i="10"/>
  <c r="CC124" i="10"/>
  <c r="CB124" i="10"/>
  <c r="CA124" i="10"/>
  <c r="BZ124" i="10"/>
  <c r="BY124" i="10"/>
  <c r="BX124" i="10"/>
  <c r="BW124" i="10"/>
  <c r="BV124" i="10"/>
  <c r="CQ123" i="10"/>
  <c r="CO123" i="10"/>
  <c r="CN123" i="10"/>
  <c r="CM123" i="10"/>
  <c r="CL123" i="10"/>
  <c r="CK123" i="10"/>
  <c r="CJ123" i="10"/>
  <c r="CI123" i="10"/>
  <c r="CH123" i="10"/>
  <c r="CG123" i="10"/>
  <c r="CF123" i="10"/>
  <c r="CE123" i="10"/>
  <c r="CD123" i="10"/>
  <c r="CC123" i="10"/>
  <c r="CB123" i="10"/>
  <c r="CA123" i="10"/>
  <c r="BZ123" i="10"/>
  <c r="BY123" i="10"/>
  <c r="BX123" i="10"/>
  <c r="BW123" i="10"/>
  <c r="BV123" i="10"/>
  <c r="CQ122" i="10"/>
  <c r="CO122" i="10"/>
  <c r="CN122" i="10"/>
  <c r="CM122" i="10"/>
  <c r="CL122" i="10"/>
  <c r="CK122" i="10"/>
  <c r="CJ122" i="10"/>
  <c r="CI122" i="10"/>
  <c r="CH122" i="10"/>
  <c r="CG122" i="10"/>
  <c r="CF122" i="10"/>
  <c r="CE122" i="10"/>
  <c r="CD122" i="10"/>
  <c r="CC122" i="10"/>
  <c r="CB122" i="10"/>
  <c r="CA122" i="10"/>
  <c r="BZ122" i="10"/>
  <c r="BY122" i="10"/>
  <c r="BX122" i="10"/>
  <c r="BW122" i="10"/>
  <c r="BV122" i="10"/>
  <c r="CQ121" i="10"/>
  <c r="CO121" i="10"/>
  <c r="CN121" i="10"/>
  <c r="CM121" i="10"/>
  <c r="CL121" i="10"/>
  <c r="CK121" i="10"/>
  <c r="CJ121" i="10"/>
  <c r="CI121" i="10"/>
  <c r="CH121" i="10"/>
  <c r="CG121" i="10"/>
  <c r="CF121" i="10"/>
  <c r="CE121" i="10"/>
  <c r="CD121" i="10"/>
  <c r="CC121" i="10"/>
  <c r="CB121" i="10"/>
  <c r="CA121" i="10"/>
  <c r="BZ121" i="10"/>
  <c r="BY121" i="10"/>
  <c r="BX121" i="10"/>
  <c r="BW121" i="10"/>
  <c r="BV121" i="10"/>
  <c r="CQ120" i="10"/>
  <c r="CO120" i="10"/>
  <c r="CN120" i="10"/>
  <c r="CM120" i="10"/>
  <c r="CL120" i="10"/>
  <c r="CK120" i="10"/>
  <c r="CJ120" i="10"/>
  <c r="CI120" i="10"/>
  <c r="CH120" i="10"/>
  <c r="CG120" i="10"/>
  <c r="CF120" i="10"/>
  <c r="CE120" i="10"/>
  <c r="CD120" i="10"/>
  <c r="CC120" i="10"/>
  <c r="CB120" i="10"/>
  <c r="CA120" i="10"/>
  <c r="BZ120" i="10"/>
  <c r="BY120" i="10"/>
  <c r="BX120" i="10"/>
  <c r="BW120" i="10"/>
  <c r="BV120" i="10"/>
  <c r="CQ119" i="10"/>
  <c r="CO119" i="10"/>
  <c r="CN119" i="10"/>
  <c r="CM119" i="10"/>
  <c r="CL119" i="10"/>
  <c r="CK119" i="10"/>
  <c r="CJ119" i="10"/>
  <c r="CI119" i="10"/>
  <c r="CH119" i="10"/>
  <c r="CG119" i="10"/>
  <c r="CF119" i="10"/>
  <c r="CE119" i="10"/>
  <c r="CD119" i="10"/>
  <c r="CC119" i="10"/>
  <c r="CB119" i="10"/>
  <c r="CA119" i="10"/>
  <c r="BZ119" i="10"/>
  <c r="BY119" i="10"/>
  <c r="BX119" i="10"/>
  <c r="BW119" i="10"/>
  <c r="BV119" i="10"/>
  <c r="CQ118" i="10"/>
  <c r="CO118" i="10"/>
  <c r="CN118" i="10"/>
  <c r="CM118" i="10"/>
  <c r="CL118" i="10"/>
  <c r="CK118" i="10"/>
  <c r="CJ118" i="10"/>
  <c r="CI118" i="10"/>
  <c r="CH118" i="10"/>
  <c r="CG118" i="10"/>
  <c r="CF118" i="10"/>
  <c r="CE118" i="10"/>
  <c r="CD118" i="10"/>
  <c r="CC118" i="10"/>
  <c r="CB118" i="10"/>
  <c r="CA118" i="10"/>
  <c r="BZ118" i="10"/>
  <c r="BY118" i="10"/>
  <c r="BX118" i="10"/>
  <c r="BW118" i="10"/>
  <c r="BV118" i="10"/>
  <c r="CQ117" i="10"/>
  <c r="CO117" i="10"/>
  <c r="CN117" i="10"/>
  <c r="CM117" i="10"/>
  <c r="CL117" i="10"/>
  <c r="CK117" i="10"/>
  <c r="CJ117" i="10"/>
  <c r="CI117" i="10"/>
  <c r="CH117" i="10"/>
  <c r="CG117" i="10"/>
  <c r="CF117" i="10"/>
  <c r="CE117" i="10"/>
  <c r="CD117" i="10"/>
  <c r="CC117" i="10"/>
  <c r="CB117" i="10"/>
  <c r="CA117" i="10"/>
  <c r="BZ117" i="10"/>
  <c r="BY117" i="10"/>
  <c r="BX117" i="10"/>
  <c r="BW117" i="10"/>
  <c r="BV117" i="10"/>
  <c r="CQ116" i="10"/>
  <c r="CO116" i="10"/>
  <c r="CN116" i="10"/>
  <c r="CM116" i="10"/>
  <c r="CL116" i="10"/>
  <c r="CK116" i="10"/>
  <c r="CJ116" i="10"/>
  <c r="CI116" i="10"/>
  <c r="CH116" i="10"/>
  <c r="CG116" i="10"/>
  <c r="CF116" i="10"/>
  <c r="CE116" i="10"/>
  <c r="CD116" i="10"/>
  <c r="CC116" i="10"/>
  <c r="CB116" i="10"/>
  <c r="CA116" i="10"/>
  <c r="BZ116" i="10"/>
  <c r="BY116" i="10"/>
  <c r="BX116" i="10"/>
  <c r="BW116" i="10"/>
  <c r="BV116" i="10"/>
  <c r="CQ115" i="10"/>
  <c r="CO115" i="10"/>
  <c r="CN115" i="10"/>
  <c r="CM115" i="10"/>
  <c r="CL115" i="10"/>
  <c r="CK115" i="10"/>
  <c r="CJ115" i="10"/>
  <c r="CI115" i="10"/>
  <c r="CH115" i="10"/>
  <c r="CG115" i="10"/>
  <c r="CF115" i="10"/>
  <c r="CE115" i="10"/>
  <c r="CD115" i="10"/>
  <c r="CC115" i="10"/>
  <c r="CB115" i="10"/>
  <c r="CA115" i="10"/>
  <c r="BZ115" i="10"/>
  <c r="BY115" i="10"/>
  <c r="BX115" i="10"/>
  <c r="BW115" i="10"/>
  <c r="BV115" i="10"/>
  <c r="CQ114" i="10"/>
  <c r="CO114" i="10"/>
  <c r="CN114" i="10"/>
  <c r="CM114" i="10"/>
  <c r="CL114" i="10"/>
  <c r="CK114" i="10"/>
  <c r="CJ114" i="10"/>
  <c r="CI114" i="10"/>
  <c r="CH114" i="10"/>
  <c r="CG114" i="10"/>
  <c r="CF114" i="10"/>
  <c r="CE114" i="10"/>
  <c r="CD114" i="10"/>
  <c r="CC114" i="10"/>
  <c r="CB114" i="10"/>
  <c r="CA114" i="10"/>
  <c r="BZ114" i="10"/>
  <c r="BY114" i="10"/>
  <c r="BX114" i="10"/>
  <c r="BW114" i="10"/>
  <c r="BV114" i="10"/>
  <c r="CQ113" i="10"/>
  <c r="CO113" i="10"/>
  <c r="CN113" i="10"/>
  <c r="CM113" i="10"/>
  <c r="CL113" i="10"/>
  <c r="CK113" i="10"/>
  <c r="CJ113" i="10"/>
  <c r="CI113" i="10"/>
  <c r="CH113" i="10"/>
  <c r="CG113" i="10"/>
  <c r="CF113" i="10"/>
  <c r="CE113" i="10"/>
  <c r="CD113" i="10"/>
  <c r="CC113" i="10"/>
  <c r="CB113" i="10"/>
  <c r="CA113" i="10"/>
  <c r="BZ113" i="10"/>
  <c r="BY113" i="10"/>
  <c r="BX113" i="10"/>
  <c r="BW113" i="10"/>
  <c r="BV113" i="10"/>
  <c r="CQ112" i="10"/>
  <c r="CO112" i="10"/>
  <c r="CN112" i="10"/>
  <c r="CM112" i="10"/>
  <c r="CL112" i="10"/>
  <c r="CK112" i="10"/>
  <c r="CJ112" i="10"/>
  <c r="CI112" i="10"/>
  <c r="CH112" i="10"/>
  <c r="CG112" i="10"/>
  <c r="CF112" i="10"/>
  <c r="CE112" i="10"/>
  <c r="CD112" i="10"/>
  <c r="CC112" i="10"/>
  <c r="CB112" i="10"/>
  <c r="CA112" i="10"/>
  <c r="BZ112" i="10"/>
  <c r="BY112" i="10"/>
  <c r="BX112" i="10"/>
  <c r="BW112" i="10"/>
  <c r="BV112" i="10"/>
  <c r="CQ111" i="10"/>
  <c r="CO111" i="10"/>
  <c r="CN111" i="10"/>
  <c r="CM111" i="10"/>
  <c r="CL111" i="10"/>
  <c r="CK111" i="10"/>
  <c r="CJ111" i="10"/>
  <c r="CI111" i="10"/>
  <c r="CH111" i="10"/>
  <c r="CG111" i="10"/>
  <c r="CF111" i="10"/>
  <c r="CE111" i="10"/>
  <c r="CD111" i="10"/>
  <c r="CC111" i="10"/>
  <c r="CB111" i="10"/>
  <c r="CA111" i="10"/>
  <c r="BZ111" i="10"/>
  <c r="BY111" i="10"/>
  <c r="BX111" i="10"/>
  <c r="BW111" i="10"/>
  <c r="BV111" i="10"/>
  <c r="CQ110" i="10"/>
  <c r="CO110" i="10"/>
  <c r="CN110" i="10"/>
  <c r="CM110" i="10"/>
  <c r="CL110" i="10"/>
  <c r="CK110" i="10"/>
  <c r="CJ110" i="10"/>
  <c r="CI110" i="10"/>
  <c r="CH110" i="10"/>
  <c r="CG110" i="10"/>
  <c r="CF110" i="10"/>
  <c r="CE110" i="10"/>
  <c r="CD110" i="10"/>
  <c r="CC110" i="10"/>
  <c r="CB110" i="10"/>
  <c r="CA110" i="10"/>
  <c r="BZ110" i="10"/>
  <c r="BY110" i="10"/>
  <c r="BX110" i="10"/>
  <c r="BW110" i="10"/>
  <c r="BV110" i="10"/>
  <c r="CQ109" i="10"/>
  <c r="CO109" i="10"/>
  <c r="CN109" i="10"/>
  <c r="CM109" i="10"/>
  <c r="CL109" i="10"/>
  <c r="CK109" i="10"/>
  <c r="CJ109" i="10"/>
  <c r="CI109" i="10"/>
  <c r="CH109" i="10"/>
  <c r="CG109" i="10"/>
  <c r="CF109" i="10"/>
  <c r="CE109" i="10"/>
  <c r="CD109" i="10"/>
  <c r="CC109" i="10"/>
  <c r="CB109" i="10"/>
  <c r="CA109" i="10"/>
  <c r="BZ109" i="10"/>
  <c r="BY109" i="10"/>
  <c r="BX109" i="10"/>
  <c r="BW109" i="10"/>
  <c r="BV109" i="10"/>
  <c r="CQ108" i="10"/>
  <c r="CO108" i="10"/>
  <c r="CN108" i="10"/>
  <c r="CM108" i="10"/>
  <c r="CL108" i="10"/>
  <c r="CK108" i="10"/>
  <c r="CJ108" i="10"/>
  <c r="CI108" i="10"/>
  <c r="CH108" i="10"/>
  <c r="CG108" i="10"/>
  <c r="CF108" i="10"/>
  <c r="CE108" i="10"/>
  <c r="CD108" i="10"/>
  <c r="CC108" i="10"/>
  <c r="CB108" i="10"/>
  <c r="CA108" i="10"/>
  <c r="BZ108" i="10"/>
  <c r="BY108" i="10"/>
  <c r="BX108" i="10"/>
  <c r="BW108" i="10"/>
  <c r="BV108" i="10"/>
  <c r="CQ107" i="10"/>
  <c r="CO107" i="10"/>
  <c r="CN107" i="10"/>
  <c r="CM107" i="10"/>
  <c r="CL107" i="10"/>
  <c r="CK107" i="10"/>
  <c r="CJ107" i="10"/>
  <c r="CI107" i="10"/>
  <c r="CH107" i="10"/>
  <c r="CG107" i="10"/>
  <c r="CF107" i="10"/>
  <c r="CE107" i="10"/>
  <c r="CD107" i="10"/>
  <c r="CC107" i="10"/>
  <c r="CB107" i="10"/>
  <c r="CA107" i="10"/>
  <c r="BZ107" i="10"/>
  <c r="BY107" i="10"/>
  <c r="BX107" i="10"/>
  <c r="BW107" i="10"/>
  <c r="BV107" i="10"/>
  <c r="CQ106" i="10"/>
  <c r="CO106" i="10"/>
  <c r="CN106" i="10"/>
  <c r="CM106" i="10"/>
  <c r="CL106" i="10"/>
  <c r="CK106" i="10"/>
  <c r="CJ106" i="10"/>
  <c r="CI106" i="10"/>
  <c r="CH106" i="10"/>
  <c r="CG106" i="10"/>
  <c r="CF106" i="10"/>
  <c r="CE106" i="10"/>
  <c r="CD106" i="10"/>
  <c r="CC106" i="10"/>
  <c r="CB106" i="10"/>
  <c r="CA106" i="10"/>
  <c r="BZ106" i="10"/>
  <c r="BY106" i="10"/>
  <c r="BX106" i="10"/>
  <c r="BW106" i="10"/>
  <c r="BV106" i="10"/>
  <c r="CQ105" i="10"/>
  <c r="CO105" i="10"/>
  <c r="CN105" i="10"/>
  <c r="CM105" i="10"/>
  <c r="CL105" i="10"/>
  <c r="CK105" i="10"/>
  <c r="CJ105" i="10"/>
  <c r="CI105" i="10"/>
  <c r="CH105" i="10"/>
  <c r="CG105" i="10"/>
  <c r="CF105" i="10"/>
  <c r="CE105" i="10"/>
  <c r="CD105" i="10"/>
  <c r="CC105" i="10"/>
  <c r="CB105" i="10"/>
  <c r="CA105" i="10"/>
  <c r="BZ105" i="10"/>
  <c r="BY105" i="10"/>
  <c r="BX105" i="10"/>
  <c r="BW105" i="10"/>
  <c r="BV105" i="10"/>
  <c r="CQ104" i="10"/>
  <c r="CO104" i="10"/>
  <c r="CN104" i="10"/>
  <c r="CM104" i="10"/>
  <c r="CL104" i="10"/>
  <c r="CK104" i="10"/>
  <c r="CJ104" i="10"/>
  <c r="CI104" i="10"/>
  <c r="CH104" i="10"/>
  <c r="CG104" i="10"/>
  <c r="CF104" i="10"/>
  <c r="CE104" i="10"/>
  <c r="CD104" i="10"/>
  <c r="CC104" i="10"/>
  <c r="CB104" i="10"/>
  <c r="CA104" i="10"/>
  <c r="BZ104" i="10"/>
  <c r="BY104" i="10"/>
  <c r="BX104" i="10"/>
  <c r="BW104" i="10"/>
  <c r="BV104" i="10"/>
  <c r="CQ103" i="10"/>
  <c r="CO103" i="10"/>
  <c r="CN103" i="10"/>
  <c r="CM103" i="10"/>
  <c r="CL103" i="10"/>
  <c r="CK103" i="10"/>
  <c r="CJ103" i="10"/>
  <c r="CI103" i="10"/>
  <c r="CH103" i="10"/>
  <c r="CG103" i="10"/>
  <c r="CF103" i="10"/>
  <c r="CE103" i="10"/>
  <c r="CD103" i="10"/>
  <c r="CC103" i="10"/>
  <c r="CB103" i="10"/>
  <c r="CA103" i="10"/>
  <c r="BZ103" i="10"/>
  <c r="BY103" i="10"/>
  <c r="BX103" i="10"/>
  <c r="BW103" i="10"/>
  <c r="BV103" i="10"/>
  <c r="CQ102" i="10"/>
  <c r="CO102" i="10"/>
  <c r="CN102" i="10"/>
  <c r="CM102" i="10"/>
  <c r="CL102" i="10"/>
  <c r="CK102" i="10"/>
  <c r="CJ102" i="10"/>
  <c r="CI102" i="10"/>
  <c r="CH102" i="10"/>
  <c r="CG102" i="10"/>
  <c r="CF102" i="10"/>
  <c r="CE102" i="10"/>
  <c r="CD102" i="10"/>
  <c r="CC102" i="10"/>
  <c r="CB102" i="10"/>
  <c r="CA102" i="10"/>
  <c r="BZ102" i="10"/>
  <c r="BY102" i="10"/>
  <c r="BX102" i="10"/>
  <c r="BW102" i="10"/>
  <c r="BV102" i="10"/>
  <c r="CQ101" i="10"/>
  <c r="CO101" i="10"/>
  <c r="CN101" i="10"/>
  <c r="CM101" i="10"/>
  <c r="CL101" i="10"/>
  <c r="CK101" i="10"/>
  <c r="CJ101" i="10"/>
  <c r="CI101" i="10"/>
  <c r="CH101" i="10"/>
  <c r="CG101" i="10"/>
  <c r="CF101" i="10"/>
  <c r="CE101" i="10"/>
  <c r="CD101" i="10"/>
  <c r="CC101" i="10"/>
  <c r="CB101" i="10"/>
  <c r="CA101" i="10"/>
  <c r="BZ101" i="10"/>
  <c r="BY101" i="10"/>
  <c r="BX101" i="10"/>
  <c r="BW101" i="10"/>
  <c r="BV101" i="10"/>
  <c r="CQ100" i="10"/>
  <c r="CO100" i="10"/>
  <c r="CN100" i="10"/>
  <c r="CM100" i="10"/>
  <c r="CL100" i="10"/>
  <c r="CK100" i="10"/>
  <c r="CJ100" i="10"/>
  <c r="CI100" i="10"/>
  <c r="CH100" i="10"/>
  <c r="CG100" i="10"/>
  <c r="CF100" i="10"/>
  <c r="CE100" i="10"/>
  <c r="CD100" i="10"/>
  <c r="CC100" i="10"/>
  <c r="CB100" i="10"/>
  <c r="CA100" i="10"/>
  <c r="BZ100" i="10"/>
  <c r="BY100" i="10"/>
  <c r="BX100" i="10"/>
  <c r="BW100" i="10"/>
  <c r="BV100" i="10"/>
  <c r="CQ99" i="10"/>
  <c r="CO99" i="10"/>
  <c r="CN99" i="10"/>
  <c r="CM99" i="10"/>
  <c r="CL99" i="10"/>
  <c r="CK99" i="10"/>
  <c r="CJ99" i="10"/>
  <c r="CI99" i="10"/>
  <c r="CH99" i="10"/>
  <c r="CG99" i="10"/>
  <c r="CF99" i="10"/>
  <c r="CE99" i="10"/>
  <c r="CD99" i="10"/>
  <c r="CC99" i="10"/>
  <c r="CB99" i="10"/>
  <c r="CA99" i="10"/>
  <c r="BZ99" i="10"/>
  <c r="BY99" i="10"/>
  <c r="BX99" i="10"/>
  <c r="BW99" i="10"/>
  <c r="BV99" i="10"/>
  <c r="CQ98" i="10"/>
  <c r="CO98" i="10"/>
  <c r="CN98" i="10"/>
  <c r="CM98" i="10"/>
  <c r="CL98" i="10"/>
  <c r="CK98" i="10"/>
  <c r="CJ98" i="10"/>
  <c r="CI98" i="10"/>
  <c r="CH98" i="10"/>
  <c r="CG98" i="10"/>
  <c r="CF98" i="10"/>
  <c r="CE98" i="10"/>
  <c r="CD98" i="10"/>
  <c r="CC98" i="10"/>
  <c r="CB98" i="10"/>
  <c r="CA98" i="10"/>
  <c r="BZ98" i="10"/>
  <c r="BY98" i="10"/>
  <c r="BX98" i="10"/>
  <c r="BW98" i="10"/>
  <c r="BV98" i="10"/>
  <c r="CQ97" i="10"/>
  <c r="CO97" i="10"/>
  <c r="CN97" i="10"/>
  <c r="CM97" i="10"/>
  <c r="CL97" i="10"/>
  <c r="CK97" i="10"/>
  <c r="CJ97" i="10"/>
  <c r="CI97" i="10"/>
  <c r="CH97" i="10"/>
  <c r="CG97" i="10"/>
  <c r="CF97" i="10"/>
  <c r="CE97" i="10"/>
  <c r="CD97" i="10"/>
  <c r="CC97" i="10"/>
  <c r="CB97" i="10"/>
  <c r="CA97" i="10"/>
  <c r="BZ97" i="10"/>
  <c r="BY97" i="10"/>
  <c r="BX97" i="10"/>
  <c r="BW97" i="10"/>
  <c r="BV97" i="10"/>
  <c r="CQ96" i="10"/>
  <c r="CO96" i="10"/>
  <c r="CN96" i="10"/>
  <c r="CM96" i="10"/>
  <c r="CL96" i="10"/>
  <c r="CK96" i="10"/>
  <c r="CJ96" i="10"/>
  <c r="CI96" i="10"/>
  <c r="CH96" i="10"/>
  <c r="CG96" i="10"/>
  <c r="CF96" i="10"/>
  <c r="CE96" i="10"/>
  <c r="CD96" i="10"/>
  <c r="CC96" i="10"/>
  <c r="CB96" i="10"/>
  <c r="CA96" i="10"/>
  <c r="BZ96" i="10"/>
  <c r="BY96" i="10"/>
  <c r="BX96" i="10"/>
  <c r="BW96" i="10"/>
  <c r="BV96" i="10"/>
  <c r="CQ95" i="10"/>
  <c r="CO95" i="10"/>
  <c r="CN95" i="10"/>
  <c r="CM95" i="10"/>
  <c r="CL95" i="10"/>
  <c r="CK95" i="10"/>
  <c r="CJ95" i="10"/>
  <c r="CI95" i="10"/>
  <c r="CH95" i="10"/>
  <c r="CG95" i="10"/>
  <c r="CF95" i="10"/>
  <c r="CE95" i="10"/>
  <c r="CD95" i="10"/>
  <c r="CC95" i="10"/>
  <c r="CB95" i="10"/>
  <c r="CA95" i="10"/>
  <c r="BZ95" i="10"/>
  <c r="BY95" i="10"/>
  <c r="BX95" i="10"/>
  <c r="BW95" i="10"/>
  <c r="BV95" i="10"/>
  <c r="CQ94" i="10"/>
  <c r="CO94" i="10"/>
  <c r="CN94" i="10"/>
  <c r="CM94" i="10"/>
  <c r="CL94" i="10"/>
  <c r="CK94" i="10"/>
  <c r="CJ94" i="10"/>
  <c r="CI94" i="10"/>
  <c r="CH94" i="10"/>
  <c r="CG94" i="10"/>
  <c r="CF94" i="10"/>
  <c r="CE94" i="10"/>
  <c r="CD94" i="10"/>
  <c r="CC94" i="10"/>
  <c r="CB94" i="10"/>
  <c r="CA94" i="10"/>
  <c r="BZ94" i="10"/>
  <c r="BY94" i="10"/>
  <c r="BX94" i="10"/>
  <c r="BW94" i="10"/>
  <c r="BV94" i="10"/>
  <c r="CQ93" i="10"/>
  <c r="CO93" i="10"/>
  <c r="CN93" i="10"/>
  <c r="CM93" i="10"/>
  <c r="CL93" i="10"/>
  <c r="CK93" i="10"/>
  <c r="CJ93" i="10"/>
  <c r="CI93" i="10"/>
  <c r="CH93" i="10"/>
  <c r="CG93" i="10"/>
  <c r="CF93" i="10"/>
  <c r="CE93" i="10"/>
  <c r="CD93" i="10"/>
  <c r="CC93" i="10"/>
  <c r="CB93" i="10"/>
  <c r="CA93" i="10"/>
  <c r="BZ93" i="10"/>
  <c r="BY93" i="10"/>
  <c r="BX93" i="10"/>
  <c r="BW93" i="10"/>
  <c r="BV93" i="10"/>
  <c r="CQ92" i="10"/>
  <c r="CO92" i="10"/>
  <c r="CN92" i="10"/>
  <c r="CM92" i="10"/>
  <c r="CL92" i="10"/>
  <c r="CK92" i="10"/>
  <c r="CJ92" i="10"/>
  <c r="CI92" i="10"/>
  <c r="CH92" i="10"/>
  <c r="CG92" i="10"/>
  <c r="CF92" i="10"/>
  <c r="CE92" i="10"/>
  <c r="CD92" i="10"/>
  <c r="CC92" i="10"/>
  <c r="CB92" i="10"/>
  <c r="CA92" i="10"/>
  <c r="BZ92" i="10"/>
  <c r="BY92" i="10"/>
  <c r="BX92" i="10"/>
  <c r="BW92" i="10"/>
  <c r="BV92" i="10"/>
  <c r="CQ91" i="10"/>
  <c r="CO91" i="10"/>
  <c r="CN91" i="10"/>
  <c r="CM91" i="10"/>
  <c r="CL91" i="10"/>
  <c r="CK91" i="10"/>
  <c r="CJ91" i="10"/>
  <c r="CI91" i="10"/>
  <c r="CH91" i="10"/>
  <c r="CG91" i="10"/>
  <c r="CF91" i="10"/>
  <c r="CE91" i="10"/>
  <c r="CD91" i="10"/>
  <c r="CC91" i="10"/>
  <c r="CB91" i="10"/>
  <c r="CA91" i="10"/>
  <c r="BZ91" i="10"/>
  <c r="BY91" i="10"/>
  <c r="BX91" i="10"/>
  <c r="BW91" i="10"/>
  <c r="BV91" i="10"/>
  <c r="CQ90" i="10"/>
  <c r="CO90" i="10"/>
  <c r="CN90" i="10"/>
  <c r="CM90" i="10"/>
  <c r="CL90" i="10"/>
  <c r="CK90" i="10"/>
  <c r="CJ90" i="10"/>
  <c r="CI90" i="10"/>
  <c r="CH90" i="10"/>
  <c r="CG90" i="10"/>
  <c r="CF90" i="10"/>
  <c r="CE90" i="10"/>
  <c r="CD90" i="10"/>
  <c r="CC90" i="10"/>
  <c r="CB90" i="10"/>
  <c r="CA90" i="10"/>
  <c r="BZ90" i="10"/>
  <c r="BY90" i="10"/>
  <c r="BX90" i="10"/>
  <c r="BW90" i="10"/>
  <c r="BV90" i="10"/>
  <c r="CQ89" i="10"/>
  <c r="CO89" i="10"/>
  <c r="CN89" i="10"/>
  <c r="CM89" i="10"/>
  <c r="CL89" i="10"/>
  <c r="CK89" i="10"/>
  <c r="CJ89" i="10"/>
  <c r="CI89" i="10"/>
  <c r="CH89" i="10"/>
  <c r="CG89" i="10"/>
  <c r="CF89" i="10"/>
  <c r="CE89" i="10"/>
  <c r="CD89" i="10"/>
  <c r="CC89" i="10"/>
  <c r="CB89" i="10"/>
  <c r="CA89" i="10"/>
  <c r="BZ89" i="10"/>
  <c r="BY89" i="10"/>
  <c r="BX89" i="10"/>
  <c r="BW89" i="10"/>
  <c r="BV89" i="10"/>
  <c r="CQ88" i="10"/>
  <c r="CO88" i="10"/>
  <c r="CN88" i="10"/>
  <c r="CM88" i="10"/>
  <c r="CL88" i="10"/>
  <c r="CK88" i="10"/>
  <c r="CJ88" i="10"/>
  <c r="CI88" i="10"/>
  <c r="CH88" i="10"/>
  <c r="CG88" i="10"/>
  <c r="CF88" i="10"/>
  <c r="CE88" i="10"/>
  <c r="CD88" i="10"/>
  <c r="CC88" i="10"/>
  <c r="CB88" i="10"/>
  <c r="CA88" i="10"/>
  <c r="BZ88" i="10"/>
  <c r="BY88" i="10"/>
  <c r="BX88" i="10"/>
  <c r="BW88" i="10"/>
  <c r="BV88" i="10"/>
  <c r="CQ87" i="10"/>
  <c r="CO87" i="10"/>
  <c r="CN87" i="10"/>
  <c r="CM87" i="10"/>
  <c r="CL87" i="10"/>
  <c r="CK87" i="10"/>
  <c r="CJ87" i="10"/>
  <c r="CI87" i="10"/>
  <c r="CH87" i="10"/>
  <c r="CG87" i="10"/>
  <c r="CF87" i="10"/>
  <c r="CE87" i="10"/>
  <c r="CD87" i="10"/>
  <c r="CC87" i="10"/>
  <c r="CB87" i="10"/>
  <c r="CA87" i="10"/>
  <c r="BZ87" i="10"/>
  <c r="BY87" i="10"/>
  <c r="BX87" i="10"/>
  <c r="BW87" i="10"/>
  <c r="BV87" i="10"/>
  <c r="CQ86" i="10"/>
  <c r="CO86" i="10"/>
  <c r="CN86" i="10"/>
  <c r="CM86" i="10"/>
  <c r="CL86" i="10"/>
  <c r="CK86" i="10"/>
  <c r="CJ86" i="10"/>
  <c r="CI86" i="10"/>
  <c r="CH86" i="10"/>
  <c r="CG86" i="10"/>
  <c r="CF86" i="10"/>
  <c r="CE86" i="10"/>
  <c r="CD86" i="10"/>
  <c r="CC86" i="10"/>
  <c r="CB86" i="10"/>
  <c r="CA86" i="10"/>
  <c r="BZ86" i="10"/>
  <c r="BY86" i="10"/>
  <c r="BX86" i="10"/>
  <c r="BW86" i="10"/>
  <c r="BV86" i="10"/>
  <c r="CQ85" i="10"/>
  <c r="CO85" i="10"/>
  <c r="CN85" i="10"/>
  <c r="CM85" i="10"/>
  <c r="CL85" i="10"/>
  <c r="CK85" i="10"/>
  <c r="CJ85" i="10"/>
  <c r="CI85" i="10"/>
  <c r="CH85" i="10"/>
  <c r="CG85" i="10"/>
  <c r="CF85" i="10"/>
  <c r="CE85" i="10"/>
  <c r="CD85" i="10"/>
  <c r="CC85" i="10"/>
  <c r="CB85" i="10"/>
  <c r="CA85" i="10"/>
  <c r="BZ85" i="10"/>
  <c r="BY85" i="10"/>
  <c r="BX85" i="10"/>
  <c r="BW85" i="10"/>
  <c r="BV85" i="10"/>
  <c r="CQ84" i="10"/>
  <c r="CO84" i="10"/>
  <c r="CN84" i="10"/>
  <c r="CM84" i="10"/>
  <c r="CL84" i="10"/>
  <c r="CK84" i="10"/>
  <c r="CJ84" i="10"/>
  <c r="CI84" i="10"/>
  <c r="CH84" i="10"/>
  <c r="CG84" i="10"/>
  <c r="CF84" i="10"/>
  <c r="CE84" i="10"/>
  <c r="CD84" i="10"/>
  <c r="CC84" i="10"/>
  <c r="CB84" i="10"/>
  <c r="CA84" i="10"/>
  <c r="BZ84" i="10"/>
  <c r="BY84" i="10"/>
  <c r="BX84" i="10"/>
  <c r="BW84" i="10"/>
  <c r="BV84" i="10"/>
  <c r="CQ83" i="10"/>
  <c r="CO83" i="10"/>
  <c r="CN83" i="10"/>
  <c r="CM83" i="10"/>
  <c r="CL83" i="10"/>
  <c r="CK83" i="10"/>
  <c r="CJ83" i="10"/>
  <c r="CI83" i="10"/>
  <c r="CH83" i="10"/>
  <c r="CG83" i="10"/>
  <c r="CF83" i="10"/>
  <c r="CE83" i="10"/>
  <c r="CD83" i="10"/>
  <c r="CC83" i="10"/>
  <c r="CB83" i="10"/>
  <c r="CA83" i="10"/>
  <c r="BZ83" i="10"/>
  <c r="BY83" i="10"/>
  <c r="BX83" i="10"/>
  <c r="BW83" i="10"/>
  <c r="BV83" i="10"/>
  <c r="CQ82" i="10"/>
  <c r="CO82" i="10"/>
  <c r="CN82" i="10"/>
  <c r="CM82" i="10"/>
  <c r="CL82" i="10"/>
  <c r="CK82" i="10"/>
  <c r="CJ82" i="10"/>
  <c r="CI82" i="10"/>
  <c r="CH82" i="10"/>
  <c r="CG82" i="10"/>
  <c r="CF82" i="10"/>
  <c r="CE82" i="10"/>
  <c r="CD82" i="10"/>
  <c r="CC82" i="10"/>
  <c r="CB82" i="10"/>
  <c r="CA82" i="10"/>
  <c r="BZ82" i="10"/>
  <c r="BY82" i="10"/>
  <c r="BX82" i="10"/>
  <c r="BW82" i="10"/>
  <c r="BV82" i="10"/>
  <c r="CQ81" i="10"/>
  <c r="CO81" i="10"/>
  <c r="CN81" i="10"/>
  <c r="CM81" i="10"/>
  <c r="CL81" i="10"/>
  <c r="CK81" i="10"/>
  <c r="CJ81" i="10"/>
  <c r="CI81" i="10"/>
  <c r="CH81" i="10"/>
  <c r="CG81" i="10"/>
  <c r="CF81" i="10"/>
  <c r="CE81" i="10"/>
  <c r="CD81" i="10"/>
  <c r="CC81" i="10"/>
  <c r="CB81" i="10"/>
  <c r="CA81" i="10"/>
  <c r="BZ81" i="10"/>
  <c r="BY81" i="10"/>
  <c r="BX81" i="10"/>
  <c r="BW81" i="10"/>
  <c r="BV81" i="10"/>
  <c r="CQ80" i="10"/>
  <c r="CO80" i="10"/>
  <c r="CN80" i="10"/>
  <c r="CM80" i="10"/>
  <c r="CL80" i="10"/>
  <c r="CK80" i="10"/>
  <c r="CJ80" i="10"/>
  <c r="CI80" i="10"/>
  <c r="CH80" i="10"/>
  <c r="CG80" i="10"/>
  <c r="CF80" i="10"/>
  <c r="CE80" i="10"/>
  <c r="CD80" i="10"/>
  <c r="CC80" i="10"/>
  <c r="CB80" i="10"/>
  <c r="CA80" i="10"/>
  <c r="BZ80" i="10"/>
  <c r="BY80" i="10"/>
  <c r="BX80" i="10"/>
  <c r="BW80" i="10"/>
  <c r="BV80" i="10"/>
  <c r="CQ79" i="10"/>
  <c r="CO79" i="10"/>
  <c r="CN79" i="10"/>
  <c r="CM79" i="10"/>
  <c r="CL79" i="10"/>
  <c r="CK79" i="10"/>
  <c r="CJ79" i="10"/>
  <c r="CI79" i="10"/>
  <c r="CH79" i="10"/>
  <c r="CG79" i="10"/>
  <c r="CF79" i="10"/>
  <c r="CE79" i="10"/>
  <c r="CD79" i="10"/>
  <c r="CC79" i="10"/>
  <c r="CB79" i="10"/>
  <c r="CA79" i="10"/>
  <c r="BZ79" i="10"/>
  <c r="BY79" i="10"/>
  <c r="BX79" i="10"/>
  <c r="BW79" i="10"/>
  <c r="BV79" i="10"/>
  <c r="CQ78" i="10"/>
  <c r="CO78" i="10"/>
  <c r="CN78" i="10"/>
  <c r="CM78" i="10"/>
  <c r="CL78" i="10"/>
  <c r="CK78" i="10"/>
  <c r="CJ78" i="10"/>
  <c r="CI78" i="10"/>
  <c r="CH78" i="10"/>
  <c r="CG78" i="10"/>
  <c r="CF78" i="10"/>
  <c r="CE78" i="10"/>
  <c r="CD78" i="10"/>
  <c r="CC78" i="10"/>
  <c r="CB78" i="10"/>
  <c r="CA78" i="10"/>
  <c r="BZ78" i="10"/>
  <c r="BY78" i="10"/>
  <c r="BX78" i="10"/>
  <c r="BW78" i="10"/>
  <c r="BV78" i="10"/>
  <c r="CQ77" i="10"/>
  <c r="CO77" i="10"/>
  <c r="CN77" i="10"/>
  <c r="CM77" i="10"/>
  <c r="CL77" i="10"/>
  <c r="CK77" i="10"/>
  <c r="CJ77" i="10"/>
  <c r="CI77" i="10"/>
  <c r="CH77" i="10"/>
  <c r="CG77" i="10"/>
  <c r="CF77" i="10"/>
  <c r="CE77" i="10"/>
  <c r="CD77" i="10"/>
  <c r="CC77" i="10"/>
  <c r="CB77" i="10"/>
  <c r="CA77" i="10"/>
  <c r="BZ77" i="10"/>
  <c r="BY77" i="10"/>
  <c r="BX77" i="10"/>
  <c r="BW77" i="10"/>
  <c r="BV77" i="10"/>
  <c r="CQ76" i="10"/>
  <c r="CO76" i="10"/>
  <c r="CN76" i="10"/>
  <c r="CM76" i="10"/>
  <c r="CL76" i="10"/>
  <c r="CK76" i="10"/>
  <c r="CJ76" i="10"/>
  <c r="CI76" i="10"/>
  <c r="CH76" i="10"/>
  <c r="CG76" i="10"/>
  <c r="CF76" i="10"/>
  <c r="CE76" i="10"/>
  <c r="CD76" i="10"/>
  <c r="CC76" i="10"/>
  <c r="CB76" i="10"/>
  <c r="CA76" i="10"/>
  <c r="BZ76" i="10"/>
  <c r="BY76" i="10"/>
  <c r="BX76" i="10"/>
  <c r="BW76" i="10"/>
  <c r="BV76" i="10"/>
  <c r="CQ75" i="10"/>
  <c r="CO75" i="10"/>
  <c r="CN75" i="10"/>
  <c r="CM75" i="10"/>
  <c r="CL75" i="10"/>
  <c r="CK75" i="10"/>
  <c r="CJ75" i="10"/>
  <c r="CI75" i="10"/>
  <c r="CH75" i="10"/>
  <c r="CG75" i="10"/>
  <c r="CF75" i="10"/>
  <c r="CE75" i="10"/>
  <c r="CD75" i="10"/>
  <c r="CC75" i="10"/>
  <c r="CB75" i="10"/>
  <c r="CA75" i="10"/>
  <c r="BZ75" i="10"/>
  <c r="BY75" i="10"/>
  <c r="BX75" i="10"/>
  <c r="BW75" i="10"/>
  <c r="BV75" i="10"/>
  <c r="CQ74" i="10"/>
  <c r="CO74" i="10"/>
  <c r="CN74" i="10"/>
  <c r="CM74" i="10"/>
  <c r="CL74" i="10"/>
  <c r="CK74" i="10"/>
  <c r="CJ74" i="10"/>
  <c r="CI74" i="10"/>
  <c r="CH74" i="10"/>
  <c r="CG74" i="10"/>
  <c r="CF74" i="10"/>
  <c r="CE74" i="10"/>
  <c r="CD74" i="10"/>
  <c r="CC74" i="10"/>
  <c r="CB74" i="10"/>
  <c r="CA74" i="10"/>
  <c r="BZ74" i="10"/>
  <c r="BY74" i="10"/>
  <c r="BX74" i="10"/>
  <c r="BW74" i="10"/>
  <c r="BV74" i="10"/>
  <c r="CQ73" i="10"/>
  <c r="CO73" i="10"/>
  <c r="CN73" i="10"/>
  <c r="CM73" i="10"/>
  <c r="CL73" i="10"/>
  <c r="CK73" i="10"/>
  <c r="CJ73" i="10"/>
  <c r="CI73" i="10"/>
  <c r="CH73" i="10"/>
  <c r="CG73" i="10"/>
  <c r="CF73" i="10"/>
  <c r="CE73" i="10"/>
  <c r="CD73" i="10"/>
  <c r="CC73" i="10"/>
  <c r="CB73" i="10"/>
  <c r="CA73" i="10"/>
  <c r="BZ73" i="10"/>
  <c r="BY73" i="10"/>
  <c r="BX73" i="10"/>
  <c r="BW73" i="10"/>
  <c r="BV73" i="10"/>
  <c r="CQ72" i="10"/>
  <c r="CO72" i="10"/>
  <c r="CN72" i="10"/>
  <c r="CM72" i="10"/>
  <c r="CL72" i="10"/>
  <c r="CK72" i="10"/>
  <c r="CJ72" i="10"/>
  <c r="CI72" i="10"/>
  <c r="CH72" i="10"/>
  <c r="CG72" i="10"/>
  <c r="CF72" i="10"/>
  <c r="CE72" i="10"/>
  <c r="CD72" i="10"/>
  <c r="CC72" i="10"/>
  <c r="CB72" i="10"/>
  <c r="CA72" i="10"/>
  <c r="BZ72" i="10"/>
  <c r="BY72" i="10"/>
  <c r="BX72" i="10"/>
  <c r="BW72" i="10"/>
  <c r="BV72" i="10"/>
  <c r="CQ71" i="10"/>
  <c r="CO71" i="10"/>
  <c r="CN71" i="10"/>
  <c r="CM71" i="10"/>
  <c r="CL71" i="10"/>
  <c r="CK71" i="10"/>
  <c r="CJ71" i="10"/>
  <c r="CI71" i="10"/>
  <c r="CH71" i="10"/>
  <c r="CG71" i="10"/>
  <c r="CF71" i="10"/>
  <c r="CE71" i="10"/>
  <c r="CD71" i="10"/>
  <c r="CC71" i="10"/>
  <c r="CB71" i="10"/>
  <c r="CA71" i="10"/>
  <c r="BZ71" i="10"/>
  <c r="BY71" i="10"/>
  <c r="BX71" i="10"/>
  <c r="BW71" i="10"/>
  <c r="BV71" i="10"/>
  <c r="CQ70" i="10"/>
  <c r="CO70" i="10"/>
  <c r="CN70" i="10"/>
  <c r="CM70" i="10"/>
  <c r="CL70" i="10"/>
  <c r="CK70" i="10"/>
  <c r="CJ70" i="10"/>
  <c r="CI70" i="10"/>
  <c r="CH70" i="10"/>
  <c r="CG70" i="10"/>
  <c r="CF70" i="10"/>
  <c r="CE70" i="10"/>
  <c r="CD70" i="10"/>
  <c r="CC70" i="10"/>
  <c r="CB70" i="10"/>
  <c r="CA70" i="10"/>
  <c r="BZ70" i="10"/>
  <c r="BY70" i="10"/>
  <c r="BX70" i="10"/>
  <c r="BW70" i="10"/>
  <c r="BV70" i="10"/>
  <c r="CQ69" i="10"/>
  <c r="CO69" i="10"/>
  <c r="CN69" i="10"/>
  <c r="CM69" i="10"/>
  <c r="CL69" i="10"/>
  <c r="CK69" i="10"/>
  <c r="CJ69" i="10"/>
  <c r="CI69" i="10"/>
  <c r="CH69" i="10"/>
  <c r="CG69" i="10"/>
  <c r="CF69" i="10"/>
  <c r="CE69" i="10"/>
  <c r="CD69" i="10"/>
  <c r="CC69" i="10"/>
  <c r="CB69" i="10"/>
  <c r="CA69" i="10"/>
  <c r="BZ69" i="10"/>
  <c r="BY69" i="10"/>
  <c r="BX69" i="10"/>
  <c r="BW69" i="10"/>
  <c r="BV69" i="10"/>
  <c r="CQ68" i="10"/>
  <c r="CO68" i="10"/>
  <c r="CN68" i="10"/>
  <c r="CM68" i="10"/>
  <c r="CL68" i="10"/>
  <c r="CK68" i="10"/>
  <c r="CJ68" i="10"/>
  <c r="CI68" i="10"/>
  <c r="CH68" i="10"/>
  <c r="CG68" i="10"/>
  <c r="CF68" i="10"/>
  <c r="CE68" i="10"/>
  <c r="CD68" i="10"/>
  <c r="CC68" i="10"/>
  <c r="CB68" i="10"/>
  <c r="CA68" i="10"/>
  <c r="BZ68" i="10"/>
  <c r="BY68" i="10"/>
  <c r="BX68" i="10"/>
  <c r="BW68" i="10"/>
  <c r="BV68" i="10"/>
  <c r="CQ67" i="10"/>
  <c r="CO67" i="10"/>
  <c r="CN67" i="10"/>
  <c r="CM67" i="10"/>
  <c r="CL67" i="10"/>
  <c r="CK67" i="10"/>
  <c r="CJ67" i="10"/>
  <c r="CI67" i="10"/>
  <c r="CH67" i="10"/>
  <c r="CG67" i="10"/>
  <c r="CF67" i="10"/>
  <c r="CE67" i="10"/>
  <c r="CD67" i="10"/>
  <c r="CC67" i="10"/>
  <c r="CB67" i="10"/>
  <c r="CA67" i="10"/>
  <c r="BZ67" i="10"/>
  <c r="BY67" i="10"/>
  <c r="BX67" i="10"/>
  <c r="BW67" i="10"/>
  <c r="BV67" i="10"/>
  <c r="CQ66" i="10"/>
  <c r="CO66" i="10"/>
  <c r="CN66" i="10"/>
  <c r="CM66" i="10"/>
  <c r="CL66" i="10"/>
  <c r="CK66" i="10"/>
  <c r="CJ66" i="10"/>
  <c r="CI66" i="10"/>
  <c r="CH66" i="10"/>
  <c r="CG66" i="10"/>
  <c r="CF66" i="10"/>
  <c r="CE66" i="10"/>
  <c r="CD66" i="10"/>
  <c r="CC66" i="10"/>
  <c r="CB66" i="10"/>
  <c r="CA66" i="10"/>
  <c r="BZ66" i="10"/>
  <c r="BY66" i="10"/>
  <c r="BX66" i="10"/>
  <c r="BW66" i="10"/>
  <c r="BV66" i="10"/>
  <c r="CQ65" i="10"/>
  <c r="CO65" i="10"/>
  <c r="CN65" i="10"/>
  <c r="CM65" i="10"/>
  <c r="CL65" i="10"/>
  <c r="CK65" i="10"/>
  <c r="CJ65" i="10"/>
  <c r="CI65" i="10"/>
  <c r="CH65" i="10"/>
  <c r="CG65" i="10"/>
  <c r="CF65" i="10"/>
  <c r="CE65" i="10"/>
  <c r="CD65" i="10"/>
  <c r="CC65" i="10"/>
  <c r="CB65" i="10"/>
  <c r="CA65" i="10"/>
  <c r="BZ65" i="10"/>
  <c r="BY65" i="10"/>
  <c r="BX65" i="10"/>
  <c r="BW65" i="10"/>
  <c r="BV65" i="10"/>
  <c r="CQ64" i="10"/>
  <c r="CO64" i="10"/>
  <c r="CN64" i="10"/>
  <c r="CM64" i="10"/>
  <c r="CL64" i="10"/>
  <c r="CK64" i="10"/>
  <c r="CJ64" i="10"/>
  <c r="CI64" i="10"/>
  <c r="CH64" i="10"/>
  <c r="CG64" i="10"/>
  <c r="CF64" i="10"/>
  <c r="CE64" i="10"/>
  <c r="CD64" i="10"/>
  <c r="CC64" i="10"/>
  <c r="CB64" i="10"/>
  <c r="CA64" i="10"/>
  <c r="BZ64" i="10"/>
  <c r="BY64" i="10"/>
  <c r="BX64" i="10"/>
  <c r="BW64" i="10"/>
  <c r="BV64" i="10"/>
  <c r="CQ63" i="10"/>
  <c r="CO63" i="10"/>
  <c r="CN63" i="10"/>
  <c r="CM63" i="10"/>
  <c r="CL63" i="10"/>
  <c r="CK63" i="10"/>
  <c r="CJ63" i="10"/>
  <c r="CI63" i="10"/>
  <c r="CH63" i="10"/>
  <c r="CG63" i="10"/>
  <c r="CF63" i="10"/>
  <c r="CE63" i="10"/>
  <c r="CD63" i="10"/>
  <c r="CC63" i="10"/>
  <c r="CB63" i="10"/>
  <c r="CA63" i="10"/>
  <c r="BZ63" i="10"/>
  <c r="BY63" i="10"/>
  <c r="BX63" i="10"/>
  <c r="BW63" i="10"/>
  <c r="BV63" i="10"/>
  <c r="CQ62" i="10"/>
  <c r="CO62" i="10"/>
  <c r="CN62" i="10"/>
  <c r="CM62" i="10"/>
  <c r="CL62" i="10"/>
  <c r="CK62" i="10"/>
  <c r="CJ62" i="10"/>
  <c r="CI62" i="10"/>
  <c r="CH62" i="10"/>
  <c r="CG62" i="10"/>
  <c r="CF62" i="10"/>
  <c r="CE62" i="10"/>
  <c r="CD62" i="10"/>
  <c r="CC62" i="10"/>
  <c r="CB62" i="10"/>
  <c r="CA62" i="10"/>
  <c r="BZ62" i="10"/>
  <c r="BY62" i="10"/>
  <c r="BX62" i="10"/>
  <c r="BW62" i="10"/>
  <c r="BV62" i="10"/>
  <c r="CQ61" i="10"/>
  <c r="CO61" i="10"/>
  <c r="CN61" i="10"/>
  <c r="CM61" i="10"/>
  <c r="CL61" i="10"/>
  <c r="CK61" i="10"/>
  <c r="CJ61" i="10"/>
  <c r="CI61" i="10"/>
  <c r="CH61" i="10"/>
  <c r="CG61" i="10"/>
  <c r="CF61" i="10"/>
  <c r="CE61" i="10"/>
  <c r="CD61" i="10"/>
  <c r="CC61" i="10"/>
  <c r="CB61" i="10"/>
  <c r="CA61" i="10"/>
  <c r="BZ61" i="10"/>
  <c r="BY61" i="10"/>
  <c r="BX61" i="10"/>
  <c r="BW61" i="10"/>
  <c r="BV61" i="10"/>
  <c r="CQ60" i="10"/>
  <c r="CO60" i="10"/>
  <c r="CN60" i="10"/>
  <c r="CM60" i="10"/>
  <c r="CL60" i="10"/>
  <c r="CK60" i="10"/>
  <c r="CJ60" i="10"/>
  <c r="CI60" i="10"/>
  <c r="CH60" i="10"/>
  <c r="CG60" i="10"/>
  <c r="CF60" i="10"/>
  <c r="CE60" i="10"/>
  <c r="CD60" i="10"/>
  <c r="CC60" i="10"/>
  <c r="CB60" i="10"/>
  <c r="CA60" i="10"/>
  <c r="BZ60" i="10"/>
  <c r="BY60" i="10"/>
  <c r="BX60" i="10"/>
  <c r="BW60" i="10"/>
  <c r="BV60" i="10"/>
  <c r="CQ59" i="10"/>
  <c r="CO59" i="10"/>
  <c r="CN59" i="10"/>
  <c r="CM59" i="10"/>
  <c r="CL59" i="10"/>
  <c r="CK59" i="10"/>
  <c r="CJ59" i="10"/>
  <c r="CI59" i="10"/>
  <c r="CH59" i="10"/>
  <c r="CG59" i="10"/>
  <c r="CF59" i="10"/>
  <c r="CE59" i="10"/>
  <c r="CD59" i="10"/>
  <c r="CC59" i="10"/>
  <c r="CB59" i="10"/>
  <c r="CA59" i="10"/>
  <c r="BZ59" i="10"/>
  <c r="BY59" i="10"/>
  <c r="BX59" i="10"/>
  <c r="BW59" i="10"/>
  <c r="BV59" i="10"/>
  <c r="CQ58" i="10"/>
  <c r="CO58" i="10"/>
  <c r="CN58" i="10"/>
  <c r="CM58" i="10"/>
  <c r="CL58" i="10"/>
  <c r="CK58" i="10"/>
  <c r="CJ58" i="10"/>
  <c r="CI58" i="10"/>
  <c r="CH58" i="10"/>
  <c r="CG58" i="10"/>
  <c r="CF58" i="10"/>
  <c r="CE58" i="10"/>
  <c r="CD58" i="10"/>
  <c r="CC58" i="10"/>
  <c r="CB58" i="10"/>
  <c r="CA58" i="10"/>
  <c r="BZ58" i="10"/>
  <c r="BY58" i="10"/>
  <c r="BX58" i="10"/>
  <c r="BW58" i="10"/>
  <c r="BV58" i="10"/>
  <c r="CQ57" i="10"/>
  <c r="CO57" i="10"/>
  <c r="CN57" i="10"/>
  <c r="CM57" i="10"/>
  <c r="CL57" i="10"/>
  <c r="CK57" i="10"/>
  <c r="CJ57" i="10"/>
  <c r="CI57" i="10"/>
  <c r="CH57" i="10"/>
  <c r="CG57" i="10"/>
  <c r="CF57" i="10"/>
  <c r="CE57" i="10"/>
  <c r="CD57" i="10"/>
  <c r="CC57" i="10"/>
  <c r="CB57" i="10"/>
  <c r="CA57" i="10"/>
  <c r="BZ57" i="10"/>
  <c r="BY57" i="10"/>
  <c r="BX57" i="10"/>
  <c r="BW57" i="10"/>
  <c r="BV57" i="10"/>
  <c r="CQ56" i="10"/>
  <c r="CO56" i="10"/>
  <c r="CN56" i="10"/>
  <c r="CM56" i="10"/>
  <c r="CL56" i="10"/>
  <c r="CK56" i="10"/>
  <c r="CJ56" i="10"/>
  <c r="CI56" i="10"/>
  <c r="CH56" i="10"/>
  <c r="CG56" i="10"/>
  <c r="CF56" i="10"/>
  <c r="CE56" i="10"/>
  <c r="CD56" i="10"/>
  <c r="CC56" i="10"/>
  <c r="CB56" i="10"/>
  <c r="CA56" i="10"/>
  <c r="BZ56" i="10"/>
  <c r="BY56" i="10"/>
  <c r="BX56" i="10"/>
  <c r="BW56" i="10"/>
  <c r="BV56" i="10"/>
  <c r="CQ55" i="10"/>
  <c r="CO55" i="10"/>
  <c r="CN55" i="10"/>
  <c r="CM55" i="10"/>
  <c r="CL55" i="10"/>
  <c r="CK55" i="10"/>
  <c r="CJ55" i="10"/>
  <c r="CI55" i="10"/>
  <c r="CH55" i="10"/>
  <c r="CG55" i="10"/>
  <c r="CF55" i="10"/>
  <c r="CE55" i="10"/>
  <c r="CD55" i="10"/>
  <c r="CC55" i="10"/>
  <c r="CB55" i="10"/>
  <c r="CA55" i="10"/>
  <c r="BZ55" i="10"/>
  <c r="BY55" i="10"/>
  <c r="BX55" i="10"/>
  <c r="BW55" i="10"/>
  <c r="BV55" i="10"/>
  <c r="CQ54" i="10"/>
  <c r="CO54" i="10"/>
  <c r="CN54" i="10"/>
  <c r="CM54" i="10"/>
  <c r="CL54" i="10"/>
  <c r="CK54" i="10"/>
  <c r="CJ54" i="10"/>
  <c r="CI54" i="10"/>
  <c r="CH54" i="10"/>
  <c r="CG54" i="10"/>
  <c r="CF54" i="10"/>
  <c r="CE54" i="10"/>
  <c r="CD54" i="10"/>
  <c r="CC54" i="10"/>
  <c r="CB54" i="10"/>
  <c r="CA54" i="10"/>
  <c r="BZ54" i="10"/>
  <c r="BY54" i="10"/>
  <c r="BX54" i="10"/>
  <c r="BW54" i="10"/>
  <c r="BV54" i="10"/>
  <c r="CQ53" i="10"/>
  <c r="CO53" i="10"/>
  <c r="CN53" i="10"/>
  <c r="CM53" i="10"/>
  <c r="CL53" i="10"/>
  <c r="CK53" i="10"/>
  <c r="CJ53" i="10"/>
  <c r="CI53" i="10"/>
  <c r="CH53" i="10"/>
  <c r="CG53" i="10"/>
  <c r="CF53" i="10"/>
  <c r="CE53" i="10"/>
  <c r="CD53" i="10"/>
  <c r="CC53" i="10"/>
  <c r="CB53" i="10"/>
  <c r="CA53" i="10"/>
  <c r="BZ53" i="10"/>
  <c r="BY53" i="10"/>
  <c r="BX53" i="10"/>
  <c r="BW53" i="10"/>
  <c r="BV53" i="10"/>
  <c r="CQ52" i="10"/>
  <c r="CO52" i="10"/>
  <c r="CN52" i="10"/>
  <c r="CM52" i="10"/>
  <c r="CL52" i="10"/>
  <c r="CK52" i="10"/>
  <c r="CJ52" i="10"/>
  <c r="CI52" i="10"/>
  <c r="CH52" i="10"/>
  <c r="CG52" i="10"/>
  <c r="CF52" i="10"/>
  <c r="CE52" i="10"/>
  <c r="CD52" i="10"/>
  <c r="CC52" i="10"/>
  <c r="CB52" i="10"/>
  <c r="CA52" i="10"/>
  <c r="BZ52" i="10"/>
  <c r="BY52" i="10"/>
  <c r="BX52" i="10"/>
  <c r="BW52" i="10"/>
  <c r="BV52" i="10"/>
  <c r="CQ51" i="10"/>
  <c r="CO51" i="10"/>
  <c r="CN51" i="10"/>
  <c r="CM51" i="10"/>
  <c r="CL51" i="10"/>
  <c r="CK51" i="10"/>
  <c r="CJ51" i="10"/>
  <c r="CI51" i="10"/>
  <c r="CH51" i="10"/>
  <c r="CG51" i="10"/>
  <c r="CF51" i="10"/>
  <c r="CE51" i="10"/>
  <c r="CD51" i="10"/>
  <c r="CC51" i="10"/>
  <c r="CB51" i="10"/>
  <c r="CA51" i="10"/>
  <c r="BZ51" i="10"/>
  <c r="BY51" i="10"/>
  <c r="BX51" i="10"/>
  <c r="BW51" i="10"/>
  <c r="BV51" i="10"/>
  <c r="CQ50" i="10"/>
  <c r="CO50" i="10"/>
  <c r="CN50" i="10"/>
  <c r="CM50" i="10"/>
  <c r="CL50" i="10"/>
  <c r="CK50" i="10"/>
  <c r="CJ50" i="10"/>
  <c r="CI50" i="10"/>
  <c r="CH50" i="10"/>
  <c r="CG50" i="10"/>
  <c r="CF50" i="10"/>
  <c r="CE50" i="10"/>
  <c r="CD50" i="10"/>
  <c r="CC50" i="10"/>
  <c r="CB50" i="10"/>
  <c r="CA50" i="10"/>
  <c r="BZ50" i="10"/>
  <c r="BY50" i="10"/>
  <c r="BX50" i="10"/>
  <c r="BW50" i="10"/>
  <c r="BV50" i="10"/>
  <c r="CQ49" i="10"/>
  <c r="CO49" i="10"/>
  <c r="CN49" i="10"/>
  <c r="CM49" i="10"/>
  <c r="CL49" i="10"/>
  <c r="CK49" i="10"/>
  <c r="CJ49" i="10"/>
  <c r="CI49" i="10"/>
  <c r="CH49" i="10"/>
  <c r="CG49" i="10"/>
  <c r="CF49" i="10"/>
  <c r="CE49" i="10"/>
  <c r="CD49" i="10"/>
  <c r="CC49" i="10"/>
  <c r="CB49" i="10"/>
  <c r="CA49" i="10"/>
  <c r="BZ49" i="10"/>
  <c r="BY49" i="10"/>
  <c r="BX49" i="10"/>
  <c r="BW49" i="10"/>
  <c r="BV49" i="10"/>
  <c r="CQ48" i="10"/>
  <c r="CO48" i="10"/>
  <c r="CN48" i="10"/>
  <c r="CM48" i="10"/>
  <c r="CL48" i="10"/>
  <c r="CK48" i="10"/>
  <c r="CJ48" i="10"/>
  <c r="CI48" i="10"/>
  <c r="CH48" i="10"/>
  <c r="CG48" i="10"/>
  <c r="CF48" i="10"/>
  <c r="CE48" i="10"/>
  <c r="CD48" i="10"/>
  <c r="CC48" i="10"/>
  <c r="CB48" i="10"/>
  <c r="CA48" i="10"/>
  <c r="BZ48" i="10"/>
  <c r="BY48" i="10"/>
  <c r="BX48" i="10"/>
  <c r="BW48" i="10"/>
  <c r="BV48" i="10"/>
  <c r="CQ47" i="10"/>
  <c r="CO47" i="10"/>
  <c r="CN47" i="10"/>
  <c r="CM47" i="10"/>
  <c r="CL47" i="10"/>
  <c r="CK47" i="10"/>
  <c r="CJ47" i="10"/>
  <c r="CI47" i="10"/>
  <c r="CH47" i="10"/>
  <c r="CG47" i="10"/>
  <c r="CF47" i="10"/>
  <c r="CE47" i="10"/>
  <c r="CD47" i="10"/>
  <c r="CC47" i="10"/>
  <c r="CB47" i="10"/>
  <c r="CA47" i="10"/>
  <c r="BZ47" i="10"/>
  <c r="BY47" i="10"/>
  <c r="BX47" i="10"/>
  <c r="BW47" i="10"/>
  <c r="BV47" i="10"/>
  <c r="CQ46" i="10"/>
  <c r="CO46" i="10"/>
  <c r="CN46" i="10"/>
  <c r="CM46" i="10"/>
  <c r="CL46" i="10"/>
  <c r="CK46" i="10"/>
  <c r="CJ46" i="10"/>
  <c r="CI46" i="10"/>
  <c r="CH46" i="10"/>
  <c r="CG46" i="10"/>
  <c r="CF46" i="10"/>
  <c r="CE46" i="10"/>
  <c r="CD46" i="10"/>
  <c r="CC46" i="10"/>
  <c r="CB46" i="10"/>
  <c r="CA46" i="10"/>
  <c r="BZ46" i="10"/>
  <c r="BY46" i="10"/>
  <c r="BX46" i="10"/>
  <c r="BW46" i="10"/>
  <c r="BV46" i="10"/>
  <c r="CQ45" i="10"/>
  <c r="CO45" i="10"/>
  <c r="CN45" i="10"/>
  <c r="CM45" i="10"/>
  <c r="CL45" i="10"/>
  <c r="CK45" i="10"/>
  <c r="CJ45" i="10"/>
  <c r="CI45" i="10"/>
  <c r="CH45" i="10"/>
  <c r="CG45" i="10"/>
  <c r="CF45" i="10"/>
  <c r="CE45" i="10"/>
  <c r="CD45" i="10"/>
  <c r="CC45" i="10"/>
  <c r="CB45" i="10"/>
  <c r="CA45" i="10"/>
  <c r="BZ45" i="10"/>
  <c r="BY45" i="10"/>
  <c r="BX45" i="10"/>
  <c r="BW45" i="10"/>
  <c r="BV45" i="10"/>
  <c r="CQ44" i="10"/>
  <c r="CO44" i="10"/>
  <c r="CN44" i="10"/>
  <c r="CM44" i="10"/>
  <c r="CL44" i="10"/>
  <c r="CK44" i="10"/>
  <c r="CJ44" i="10"/>
  <c r="CI44" i="10"/>
  <c r="CH44" i="10"/>
  <c r="CG44" i="10"/>
  <c r="CF44" i="10"/>
  <c r="CE44" i="10"/>
  <c r="CD44" i="10"/>
  <c r="CC44" i="10"/>
  <c r="CB44" i="10"/>
  <c r="CA44" i="10"/>
  <c r="BZ44" i="10"/>
  <c r="BY44" i="10"/>
  <c r="BX44" i="10"/>
  <c r="BW44" i="10"/>
  <c r="BV44" i="10"/>
  <c r="CQ43" i="10"/>
  <c r="CO43" i="10"/>
  <c r="CN43" i="10"/>
  <c r="CM43" i="10"/>
  <c r="CL43" i="10"/>
  <c r="CK43" i="10"/>
  <c r="CJ43" i="10"/>
  <c r="CI43" i="10"/>
  <c r="CH43" i="10"/>
  <c r="CG43" i="10"/>
  <c r="CF43" i="10"/>
  <c r="CE43" i="10"/>
  <c r="CD43" i="10"/>
  <c r="CC43" i="10"/>
  <c r="CB43" i="10"/>
  <c r="CA43" i="10"/>
  <c r="BZ43" i="10"/>
  <c r="BY43" i="10"/>
  <c r="BX43" i="10"/>
  <c r="BW43" i="10"/>
  <c r="BV43" i="10"/>
  <c r="CQ42" i="10"/>
  <c r="CO42" i="10"/>
  <c r="CN42" i="10"/>
  <c r="CM42" i="10"/>
  <c r="CL42" i="10"/>
  <c r="CK42" i="10"/>
  <c r="CJ42" i="10"/>
  <c r="CI42" i="10"/>
  <c r="CH42" i="10"/>
  <c r="CG42" i="10"/>
  <c r="CF42" i="10"/>
  <c r="CE42" i="10"/>
  <c r="CD42" i="10"/>
  <c r="CC42" i="10"/>
  <c r="CB42" i="10"/>
  <c r="CA42" i="10"/>
  <c r="BZ42" i="10"/>
  <c r="BY42" i="10"/>
  <c r="BX42" i="10"/>
  <c r="BW42" i="10"/>
  <c r="BV42" i="10"/>
  <c r="CQ41" i="10"/>
  <c r="CO41" i="10"/>
  <c r="CN41" i="10"/>
  <c r="CM41" i="10"/>
  <c r="CL41" i="10"/>
  <c r="CK41" i="10"/>
  <c r="CJ41" i="10"/>
  <c r="CI41" i="10"/>
  <c r="CH41" i="10"/>
  <c r="CG41" i="10"/>
  <c r="CF41" i="10"/>
  <c r="CE41" i="10"/>
  <c r="CD41" i="10"/>
  <c r="CC41" i="10"/>
  <c r="CB41" i="10"/>
  <c r="CA41" i="10"/>
  <c r="BZ41" i="10"/>
  <c r="BY41" i="10"/>
  <c r="BX41" i="10"/>
  <c r="BW41" i="10"/>
  <c r="BV41" i="10"/>
  <c r="CQ40" i="10"/>
  <c r="CO40" i="10"/>
  <c r="CN40" i="10"/>
  <c r="CM40" i="10"/>
  <c r="CL40" i="10"/>
  <c r="CK40" i="10"/>
  <c r="CJ40" i="10"/>
  <c r="CI40" i="10"/>
  <c r="CH40" i="10"/>
  <c r="CG40" i="10"/>
  <c r="CF40" i="10"/>
  <c r="CE40" i="10"/>
  <c r="CD40" i="10"/>
  <c r="CC40" i="10"/>
  <c r="CB40" i="10"/>
  <c r="CA40" i="10"/>
  <c r="BZ40" i="10"/>
  <c r="BY40" i="10"/>
  <c r="BX40" i="10"/>
  <c r="BW40" i="10"/>
  <c r="BV40" i="10"/>
  <c r="CQ39" i="10"/>
  <c r="CO39" i="10"/>
  <c r="CN39" i="10"/>
  <c r="CM39" i="10"/>
  <c r="CL39" i="10"/>
  <c r="CK39" i="10"/>
  <c r="CJ39" i="10"/>
  <c r="CI39" i="10"/>
  <c r="CH39" i="10"/>
  <c r="CG39" i="10"/>
  <c r="CF39" i="10"/>
  <c r="CE39" i="10"/>
  <c r="CD39" i="10"/>
  <c r="CC39" i="10"/>
  <c r="CB39" i="10"/>
  <c r="CA39" i="10"/>
  <c r="BZ39" i="10"/>
  <c r="BY39" i="10"/>
  <c r="BX39" i="10"/>
  <c r="BW39" i="10"/>
  <c r="BV39" i="10"/>
  <c r="CQ38" i="10"/>
  <c r="CO38" i="10"/>
  <c r="CN38" i="10"/>
  <c r="CM38" i="10"/>
  <c r="CL38" i="10"/>
  <c r="CK38" i="10"/>
  <c r="CJ38" i="10"/>
  <c r="CI38" i="10"/>
  <c r="CH38" i="10"/>
  <c r="CG38" i="10"/>
  <c r="CF38" i="10"/>
  <c r="CE38" i="10"/>
  <c r="CD38" i="10"/>
  <c r="CC38" i="10"/>
  <c r="CB38" i="10"/>
  <c r="CA38" i="10"/>
  <c r="BZ38" i="10"/>
  <c r="BY38" i="10"/>
  <c r="BX38" i="10"/>
  <c r="BW38" i="10"/>
  <c r="BV38" i="10"/>
  <c r="CQ37" i="10"/>
  <c r="CO37" i="10"/>
  <c r="CN37" i="10"/>
  <c r="CM37" i="10"/>
  <c r="CL37" i="10"/>
  <c r="CK37" i="10"/>
  <c r="CJ37" i="10"/>
  <c r="CI37" i="10"/>
  <c r="CH37" i="10"/>
  <c r="CG37" i="10"/>
  <c r="CF37" i="10"/>
  <c r="CE37" i="10"/>
  <c r="CD37" i="10"/>
  <c r="CC37" i="10"/>
  <c r="CB37" i="10"/>
  <c r="CA37" i="10"/>
  <c r="BZ37" i="10"/>
  <c r="BY37" i="10"/>
  <c r="BX37" i="10"/>
  <c r="BW37" i="10"/>
  <c r="BV37" i="10"/>
  <c r="CQ36" i="10"/>
  <c r="CO36" i="10"/>
  <c r="CN36" i="10"/>
  <c r="CM36" i="10"/>
  <c r="CL36" i="10"/>
  <c r="CK36" i="10"/>
  <c r="CJ36" i="10"/>
  <c r="CI36" i="10"/>
  <c r="CH36" i="10"/>
  <c r="CG36" i="10"/>
  <c r="CF36" i="10"/>
  <c r="CE36" i="10"/>
  <c r="CD36" i="10"/>
  <c r="CC36" i="10"/>
  <c r="CB36" i="10"/>
  <c r="CA36" i="10"/>
  <c r="BZ36" i="10"/>
  <c r="BY36" i="10"/>
  <c r="BX36" i="10"/>
  <c r="BW36" i="10"/>
  <c r="BV36" i="10"/>
  <c r="CQ35" i="10"/>
  <c r="CO35" i="10"/>
  <c r="CN35" i="10"/>
  <c r="CM35" i="10"/>
  <c r="CL35" i="10"/>
  <c r="CK35" i="10"/>
  <c r="CJ35" i="10"/>
  <c r="CI35" i="10"/>
  <c r="CH35" i="10"/>
  <c r="CG35" i="10"/>
  <c r="CF35" i="10"/>
  <c r="CE35" i="10"/>
  <c r="CD35" i="10"/>
  <c r="CC35" i="10"/>
  <c r="CB35" i="10"/>
  <c r="CA35" i="10"/>
  <c r="BZ35" i="10"/>
  <c r="BY35" i="10"/>
  <c r="BX35" i="10"/>
  <c r="BW35" i="10"/>
  <c r="BV35" i="10"/>
  <c r="CQ34" i="10"/>
  <c r="CO34" i="10"/>
  <c r="CN34" i="10"/>
  <c r="CM34" i="10"/>
  <c r="CL34" i="10"/>
  <c r="CK34" i="10"/>
  <c r="CJ34" i="10"/>
  <c r="CI34" i="10"/>
  <c r="CH34" i="10"/>
  <c r="CG34" i="10"/>
  <c r="CF34" i="10"/>
  <c r="CE34" i="10"/>
  <c r="CD34" i="10"/>
  <c r="CC34" i="10"/>
  <c r="CB34" i="10"/>
  <c r="CA34" i="10"/>
  <c r="BZ34" i="10"/>
  <c r="BY34" i="10"/>
  <c r="BX34" i="10"/>
  <c r="BW34" i="10"/>
  <c r="BV34" i="10"/>
  <c r="BR1" i="10"/>
  <c r="BQ1" i="10"/>
  <c r="BQ201" i="10" s="1"/>
  <c r="BP1" i="10"/>
  <c r="BO1" i="10"/>
  <c r="BN1" i="10"/>
  <c r="BM1" i="10"/>
  <c r="BM201" i="10" s="1"/>
  <c r="BL1" i="10"/>
  <c r="A1" i="10" a="1"/>
  <c r="BJ33" i="10" s="1"/>
  <c r="CN33" i="10" s="1"/>
  <c r="BL70" i="7"/>
  <c r="BK70" i="7"/>
  <c r="BD70" i="7"/>
  <c r="BE70" i="7" s="1"/>
  <c r="BG70" i="7" s="1"/>
  <c r="BC70" i="7"/>
  <c r="BB70" i="7"/>
  <c r="BA70" i="7"/>
  <c r="AZ70" i="7"/>
  <c r="AY70" i="7"/>
  <c r="AX70" i="7"/>
  <c r="BF70" i="7" s="1"/>
  <c r="BH70" i="7" s="1"/>
  <c r="AW70" i="7"/>
  <c r="AV70" i="7"/>
  <c r="AU70" i="7"/>
  <c r="BL69" i="7"/>
  <c r="BK69" i="7"/>
  <c r="BD69" i="7"/>
  <c r="BE69" i="7" s="1"/>
  <c r="BG69" i="7" s="1"/>
  <c r="BC69" i="7"/>
  <c r="BB69" i="7"/>
  <c r="BA69" i="7"/>
  <c r="AZ69" i="7"/>
  <c r="AY69" i="7"/>
  <c r="AX69" i="7"/>
  <c r="AW69" i="7"/>
  <c r="AV69" i="7"/>
  <c r="BF69" i="7" s="1"/>
  <c r="BH69" i="7" s="1"/>
  <c r="AU69" i="7"/>
  <c r="BL68" i="7"/>
  <c r="BK68" i="7"/>
  <c r="BD68" i="7"/>
  <c r="BE68" i="7" s="1"/>
  <c r="BG68" i="7" s="1"/>
  <c r="BC68" i="7"/>
  <c r="BB68" i="7"/>
  <c r="BA68" i="7"/>
  <c r="AZ68" i="7"/>
  <c r="AY68" i="7"/>
  <c r="AX68" i="7"/>
  <c r="BF68" i="7" s="1"/>
  <c r="BH68" i="7" s="1"/>
  <c r="AW68" i="7"/>
  <c r="AV68" i="7"/>
  <c r="AU68" i="7"/>
  <c r="BL67" i="7"/>
  <c r="BK67" i="7"/>
  <c r="BD67" i="7"/>
  <c r="BE67" i="7" s="1"/>
  <c r="BG67" i="7" s="1"/>
  <c r="BC67" i="7"/>
  <c r="BB67" i="7"/>
  <c r="BA67" i="7"/>
  <c r="AZ67" i="7"/>
  <c r="AY67" i="7"/>
  <c r="AX67" i="7"/>
  <c r="AW67" i="7"/>
  <c r="AV67" i="7"/>
  <c r="BF67" i="7" s="1"/>
  <c r="BH67" i="7" s="1"/>
  <c r="AU67" i="7"/>
  <c r="BL66" i="7"/>
  <c r="BK66" i="7"/>
  <c r="BD66" i="7"/>
  <c r="BE66" i="7" s="1"/>
  <c r="BG66" i="7" s="1"/>
  <c r="BC66" i="7"/>
  <c r="BB66" i="7"/>
  <c r="BA66" i="7"/>
  <c r="AZ66" i="7"/>
  <c r="AY66" i="7"/>
  <c r="AX66" i="7"/>
  <c r="BF66" i="7" s="1"/>
  <c r="BH66" i="7" s="1"/>
  <c r="AW66" i="7"/>
  <c r="AV66" i="7"/>
  <c r="AU66" i="7"/>
  <c r="BL65" i="7"/>
  <c r="BK65" i="7"/>
  <c r="BD65" i="7"/>
  <c r="BE65" i="7" s="1"/>
  <c r="BG65" i="7" s="1"/>
  <c r="BC65" i="7"/>
  <c r="BB65" i="7"/>
  <c r="BA65" i="7"/>
  <c r="AZ65" i="7"/>
  <c r="AY65" i="7"/>
  <c r="AX65" i="7"/>
  <c r="AW65" i="7"/>
  <c r="AV65" i="7"/>
  <c r="BF65" i="7" s="1"/>
  <c r="BH65" i="7" s="1"/>
  <c r="AU65" i="7"/>
  <c r="BL64" i="7"/>
  <c r="BK64" i="7"/>
  <c r="BD64" i="7"/>
  <c r="BE64" i="7" s="1"/>
  <c r="BG64" i="7" s="1"/>
  <c r="BC64" i="7"/>
  <c r="BB64" i="7"/>
  <c r="BA64" i="7"/>
  <c r="AZ64" i="7"/>
  <c r="AY64" i="7"/>
  <c r="AX64" i="7"/>
  <c r="BF64" i="7" s="1"/>
  <c r="BH64" i="7" s="1"/>
  <c r="AW64" i="7"/>
  <c r="AV64" i="7"/>
  <c r="AU64" i="7"/>
  <c r="BL63" i="7"/>
  <c r="BK63" i="7"/>
  <c r="BD63" i="7"/>
  <c r="BE63" i="7" s="1"/>
  <c r="BG63" i="7" s="1"/>
  <c r="BC63" i="7"/>
  <c r="BB63" i="7"/>
  <c r="BA63" i="7"/>
  <c r="AZ63" i="7"/>
  <c r="AY63" i="7"/>
  <c r="AX63" i="7"/>
  <c r="AW63" i="7"/>
  <c r="AV63" i="7"/>
  <c r="BF63" i="7" s="1"/>
  <c r="BH63" i="7" s="1"/>
  <c r="AU63" i="7"/>
  <c r="BL62" i="7"/>
  <c r="BK62" i="7"/>
  <c r="BD62" i="7"/>
  <c r="BE62" i="7" s="1"/>
  <c r="BG62" i="7" s="1"/>
  <c r="BC62" i="7"/>
  <c r="BB62" i="7"/>
  <c r="BA62" i="7"/>
  <c r="AZ62" i="7"/>
  <c r="AY62" i="7"/>
  <c r="AX62" i="7"/>
  <c r="BF62" i="7" s="1"/>
  <c r="BH62" i="7" s="1"/>
  <c r="AW62" i="7"/>
  <c r="AV62" i="7"/>
  <c r="AU62" i="7"/>
  <c r="BL61" i="7"/>
  <c r="BK61" i="7"/>
  <c r="BD61" i="7"/>
  <c r="BE61" i="7" s="1"/>
  <c r="BG61" i="7" s="1"/>
  <c r="BC61" i="7"/>
  <c r="BB61" i="7"/>
  <c r="BA61" i="7"/>
  <c r="AZ61" i="7"/>
  <c r="AY61" i="7"/>
  <c r="AX61" i="7"/>
  <c r="AW61" i="7"/>
  <c r="AV61" i="7"/>
  <c r="BF61" i="7" s="1"/>
  <c r="BH61" i="7" s="1"/>
  <c r="AU61" i="7"/>
  <c r="BL60" i="7"/>
  <c r="BK60" i="7"/>
  <c r="BE60" i="7"/>
  <c r="BG60" i="7" s="1"/>
  <c r="BD60" i="7"/>
  <c r="BC60" i="7"/>
  <c r="BB60" i="7"/>
  <c r="BA60" i="7"/>
  <c r="AZ60" i="7"/>
  <c r="AY60" i="7"/>
  <c r="AX60" i="7"/>
  <c r="BF60" i="7" s="1"/>
  <c r="BH60" i="7" s="1"/>
  <c r="AW60" i="7"/>
  <c r="AV60" i="7"/>
  <c r="AU60" i="7"/>
  <c r="BL59" i="7"/>
  <c r="BK59" i="7"/>
  <c r="BD59" i="7"/>
  <c r="BE59" i="7" s="1"/>
  <c r="BG59" i="7" s="1"/>
  <c r="BC59" i="7"/>
  <c r="BB59" i="7"/>
  <c r="BA59" i="7"/>
  <c r="AZ59" i="7"/>
  <c r="AY59" i="7"/>
  <c r="AX59" i="7"/>
  <c r="AW59" i="7"/>
  <c r="AV59" i="7"/>
  <c r="BF59" i="7" s="1"/>
  <c r="BH59" i="7" s="1"/>
  <c r="AU59" i="7"/>
  <c r="BL58" i="7"/>
  <c r="BK58" i="7"/>
  <c r="BE58" i="7"/>
  <c r="BG58" i="7" s="1"/>
  <c r="BD58" i="7"/>
  <c r="BC58" i="7"/>
  <c r="BB58" i="7"/>
  <c r="BA58" i="7"/>
  <c r="AZ58" i="7"/>
  <c r="AY58" i="7"/>
  <c r="AX58" i="7"/>
  <c r="BF58" i="7" s="1"/>
  <c r="BH58" i="7" s="1"/>
  <c r="AW58" i="7"/>
  <c r="AV58" i="7"/>
  <c r="AU58" i="7"/>
  <c r="BL57" i="7"/>
  <c r="BK57" i="7"/>
  <c r="BD57" i="7"/>
  <c r="BE57" i="7" s="1"/>
  <c r="BG57" i="7" s="1"/>
  <c r="BC57" i="7"/>
  <c r="BB57" i="7"/>
  <c r="BA57" i="7"/>
  <c r="AZ57" i="7"/>
  <c r="AY57" i="7"/>
  <c r="AX57" i="7"/>
  <c r="AW57" i="7"/>
  <c r="AV57" i="7"/>
  <c r="BF57" i="7" s="1"/>
  <c r="BH57" i="7" s="1"/>
  <c r="AU57" i="7"/>
  <c r="BL56" i="7"/>
  <c r="BK56" i="7"/>
  <c r="BE56" i="7"/>
  <c r="BG56" i="7" s="1"/>
  <c r="BD56" i="7"/>
  <c r="BC56" i="7"/>
  <c r="BB56" i="7"/>
  <c r="BA56" i="7"/>
  <c r="AZ56" i="7"/>
  <c r="AY56" i="7"/>
  <c r="AX56" i="7"/>
  <c r="BF56" i="7" s="1"/>
  <c r="BH56" i="7" s="1"/>
  <c r="AW56" i="7"/>
  <c r="AV56" i="7"/>
  <c r="AU56" i="7"/>
  <c r="H3" i="7"/>
  <c r="D3" i="7"/>
  <c r="AT2" i="7"/>
  <c r="BD2" i="7" s="1"/>
  <c r="AP2" i="7"/>
  <c r="AZ2" i="7" s="1"/>
  <c r="AL2" i="7"/>
  <c r="AV2" i="7" s="1"/>
  <c r="AH2" i="7"/>
  <c r="AD2" i="7"/>
  <c r="Z2" i="7"/>
  <c r="V2" i="7"/>
  <c r="R2" i="7"/>
  <c r="N2" i="7"/>
  <c r="J2" i="7"/>
  <c r="F2" i="7"/>
  <c r="B2" i="7"/>
  <c r="AR1" i="7"/>
  <c r="BB1" i="7" s="1"/>
  <c r="AN1" i="7"/>
  <c r="AX1" i="7" s="1"/>
  <c r="AJ1" i="7"/>
  <c r="AF1" i="7"/>
  <c r="AB1" i="7"/>
  <c r="X1" i="7"/>
  <c r="T1" i="7"/>
  <c r="P1" i="7"/>
  <c r="L1" i="7"/>
  <c r="H1" i="7"/>
  <c r="D1" i="7"/>
  <c r="A1" i="7" a="1"/>
  <c r="P53" i="7" s="1"/>
  <c r="A1" i="7"/>
  <c r="R997" i="5"/>
  <c r="R996" i="5"/>
  <c r="R995" i="5"/>
  <c r="R994" i="5"/>
  <c r="R993" i="5"/>
  <c r="R992" i="5"/>
  <c r="R991" i="5"/>
  <c r="R990" i="5"/>
  <c r="R989" i="5"/>
  <c r="R988" i="5"/>
  <c r="R987" i="5"/>
  <c r="R986" i="5"/>
  <c r="R985" i="5"/>
  <c r="R984" i="5"/>
  <c r="R983" i="5"/>
  <c r="R982" i="5"/>
  <c r="R981" i="5"/>
  <c r="R980" i="5"/>
  <c r="R979" i="5"/>
  <c r="R978" i="5"/>
  <c r="R977" i="5"/>
  <c r="R976" i="5"/>
  <c r="R975" i="5"/>
  <c r="R974" i="5"/>
  <c r="R973" i="5"/>
  <c r="R972" i="5"/>
  <c r="R971" i="5"/>
  <c r="R970" i="5"/>
  <c r="R969" i="5"/>
  <c r="R968" i="5"/>
  <c r="R967" i="5"/>
  <c r="R966" i="5"/>
  <c r="R965" i="5"/>
  <c r="R964" i="5"/>
  <c r="R963" i="5"/>
  <c r="R962" i="5"/>
  <c r="R961" i="5"/>
  <c r="R960" i="5"/>
  <c r="R959" i="5"/>
  <c r="R958" i="5"/>
  <c r="R957" i="5"/>
  <c r="R956" i="5"/>
  <c r="R955" i="5"/>
  <c r="R954" i="5"/>
  <c r="R953" i="5"/>
  <c r="R952" i="5"/>
  <c r="R951" i="5"/>
  <c r="R950" i="5"/>
  <c r="R949" i="5"/>
  <c r="R948" i="5"/>
  <c r="R947" i="5"/>
  <c r="R946" i="5"/>
  <c r="R945" i="5"/>
  <c r="R944" i="5"/>
  <c r="R943" i="5"/>
  <c r="R942" i="5"/>
  <c r="R941" i="5"/>
  <c r="R940" i="5"/>
  <c r="R939" i="5"/>
  <c r="R938" i="5"/>
  <c r="R937" i="5"/>
  <c r="R936" i="5"/>
  <c r="R935" i="5"/>
  <c r="R934" i="5"/>
  <c r="R933" i="5"/>
  <c r="R932" i="5"/>
  <c r="R931" i="5"/>
  <c r="R930" i="5"/>
  <c r="R929" i="5"/>
  <c r="R928" i="5"/>
  <c r="R927" i="5"/>
  <c r="R926" i="5"/>
  <c r="R925" i="5"/>
  <c r="R924" i="5"/>
  <c r="R923" i="5"/>
  <c r="R922" i="5"/>
  <c r="R921" i="5"/>
  <c r="R920" i="5"/>
  <c r="R919" i="5"/>
  <c r="R918" i="5"/>
  <c r="R917" i="5"/>
  <c r="R916" i="5"/>
  <c r="R915" i="5"/>
  <c r="R914" i="5"/>
  <c r="R913" i="5"/>
  <c r="R912" i="5"/>
  <c r="R911" i="5"/>
  <c r="R910" i="5"/>
  <c r="R909" i="5"/>
  <c r="R908" i="5"/>
  <c r="R907" i="5"/>
  <c r="R906" i="5"/>
  <c r="R905" i="5"/>
  <c r="R904" i="5"/>
  <c r="R903" i="5"/>
  <c r="R902" i="5"/>
  <c r="R901" i="5"/>
  <c r="R900" i="5"/>
  <c r="R899" i="5"/>
  <c r="R898" i="5"/>
  <c r="R897" i="5"/>
  <c r="R896" i="5"/>
  <c r="R895" i="5"/>
  <c r="R894" i="5"/>
  <c r="R893" i="5"/>
  <c r="R892" i="5"/>
  <c r="R891" i="5"/>
  <c r="R890" i="5"/>
  <c r="R889" i="5"/>
  <c r="R888" i="5"/>
  <c r="R887" i="5"/>
  <c r="R886" i="5"/>
  <c r="R885" i="5"/>
  <c r="R884" i="5"/>
  <c r="R883" i="5"/>
  <c r="R882" i="5"/>
  <c r="R881" i="5"/>
  <c r="R880" i="5"/>
  <c r="R879" i="5"/>
  <c r="R878" i="5"/>
  <c r="R877" i="5"/>
  <c r="R876" i="5"/>
  <c r="R875" i="5"/>
  <c r="R874" i="5"/>
  <c r="R873" i="5"/>
  <c r="R872" i="5"/>
  <c r="R871" i="5"/>
  <c r="R870" i="5"/>
  <c r="R869" i="5"/>
  <c r="R868" i="5"/>
  <c r="R867" i="5"/>
  <c r="R866" i="5"/>
  <c r="R865" i="5"/>
  <c r="R864" i="5"/>
  <c r="R863" i="5"/>
  <c r="R862" i="5"/>
  <c r="R861" i="5"/>
  <c r="R860" i="5"/>
  <c r="R859" i="5"/>
  <c r="R858" i="5"/>
  <c r="R857" i="5"/>
  <c r="R856" i="5"/>
  <c r="R855" i="5"/>
  <c r="R854" i="5"/>
  <c r="R853" i="5"/>
  <c r="R852" i="5"/>
  <c r="R851" i="5"/>
  <c r="R850" i="5"/>
  <c r="R849" i="5"/>
  <c r="R848" i="5"/>
  <c r="R847" i="5"/>
  <c r="R846" i="5"/>
  <c r="R845" i="5"/>
  <c r="R844" i="5"/>
  <c r="R843" i="5"/>
  <c r="R842" i="5"/>
  <c r="R841" i="5"/>
  <c r="R840" i="5"/>
  <c r="R839" i="5"/>
  <c r="R838" i="5"/>
  <c r="R837" i="5"/>
  <c r="R836" i="5"/>
  <c r="R835" i="5"/>
  <c r="R834" i="5"/>
  <c r="R833" i="5"/>
  <c r="R832" i="5"/>
  <c r="R831" i="5"/>
  <c r="R830" i="5"/>
  <c r="R829" i="5"/>
  <c r="R828" i="5"/>
  <c r="R827" i="5"/>
  <c r="R826" i="5"/>
  <c r="R825" i="5"/>
  <c r="R824" i="5"/>
  <c r="R823" i="5"/>
  <c r="R822" i="5"/>
  <c r="R821" i="5"/>
  <c r="R820" i="5"/>
  <c r="R819" i="5"/>
  <c r="R818" i="5"/>
  <c r="R817" i="5"/>
  <c r="R816" i="5"/>
  <c r="R815" i="5"/>
  <c r="R814" i="5"/>
  <c r="R813" i="5"/>
  <c r="R812" i="5"/>
  <c r="R811" i="5"/>
  <c r="R810" i="5"/>
  <c r="R809" i="5"/>
  <c r="R808" i="5"/>
  <c r="R807" i="5"/>
  <c r="R806" i="5"/>
  <c r="R805" i="5"/>
  <c r="R804" i="5"/>
  <c r="R803" i="5"/>
  <c r="R802" i="5"/>
  <c r="R801" i="5"/>
  <c r="R800" i="5"/>
  <c r="R799" i="5"/>
  <c r="R798" i="5"/>
  <c r="R797" i="5"/>
  <c r="R796" i="5"/>
  <c r="R795" i="5"/>
  <c r="R794" i="5"/>
  <c r="R793" i="5"/>
  <c r="R792" i="5"/>
  <c r="R791" i="5"/>
  <c r="R790" i="5"/>
  <c r="R789" i="5"/>
  <c r="R788" i="5"/>
  <c r="R787" i="5"/>
  <c r="R786" i="5"/>
  <c r="R785" i="5"/>
  <c r="R784" i="5"/>
  <c r="R783" i="5"/>
  <c r="R782" i="5"/>
  <c r="R781" i="5"/>
  <c r="R780" i="5"/>
  <c r="R779" i="5"/>
  <c r="R778" i="5"/>
  <c r="R777" i="5"/>
  <c r="R776" i="5"/>
  <c r="R775" i="5"/>
  <c r="R774" i="5"/>
  <c r="R773" i="5"/>
  <c r="R772" i="5"/>
  <c r="R771" i="5"/>
  <c r="R770" i="5"/>
  <c r="R769" i="5"/>
  <c r="R768" i="5"/>
  <c r="R767" i="5"/>
  <c r="R766" i="5"/>
  <c r="R765" i="5"/>
  <c r="R764" i="5"/>
  <c r="R763" i="5"/>
  <c r="R762" i="5"/>
  <c r="R761" i="5"/>
  <c r="R760" i="5"/>
  <c r="R759" i="5"/>
  <c r="R758" i="5"/>
  <c r="R757" i="5"/>
  <c r="R756" i="5"/>
  <c r="R755" i="5"/>
  <c r="R754" i="5"/>
  <c r="R753" i="5"/>
  <c r="R752" i="5"/>
  <c r="R751" i="5"/>
  <c r="R750" i="5"/>
  <c r="R749" i="5"/>
  <c r="R748" i="5"/>
  <c r="R747" i="5"/>
  <c r="R746" i="5"/>
  <c r="R745" i="5"/>
  <c r="R744" i="5"/>
  <c r="R743" i="5"/>
  <c r="R742" i="5"/>
  <c r="R741" i="5"/>
  <c r="R740" i="5"/>
  <c r="R739" i="5"/>
  <c r="R738" i="5"/>
  <c r="R737" i="5"/>
  <c r="R736" i="5"/>
  <c r="R735" i="5"/>
  <c r="R734" i="5"/>
  <c r="R733" i="5"/>
  <c r="R732" i="5"/>
  <c r="R731" i="5"/>
  <c r="R730" i="5"/>
  <c r="R729" i="5"/>
  <c r="R728" i="5"/>
  <c r="R727" i="5"/>
  <c r="R726" i="5"/>
  <c r="R725" i="5"/>
  <c r="R724" i="5"/>
  <c r="R723" i="5"/>
  <c r="R722" i="5"/>
  <c r="R721" i="5"/>
  <c r="R720" i="5"/>
  <c r="R719" i="5"/>
  <c r="R718" i="5"/>
  <c r="R717" i="5"/>
  <c r="R716" i="5"/>
  <c r="R715" i="5"/>
  <c r="R714" i="5"/>
  <c r="R713" i="5"/>
  <c r="R712" i="5"/>
  <c r="R711" i="5"/>
  <c r="R710" i="5"/>
  <c r="R709" i="5"/>
  <c r="R708" i="5"/>
  <c r="R707" i="5"/>
  <c r="R706" i="5"/>
  <c r="R705" i="5"/>
  <c r="R704" i="5"/>
  <c r="R703" i="5"/>
  <c r="R702" i="5"/>
  <c r="R701" i="5"/>
  <c r="R700" i="5"/>
  <c r="R699" i="5"/>
  <c r="R698" i="5"/>
  <c r="R697" i="5"/>
  <c r="R696" i="5"/>
  <c r="R695" i="5"/>
  <c r="R694" i="5"/>
  <c r="R693" i="5"/>
  <c r="R692" i="5"/>
  <c r="R691" i="5"/>
  <c r="R690" i="5"/>
  <c r="R689" i="5"/>
  <c r="R688" i="5"/>
  <c r="R687" i="5"/>
  <c r="R686" i="5"/>
  <c r="R685" i="5"/>
  <c r="R684" i="5"/>
  <c r="R683" i="5"/>
  <c r="R682" i="5"/>
  <c r="R681" i="5"/>
  <c r="R680" i="5"/>
  <c r="R679" i="5"/>
  <c r="R678" i="5"/>
  <c r="R677" i="5"/>
  <c r="R676" i="5"/>
  <c r="R675" i="5"/>
  <c r="R674" i="5"/>
  <c r="R673" i="5"/>
  <c r="R672" i="5"/>
  <c r="R671" i="5"/>
  <c r="R670" i="5"/>
  <c r="R669" i="5"/>
  <c r="R668" i="5"/>
  <c r="R667" i="5"/>
  <c r="R666" i="5"/>
  <c r="R665" i="5"/>
  <c r="R664" i="5"/>
  <c r="R663" i="5"/>
  <c r="R662" i="5"/>
  <c r="R661" i="5"/>
  <c r="R660" i="5"/>
  <c r="R659" i="5"/>
  <c r="R658" i="5"/>
  <c r="R657" i="5"/>
  <c r="R656" i="5"/>
  <c r="R655" i="5"/>
  <c r="R654" i="5"/>
  <c r="R653" i="5"/>
  <c r="R652" i="5"/>
  <c r="R651" i="5"/>
  <c r="R650" i="5"/>
  <c r="R649" i="5"/>
  <c r="R648" i="5"/>
  <c r="R647" i="5"/>
  <c r="R646" i="5"/>
  <c r="R645" i="5"/>
  <c r="R644" i="5"/>
  <c r="R643" i="5"/>
  <c r="R642" i="5"/>
  <c r="R641" i="5"/>
  <c r="R640" i="5"/>
  <c r="R639" i="5"/>
  <c r="R638" i="5"/>
  <c r="R637" i="5"/>
  <c r="R636" i="5"/>
  <c r="R635" i="5"/>
  <c r="R634" i="5"/>
  <c r="R633" i="5"/>
  <c r="R632" i="5"/>
  <c r="R631" i="5"/>
  <c r="R630" i="5"/>
  <c r="R629" i="5"/>
  <c r="R628" i="5"/>
  <c r="R627" i="5"/>
  <c r="R626" i="5"/>
  <c r="R625" i="5"/>
  <c r="R624" i="5"/>
  <c r="R623" i="5"/>
  <c r="R622" i="5"/>
  <c r="R621" i="5"/>
  <c r="R620" i="5"/>
  <c r="R619" i="5"/>
  <c r="R618" i="5"/>
  <c r="R617" i="5"/>
  <c r="R616" i="5"/>
  <c r="R615" i="5"/>
  <c r="R614" i="5"/>
  <c r="R613" i="5"/>
  <c r="R612" i="5"/>
  <c r="R611" i="5"/>
  <c r="R610" i="5"/>
  <c r="R609" i="5"/>
  <c r="R608" i="5"/>
  <c r="R607" i="5"/>
  <c r="R606" i="5"/>
  <c r="R605" i="5"/>
  <c r="R604" i="5"/>
  <c r="R603" i="5"/>
  <c r="R602" i="5"/>
  <c r="R601" i="5"/>
  <c r="R600" i="5"/>
  <c r="R599" i="5"/>
  <c r="R598" i="5"/>
  <c r="R597" i="5"/>
  <c r="R596" i="5"/>
  <c r="R595" i="5"/>
  <c r="R594" i="5"/>
  <c r="R593" i="5"/>
  <c r="R592" i="5"/>
  <c r="R591" i="5"/>
  <c r="R590" i="5"/>
  <c r="R589" i="5"/>
  <c r="R588" i="5"/>
  <c r="R587" i="5"/>
  <c r="R586" i="5"/>
  <c r="R585" i="5"/>
  <c r="R584" i="5"/>
  <c r="R583" i="5"/>
  <c r="R582" i="5"/>
  <c r="R581" i="5"/>
  <c r="R580" i="5"/>
  <c r="R579" i="5"/>
  <c r="R578" i="5"/>
  <c r="R577" i="5"/>
  <c r="R576" i="5"/>
  <c r="R575" i="5"/>
  <c r="R574" i="5"/>
  <c r="R573" i="5"/>
  <c r="R572" i="5"/>
  <c r="R571" i="5"/>
  <c r="R570" i="5"/>
  <c r="R569" i="5"/>
  <c r="R568" i="5"/>
  <c r="R567" i="5"/>
  <c r="R566" i="5"/>
  <c r="R565" i="5"/>
  <c r="R564" i="5"/>
  <c r="R563" i="5"/>
  <c r="R562" i="5"/>
  <c r="R561" i="5"/>
  <c r="R560" i="5"/>
  <c r="R559" i="5"/>
  <c r="R558" i="5"/>
  <c r="R557" i="5"/>
  <c r="R556" i="5"/>
  <c r="R555" i="5"/>
  <c r="R554" i="5"/>
  <c r="R553" i="5"/>
  <c r="R552" i="5"/>
  <c r="R551" i="5"/>
  <c r="R550" i="5"/>
  <c r="R549" i="5"/>
  <c r="R548" i="5"/>
  <c r="R547" i="5"/>
  <c r="R546" i="5"/>
  <c r="R545" i="5"/>
  <c r="R544" i="5"/>
  <c r="R543" i="5"/>
  <c r="R542" i="5"/>
  <c r="R541" i="5"/>
  <c r="R540" i="5"/>
  <c r="R539" i="5"/>
  <c r="R538" i="5"/>
  <c r="R537" i="5"/>
  <c r="R536" i="5"/>
  <c r="R535" i="5"/>
  <c r="R534" i="5"/>
  <c r="R533" i="5"/>
  <c r="R532" i="5"/>
  <c r="R531" i="5"/>
  <c r="R530" i="5"/>
  <c r="R529" i="5"/>
  <c r="R528" i="5"/>
  <c r="R527" i="5"/>
  <c r="R526" i="5"/>
  <c r="R525" i="5"/>
  <c r="R524" i="5"/>
  <c r="R523" i="5"/>
  <c r="R522" i="5"/>
  <c r="R521" i="5"/>
  <c r="R520" i="5"/>
  <c r="R519" i="5"/>
  <c r="R518" i="5"/>
  <c r="R517" i="5"/>
  <c r="R516" i="5"/>
  <c r="R515" i="5"/>
  <c r="R514" i="5"/>
  <c r="R513" i="5"/>
  <c r="R512" i="5"/>
  <c r="R511" i="5"/>
  <c r="R510" i="5"/>
  <c r="R509" i="5"/>
  <c r="R508" i="5"/>
  <c r="R507" i="5"/>
  <c r="R506" i="5"/>
  <c r="R505" i="5"/>
  <c r="R504" i="5"/>
  <c r="R503" i="5"/>
  <c r="R502" i="5"/>
  <c r="R501" i="5"/>
  <c r="R500" i="5"/>
  <c r="R499" i="5"/>
  <c r="R498" i="5"/>
  <c r="R497" i="5"/>
  <c r="R496" i="5"/>
  <c r="R495" i="5"/>
  <c r="R494" i="5"/>
  <c r="R493" i="5"/>
  <c r="R492" i="5"/>
  <c r="R491" i="5"/>
  <c r="R490" i="5"/>
  <c r="R489" i="5"/>
  <c r="R488" i="5"/>
  <c r="R487" i="5"/>
  <c r="R486" i="5"/>
  <c r="R485" i="5"/>
  <c r="R484" i="5"/>
  <c r="R483" i="5"/>
  <c r="R482" i="5"/>
  <c r="R481" i="5"/>
  <c r="R480" i="5"/>
  <c r="R479" i="5"/>
  <c r="R478" i="5"/>
  <c r="R477" i="5"/>
  <c r="R476" i="5"/>
  <c r="R475" i="5"/>
  <c r="R474" i="5"/>
  <c r="R473" i="5"/>
  <c r="R472" i="5"/>
  <c r="R471" i="5"/>
  <c r="R470" i="5"/>
  <c r="R469" i="5"/>
  <c r="R468" i="5"/>
  <c r="R467" i="5"/>
  <c r="R466" i="5"/>
  <c r="R465" i="5"/>
  <c r="R464" i="5"/>
  <c r="R463" i="5"/>
  <c r="R462" i="5"/>
  <c r="R461" i="5"/>
  <c r="R460" i="5"/>
  <c r="R459" i="5"/>
  <c r="R458" i="5"/>
  <c r="R457" i="5"/>
  <c r="R456" i="5"/>
  <c r="R455" i="5"/>
  <c r="R454" i="5"/>
  <c r="R453" i="5"/>
  <c r="R452" i="5"/>
  <c r="R451" i="5"/>
  <c r="R450" i="5"/>
  <c r="R449" i="5"/>
  <c r="R448" i="5"/>
  <c r="R447" i="5"/>
  <c r="R446" i="5"/>
  <c r="R445" i="5"/>
  <c r="R444" i="5"/>
  <c r="R443" i="5"/>
  <c r="R442" i="5"/>
  <c r="R441" i="5"/>
  <c r="R440" i="5"/>
  <c r="R439" i="5"/>
  <c r="R438" i="5"/>
  <c r="R437" i="5"/>
  <c r="R436" i="5"/>
  <c r="R435" i="5"/>
  <c r="R434" i="5"/>
  <c r="R433" i="5"/>
  <c r="R432" i="5"/>
  <c r="R431" i="5"/>
  <c r="R430" i="5"/>
  <c r="R429" i="5"/>
  <c r="R428" i="5"/>
  <c r="R427" i="5"/>
  <c r="R426" i="5"/>
  <c r="R425" i="5"/>
  <c r="R424" i="5"/>
  <c r="R423" i="5"/>
  <c r="R422" i="5"/>
  <c r="R421" i="5"/>
  <c r="R420" i="5"/>
  <c r="R419" i="5"/>
  <c r="R418" i="5"/>
  <c r="R417" i="5"/>
  <c r="R416" i="5"/>
  <c r="R415" i="5"/>
  <c r="R414" i="5"/>
  <c r="R413" i="5"/>
  <c r="R412" i="5"/>
  <c r="R411" i="5"/>
  <c r="R410" i="5"/>
  <c r="R409" i="5"/>
  <c r="R408" i="5"/>
  <c r="R407" i="5"/>
  <c r="R406" i="5"/>
  <c r="R405" i="5"/>
  <c r="R404" i="5"/>
  <c r="R403" i="5"/>
  <c r="R402" i="5"/>
  <c r="R401" i="5"/>
  <c r="R400" i="5"/>
  <c r="R399" i="5"/>
  <c r="R398" i="5"/>
  <c r="R397" i="5"/>
  <c r="R396" i="5"/>
  <c r="R395" i="5"/>
  <c r="R394" i="5"/>
  <c r="R393" i="5"/>
  <c r="R392" i="5"/>
  <c r="R391" i="5"/>
  <c r="R390" i="5"/>
  <c r="R389" i="5"/>
  <c r="R388" i="5"/>
  <c r="R387" i="5"/>
  <c r="R386" i="5"/>
  <c r="R385" i="5"/>
  <c r="R384" i="5"/>
  <c r="R383" i="5"/>
  <c r="R382" i="5"/>
  <c r="R381" i="5"/>
  <c r="R380" i="5"/>
  <c r="R379" i="5"/>
  <c r="R378" i="5"/>
  <c r="R377" i="5"/>
  <c r="R376" i="5"/>
  <c r="R375" i="5"/>
  <c r="R374" i="5"/>
  <c r="R373" i="5"/>
  <c r="R372" i="5"/>
  <c r="R371" i="5"/>
  <c r="R370" i="5"/>
  <c r="R369" i="5"/>
  <c r="R368" i="5"/>
  <c r="R367" i="5"/>
  <c r="R366" i="5"/>
  <c r="R365" i="5"/>
  <c r="R364" i="5"/>
  <c r="R363" i="5"/>
  <c r="R362" i="5"/>
  <c r="R361" i="5"/>
  <c r="R360" i="5"/>
  <c r="R359" i="5"/>
  <c r="R358" i="5"/>
  <c r="R357" i="5"/>
  <c r="R356" i="5"/>
  <c r="R355" i="5"/>
  <c r="R354" i="5"/>
  <c r="R353" i="5"/>
  <c r="R352" i="5"/>
  <c r="R351" i="5"/>
  <c r="R350" i="5"/>
  <c r="R349" i="5"/>
  <c r="R348" i="5"/>
  <c r="R347" i="5"/>
  <c r="R346" i="5"/>
  <c r="R345" i="5"/>
  <c r="R344" i="5"/>
  <c r="R343" i="5"/>
  <c r="R342" i="5"/>
  <c r="R341" i="5"/>
  <c r="R340" i="5"/>
  <c r="R339" i="5"/>
  <c r="R338" i="5"/>
  <c r="R337" i="5"/>
  <c r="R336" i="5"/>
  <c r="R335" i="5"/>
  <c r="R334" i="5"/>
  <c r="R333" i="5"/>
  <c r="R332" i="5"/>
  <c r="R331" i="5"/>
  <c r="R330" i="5"/>
  <c r="R329" i="5"/>
  <c r="R328" i="5"/>
  <c r="R327" i="5"/>
  <c r="R326" i="5"/>
  <c r="R325" i="5"/>
  <c r="R324" i="5"/>
  <c r="R323" i="5"/>
  <c r="R322" i="5"/>
  <c r="R321" i="5"/>
  <c r="R320" i="5"/>
  <c r="R319" i="5"/>
  <c r="R318" i="5"/>
  <c r="R317" i="5"/>
  <c r="R316" i="5"/>
  <c r="R315" i="5"/>
  <c r="R314" i="5"/>
  <c r="R313" i="5"/>
  <c r="R312" i="5"/>
  <c r="R311" i="5"/>
  <c r="R310" i="5"/>
  <c r="R309" i="5"/>
  <c r="R308" i="5"/>
  <c r="R307" i="5"/>
  <c r="R306" i="5"/>
  <c r="R305" i="5"/>
  <c r="R304" i="5"/>
  <c r="R303" i="5"/>
  <c r="R302" i="5"/>
  <c r="R301" i="5"/>
  <c r="R300" i="5"/>
  <c r="R299" i="5"/>
  <c r="R298" i="5"/>
  <c r="R297" i="5"/>
  <c r="R296" i="5"/>
  <c r="R295" i="5"/>
  <c r="R294" i="5"/>
  <c r="R293" i="5"/>
  <c r="R292" i="5"/>
  <c r="R291" i="5"/>
  <c r="R290" i="5"/>
  <c r="R289" i="5"/>
  <c r="R288" i="5"/>
  <c r="R287" i="5"/>
  <c r="R286" i="5"/>
  <c r="R285" i="5"/>
  <c r="R284" i="5"/>
  <c r="R283" i="5"/>
  <c r="R282" i="5"/>
  <c r="R281" i="5"/>
  <c r="R280" i="5"/>
  <c r="R279" i="5"/>
  <c r="R278" i="5"/>
  <c r="R277" i="5"/>
  <c r="R276" i="5"/>
  <c r="R275" i="5"/>
  <c r="R274" i="5"/>
  <c r="R273" i="5"/>
  <c r="R272" i="5"/>
  <c r="R271" i="5"/>
  <c r="R270" i="5"/>
  <c r="R269" i="5"/>
  <c r="R268" i="5"/>
  <c r="R267" i="5"/>
  <c r="R266" i="5"/>
  <c r="R265" i="5"/>
  <c r="R264" i="5"/>
  <c r="R263" i="5"/>
  <c r="R262" i="5"/>
  <c r="R261" i="5"/>
  <c r="R260" i="5"/>
  <c r="R259" i="5"/>
  <c r="R258" i="5"/>
  <c r="R257" i="5"/>
  <c r="R256" i="5"/>
  <c r="R255" i="5"/>
  <c r="R254" i="5"/>
  <c r="R253" i="5"/>
  <c r="R252" i="5"/>
  <c r="R251" i="5"/>
  <c r="R250" i="5"/>
  <c r="R249" i="5"/>
  <c r="R248" i="5"/>
  <c r="R247" i="5"/>
  <c r="R246" i="5"/>
  <c r="R245" i="5"/>
  <c r="R244" i="5"/>
  <c r="R243" i="5"/>
  <c r="R242" i="5"/>
  <c r="R241" i="5"/>
  <c r="R240" i="5"/>
  <c r="R239" i="5"/>
  <c r="R238" i="5"/>
  <c r="R237" i="5"/>
  <c r="R236" i="5"/>
  <c r="R235" i="5"/>
  <c r="R234" i="5"/>
  <c r="R233" i="5"/>
  <c r="R232" i="5"/>
  <c r="R231" i="5"/>
  <c r="R230" i="5"/>
  <c r="R229" i="5"/>
  <c r="R228" i="5"/>
  <c r="R227" i="5"/>
  <c r="R226" i="5"/>
  <c r="R225" i="5"/>
  <c r="R224" i="5"/>
  <c r="R223" i="5"/>
  <c r="R222" i="5"/>
  <c r="R221" i="5"/>
  <c r="R220" i="5"/>
  <c r="R219" i="5"/>
  <c r="R218" i="5"/>
  <c r="R217" i="5"/>
  <c r="R216" i="5"/>
  <c r="R215" i="5"/>
  <c r="R214" i="5"/>
  <c r="R213" i="5"/>
  <c r="R212" i="5"/>
  <c r="R211" i="5"/>
  <c r="R210" i="5"/>
  <c r="R209" i="5"/>
  <c r="R208" i="5"/>
  <c r="R207" i="5"/>
  <c r="R206" i="5"/>
  <c r="R205" i="5"/>
  <c r="R204" i="5"/>
  <c r="R203" i="5"/>
  <c r="R202" i="5"/>
  <c r="R201" i="5"/>
  <c r="R200" i="5"/>
  <c r="R199" i="5"/>
  <c r="R198" i="5"/>
  <c r="R197" i="5"/>
  <c r="R196" i="5"/>
  <c r="R195" i="5"/>
  <c r="R194" i="5"/>
  <c r="R193" i="5"/>
  <c r="R192" i="5"/>
  <c r="R191" i="5"/>
  <c r="R190" i="5"/>
  <c r="R189" i="5"/>
  <c r="R188" i="5"/>
  <c r="R187" i="5"/>
  <c r="R186" i="5"/>
  <c r="R185" i="5"/>
  <c r="R184" i="5"/>
  <c r="R183" i="5"/>
  <c r="R182" i="5"/>
  <c r="R181" i="5"/>
  <c r="R180" i="5"/>
  <c r="R179" i="5"/>
  <c r="R178" i="5"/>
  <c r="R177" i="5"/>
  <c r="R176" i="5"/>
  <c r="R175" i="5"/>
  <c r="R174" i="5"/>
  <c r="R173" i="5"/>
  <c r="R172" i="5"/>
  <c r="R171" i="5"/>
  <c r="R170" i="5"/>
  <c r="R169" i="5"/>
  <c r="R168" i="5"/>
  <c r="R167" i="5"/>
  <c r="R166" i="5"/>
  <c r="R165" i="5"/>
  <c r="R164" i="5"/>
  <c r="R163" i="5"/>
  <c r="R162" i="5"/>
  <c r="R161" i="5"/>
  <c r="R160" i="5"/>
  <c r="R159" i="5"/>
  <c r="R158" i="5"/>
  <c r="R157" i="5"/>
  <c r="R156" i="5"/>
  <c r="R155" i="5"/>
  <c r="R154" i="5"/>
  <c r="R153" i="5"/>
  <c r="R152" i="5"/>
  <c r="R151" i="5"/>
  <c r="R150" i="5"/>
  <c r="R149" i="5"/>
  <c r="R148" i="5"/>
  <c r="R147" i="5"/>
  <c r="R146" i="5"/>
  <c r="R145" i="5"/>
  <c r="R144" i="5"/>
  <c r="R143" i="5"/>
  <c r="R142" i="5"/>
  <c r="R141" i="5"/>
  <c r="R140" i="5"/>
  <c r="R139" i="5"/>
  <c r="R138" i="5"/>
  <c r="R137" i="5"/>
  <c r="R136" i="5"/>
  <c r="R135" i="5"/>
  <c r="R134" i="5"/>
  <c r="R133" i="5"/>
  <c r="R132" i="5"/>
  <c r="R131" i="5"/>
  <c r="R130" i="5"/>
  <c r="R129" i="5"/>
  <c r="R128" i="5"/>
  <c r="R127" i="5"/>
  <c r="R126" i="5"/>
  <c r="R125" i="5"/>
  <c r="R124" i="5"/>
  <c r="R123" i="5"/>
  <c r="R122" i="5"/>
  <c r="R121" i="5"/>
  <c r="R120" i="5"/>
  <c r="R119" i="5"/>
  <c r="R118" i="5"/>
  <c r="R117" i="5"/>
  <c r="R116" i="5"/>
  <c r="R115" i="5"/>
  <c r="R114" i="5"/>
  <c r="R113" i="5"/>
  <c r="R112" i="5"/>
  <c r="R111" i="5"/>
  <c r="R110" i="5"/>
  <c r="R109" i="5"/>
  <c r="R108" i="5"/>
  <c r="R107" i="5"/>
  <c r="R106" i="5"/>
  <c r="R105" i="5"/>
  <c r="R104" i="5"/>
  <c r="R103" i="5"/>
  <c r="R102" i="5"/>
  <c r="R101" i="5"/>
  <c r="R100" i="5"/>
  <c r="R99" i="5"/>
  <c r="R98" i="5"/>
  <c r="R97" i="5"/>
  <c r="R96" i="5"/>
  <c r="R95" i="5"/>
  <c r="R94" i="5"/>
  <c r="R93" i="5"/>
  <c r="R92" i="5"/>
  <c r="R91" i="5"/>
  <c r="R90" i="5"/>
  <c r="R89" i="5"/>
  <c r="R88" i="5"/>
  <c r="R87" i="5"/>
  <c r="R86" i="5"/>
  <c r="R85" i="5"/>
  <c r="R84" i="5"/>
  <c r="R83" i="5"/>
  <c r="R82" i="5"/>
  <c r="R81" i="5"/>
  <c r="R80" i="5"/>
  <c r="R79" i="5"/>
  <c r="R78" i="5"/>
  <c r="R77" i="5"/>
  <c r="R76" i="5"/>
  <c r="R75" i="5"/>
  <c r="R74" i="5"/>
  <c r="R73" i="5"/>
  <c r="R72" i="5"/>
  <c r="R71" i="5"/>
  <c r="R70" i="5"/>
  <c r="R69" i="5"/>
  <c r="R68" i="5"/>
  <c r="R67" i="5"/>
  <c r="R66" i="5"/>
  <c r="R65" i="5"/>
  <c r="R64" i="5"/>
  <c r="R63" i="5"/>
  <c r="R62" i="5"/>
  <c r="R61" i="5"/>
  <c r="R60" i="5"/>
  <c r="R59" i="5"/>
  <c r="R58" i="5"/>
  <c r="R57" i="5"/>
  <c r="R56" i="5"/>
  <c r="R55" i="5"/>
  <c r="R54" i="5"/>
  <c r="R53" i="5"/>
  <c r="R52" i="5"/>
  <c r="R51" i="5"/>
  <c r="R50" i="5"/>
  <c r="R49" i="5"/>
  <c r="R48" i="5"/>
  <c r="R47" i="5"/>
  <c r="R46" i="5"/>
  <c r="R45" i="5"/>
  <c r="R44" i="5"/>
  <c r="R43" i="5"/>
  <c r="R42" i="5"/>
  <c r="R41" i="5"/>
  <c r="R40" i="5"/>
  <c r="R39" i="5"/>
  <c r="R38" i="5"/>
  <c r="R37" i="5"/>
  <c r="R36" i="5"/>
  <c r="R35" i="5"/>
  <c r="R34" i="5"/>
  <c r="R33" i="5"/>
  <c r="R32" i="5"/>
  <c r="R31" i="5"/>
  <c r="R30" i="5"/>
  <c r="R29" i="5"/>
  <c r="R28" i="5"/>
  <c r="R27" i="5"/>
  <c r="R26" i="5"/>
  <c r="R25" i="5"/>
  <c r="R24" i="5"/>
  <c r="R23" i="5"/>
  <c r="R22" i="5"/>
  <c r="R21" i="5"/>
  <c r="R20" i="5"/>
  <c r="R19" i="5"/>
  <c r="R17" i="5"/>
  <c r="R16" i="5"/>
  <c r="R15" i="5"/>
  <c r="R14" i="5"/>
  <c r="R13" i="5"/>
  <c r="R12" i="5"/>
  <c r="R11" i="5"/>
  <c r="R10" i="5"/>
  <c r="R9" i="5"/>
  <c r="R8" i="5"/>
  <c r="R7" i="5"/>
  <c r="R6" i="5"/>
  <c r="R5" i="5"/>
  <c r="R4" i="5"/>
  <c r="R3" i="5"/>
  <c r="R2" i="5"/>
  <c r="Q1" i="5" a="1"/>
  <c r="Q990" i="5" s="1"/>
  <c r="P1" i="5" a="1"/>
  <c r="P996" i="5" s="1"/>
  <c r="P5" i="5" l="1"/>
  <c r="P9" i="5"/>
  <c r="P13" i="5"/>
  <c r="P17" i="5"/>
  <c r="P21" i="5"/>
  <c r="P25" i="5"/>
  <c r="P29" i="5"/>
  <c r="P33" i="5"/>
  <c r="P37" i="5"/>
  <c r="P41" i="5"/>
  <c r="P45" i="5"/>
  <c r="P49" i="5"/>
  <c r="P53" i="5"/>
  <c r="P57" i="5"/>
  <c r="P61" i="5"/>
  <c r="P65" i="5"/>
  <c r="P69" i="5"/>
  <c r="P73" i="5"/>
  <c r="P77" i="5"/>
  <c r="P81" i="5"/>
  <c r="P85" i="5"/>
  <c r="P89" i="5"/>
  <c r="P93" i="5"/>
  <c r="P97" i="5"/>
  <c r="P101" i="5"/>
  <c r="P105" i="5"/>
  <c r="P109" i="5"/>
  <c r="P113" i="5"/>
  <c r="P117" i="5"/>
  <c r="P121" i="5"/>
  <c r="P125" i="5"/>
  <c r="P129" i="5"/>
  <c r="P133" i="5"/>
  <c r="P137" i="5"/>
  <c r="P141" i="5"/>
  <c r="P145" i="5"/>
  <c r="P149" i="5"/>
  <c r="P153" i="5"/>
  <c r="P157" i="5"/>
  <c r="P161" i="5"/>
  <c r="P165" i="5"/>
  <c r="P169" i="5"/>
  <c r="P173" i="5"/>
  <c r="P177" i="5"/>
  <c r="P181" i="5"/>
  <c r="P185" i="5"/>
  <c r="P189" i="5"/>
  <c r="P193" i="5"/>
  <c r="P197" i="5"/>
  <c r="P201" i="5"/>
  <c r="P205" i="5"/>
  <c r="P209" i="5"/>
  <c r="P213" i="5"/>
  <c r="P217" i="5"/>
  <c r="P221" i="5"/>
  <c r="P225" i="5"/>
  <c r="P229" i="5"/>
  <c r="P233" i="5"/>
  <c r="P237" i="5"/>
  <c r="P241" i="5"/>
  <c r="P245" i="5"/>
  <c r="P249" i="5"/>
  <c r="P253" i="5"/>
  <c r="P257" i="5"/>
  <c r="P261" i="5"/>
  <c r="P265" i="5"/>
  <c r="P269" i="5"/>
  <c r="P273" i="5"/>
  <c r="P277" i="5"/>
  <c r="P281" i="5"/>
  <c r="P285" i="5"/>
  <c r="P289" i="5"/>
  <c r="P293" i="5"/>
  <c r="P297" i="5"/>
  <c r="P301" i="5"/>
  <c r="P305" i="5"/>
  <c r="P309" i="5"/>
  <c r="P313" i="5"/>
  <c r="P317" i="5"/>
  <c r="P321" i="5"/>
  <c r="P325" i="5"/>
  <c r="P329" i="5"/>
  <c r="P333" i="5"/>
  <c r="P337" i="5"/>
  <c r="P341" i="5"/>
  <c r="P345" i="5"/>
  <c r="P349" i="5"/>
  <c r="P353" i="5"/>
  <c r="P357" i="5"/>
  <c r="P361" i="5"/>
  <c r="P365" i="5"/>
  <c r="P369" i="5"/>
  <c r="P373" i="5"/>
  <c r="P377" i="5"/>
  <c r="P381" i="5"/>
  <c r="P385" i="5"/>
  <c r="P389" i="5"/>
  <c r="P393" i="5"/>
  <c r="P397" i="5"/>
  <c r="P401" i="5"/>
  <c r="P405" i="5"/>
  <c r="P409" i="5"/>
  <c r="P413" i="5"/>
  <c r="P417" i="5"/>
  <c r="P421" i="5"/>
  <c r="P425" i="5"/>
  <c r="P429" i="5"/>
  <c r="P433" i="5"/>
  <c r="P437" i="5"/>
  <c r="P441" i="5"/>
  <c r="P445" i="5"/>
  <c r="P449" i="5"/>
  <c r="P453" i="5"/>
  <c r="P457" i="5"/>
  <c r="P461" i="5"/>
  <c r="P465" i="5"/>
  <c r="P469" i="5"/>
  <c r="P473" i="5"/>
  <c r="P477" i="5"/>
  <c r="P481" i="5"/>
  <c r="P485" i="5"/>
  <c r="P489" i="5"/>
  <c r="P493" i="5"/>
  <c r="P497" i="5"/>
  <c r="P501" i="5"/>
  <c r="P505" i="5"/>
  <c r="P509" i="5"/>
  <c r="P513" i="5"/>
  <c r="P517" i="5"/>
  <c r="P521" i="5"/>
  <c r="P525" i="5"/>
  <c r="P529" i="5"/>
  <c r="P533" i="5"/>
  <c r="P537" i="5"/>
  <c r="P541" i="5"/>
  <c r="P545" i="5"/>
  <c r="P549" i="5"/>
  <c r="P553" i="5"/>
  <c r="P557" i="5"/>
  <c r="P561" i="5"/>
  <c r="P565" i="5"/>
  <c r="P569" i="5"/>
  <c r="P573" i="5"/>
  <c r="P577" i="5"/>
  <c r="P581" i="5"/>
  <c r="P585" i="5"/>
  <c r="P589" i="5"/>
  <c r="P593" i="5"/>
  <c r="P597" i="5"/>
  <c r="P601" i="5"/>
  <c r="P605" i="5"/>
  <c r="P609" i="5"/>
  <c r="P613" i="5"/>
  <c r="P617" i="5"/>
  <c r="P621" i="5"/>
  <c r="P625" i="5"/>
  <c r="P629" i="5"/>
  <c r="P633" i="5"/>
  <c r="P637" i="5"/>
  <c r="P641" i="5"/>
  <c r="P645" i="5"/>
  <c r="P649" i="5"/>
  <c r="P653" i="5"/>
  <c r="P657" i="5"/>
  <c r="P661" i="5"/>
  <c r="P665" i="5"/>
  <c r="P669" i="5"/>
  <c r="P673" i="5"/>
  <c r="P677" i="5"/>
  <c r="P681" i="5"/>
  <c r="P685" i="5"/>
  <c r="P689" i="5"/>
  <c r="P693" i="5"/>
  <c r="P697" i="5"/>
  <c r="P701" i="5"/>
  <c r="P705" i="5"/>
  <c r="P709" i="5"/>
  <c r="P713" i="5"/>
  <c r="P717" i="5"/>
  <c r="P721" i="5"/>
  <c r="P725" i="5"/>
  <c r="P729" i="5"/>
  <c r="P733" i="5"/>
  <c r="P737" i="5"/>
  <c r="P741" i="5"/>
  <c r="P745" i="5"/>
  <c r="P749" i="5"/>
  <c r="P753" i="5"/>
  <c r="P757" i="5"/>
  <c r="P761" i="5"/>
  <c r="P765" i="5"/>
  <c r="P769" i="5"/>
  <c r="P773" i="5"/>
  <c r="P777" i="5"/>
  <c r="P781" i="5"/>
  <c r="P785" i="5"/>
  <c r="P789" i="5"/>
  <c r="P793" i="5"/>
  <c r="P797" i="5"/>
  <c r="P801" i="5"/>
  <c r="P805" i="5"/>
  <c r="P809" i="5"/>
  <c r="P813" i="5"/>
  <c r="P817" i="5"/>
  <c r="P821" i="5"/>
  <c r="P825" i="5"/>
  <c r="P829" i="5"/>
  <c r="P833" i="5"/>
  <c r="P837" i="5"/>
  <c r="P841" i="5"/>
  <c r="P845" i="5"/>
  <c r="P849" i="5"/>
  <c r="P853" i="5"/>
  <c r="P857" i="5"/>
  <c r="P861" i="5"/>
  <c r="P865" i="5"/>
  <c r="P869" i="5"/>
  <c r="P873" i="5"/>
  <c r="P877" i="5"/>
  <c r="P881" i="5"/>
  <c r="P885" i="5"/>
  <c r="P889" i="5"/>
  <c r="P893" i="5"/>
  <c r="P897" i="5"/>
  <c r="P901" i="5"/>
  <c r="P905" i="5"/>
  <c r="P909" i="5"/>
  <c r="P913" i="5"/>
  <c r="P917" i="5"/>
  <c r="P921" i="5"/>
  <c r="P925" i="5"/>
  <c r="P929" i="5"/>
  <c r="P933" i="5"/>
  <c r="P937" i="5"/>
  <c r="P941" i="5"/>
  <c r="P945" i="5"/>
  <c r="P949" i="5"/>
  <c r="P953" i="5"/>
  <c r="P957" i="5"/>
  <c r="P961" i="5"/>
  <c r="P965" i="5"/>
  <c r="P969" i="5"/>
  <c r="P973" i="5"/>
  <c r="P977" i="5"/>
  <c r="P981" i="5"/>
  <c r="P985" i="5"/>
  <c r="P989" i="5"/>
  <c r="P993" i="5"/>
  <c r="P997" i="5"/>
  <c r="Q3" i="5"/>
  <c r="Q7" i="5"/>
  <c r="Q11" i="5"/>
  <c r="Q15" i="5"/>
  <c r="Q19" i="5"/>
  <c r="Q23" i="5"/>
  <c r="Q27" i="5"/>
  <c r="Q31" i="5"/>
  <c r="Q35" i="5"/>
  <c r="Q39" i="5"/>
  <c r="Q43" i="5"/>
  <c r="Q47" i="5"/>
  <c r="Q51" i="5"/>
  <c r="Q55" i="5"/>
  <c r="Q59" i="5"/>
  <c r="Q63" i="5"/>
  <c r="Q67" i="5"/>
  <c r="Q71" i="5"/>
  <c r="Q75" i="5"/>
  <c r="Q79" i="5"/>
  <c r="Q83" i="5"/>
  <c r="Q87" i="5"/>
  <c r="Q91" i="5"/>
  <c r="Q95" i="5"/>
  <c r="Q99" i="5"/>
  <c r="Q103" i="5"/>
  <c r="Q107" i="5"/>
  <c r="Q111" i="5"/>
  <c r="Q115" i="5"/>
  <c r="Q119" i="5"/>
  <c r="Q123" i="5"/>
  <c r="Q127" i="5"/>
  <c r="Q131" i="5"/>
  <c r="Q135" i="5"/>
  <c r="Q139" i="5"/>
  <c r="Q143" i="5"/>
  <c r="Q147" i="5"/>
  <c r="Q151" i="5"/>
  <c r="Q155" i="5"/>
  <c r="Q159" i="5"/>
  <c r="Q163" i="5"/>
  <c r="Q167" i="5"/>
  <c r="Q171" i="5"/>
  <c r="Q175" i="5"/>
  <c r="Q179" i="5"/>
  <c r="Q183" i="5"/>
  <c r="Q187" i="5"/>
  <c r="Q191" i="5"/>
  <c r="Q195" i="5"/>
  <c r="Q199" i="5"/>
  <c r="Q203" i="5"/>
  <c r="Q207" i="5"/>
  <c r="Q211" i="5"/>
  <c r="Q215" i="5"/>
  <c r="Q219" i="5"/>
  <c r="Q223" i="5"/>
  <c r="Q227" i="5"/>
  <c r="Q231" i="5"/>
  <c r="Q235" i="5"/>
  <c r="Q239" i="5"/>
  <c r="Q243" i="5"/>
  <c r="Q247" i="5"/>
  <c r="Q251" i="5"/>
  <c r="Q255" i="5"/>
  <c r="Q259" i="5"/>
  <c r="Q263" i="5"/>
  <c r="Q267" i="5"/>
  <c r="Q271" i="5"/>
  <c r="Q275" i="5"/>
  <c r="Q279" i="5"/>
  <c r="Q283" i="5"/>
  <c r="Q287" i="5"/>
  <c r="Q291" i="5"/>
  <c r="Q295" i="5"/>
  <c r="Q299" i="5"/>
  <c r="Q303" i="5"/>
  <c r="Q307" i="5"/>
  <c r="Q311" i="5"/>
  <c r="Q315" i="5"/>
  <c r="Q319" i="5"/>
  <c r="Q323" i="5"/>
  <c r="Q327" i="5"/>
  <c r="Q331" i="5"/>
  <c r="Q335" i="5"/>
  <c r="Q339" i="5"/>
  <c r="Q343" i="5"/>
  <c r="Q347" i="5"/>
  <c r="Q351" i="5"/>
  <c r="Q355" i="5"/>
  <c r="Q359" i="5"/>
  <c r="Q363" i="5"/>
  <c r="Q367" i="5"/>
  <c r="Q371" i="5"/>
  <c r="Q375" i="5"/>
  <c r="Q379" i="5"/>
  <c r="Q383" i="5"/>
  <c r="Q387" i="5"/>
  <c r="Q391" i="5"/>
  <c r="Q395" i="5"/>
  <c r="Q399" i="5"/>
  <c r="Q403" i="5"/>
  <c r="Q407" i="5"/>
  <c r="Q411" i="5"/>
  <c r="Q415" i="5"/>
  <c r="Q419" i="5"/>
  <c r="Q423" i="5"/>
  <c r="Q427" i="5"/>
  <c r="Q431" i="5"/>
  <c r="Q435" i="5"/>
  <c r="Q439" i="5"/>
  <c r="Q443" i="5"/>
  <c r="Q447" i="5"/>
  <c r="Q451" i="5"/>
  <c r="Q455" i="5"/>
  <c r="Q459" i="5"/>
  <c r="Q463" i="5"/>
  <c r="Q467" i="5"/>
  <c r="Q471" i="5"/>
  <c r="Q475" i="5"/>
  <c r="Q479" i="5"/>
  <c r="Q483" i="5"/>
  <c r="Q487" i="5"/>
  <c r="Q491" i="5"/>
  <c r="Q495" i="5"/>
  <c r="Q499" i="5"/>
  <c r="Q503" i="5"/>
  <c r="Q507" i="5"/>
  <c r="Q511" i="5"/>
  <c r="Q515" i="5"/>
  <c r="Q519" i="5"/>
  <c r="Q523" i="5"/>
  <c r="Q527" i="5"/>
  <c r="Q531" i="5"/>
  <c r="Q535" i="5"/>
  <c r="Q539" i="5"/>
  <c r="Q543" i="5"/>
  <c r="Q547" i="5"/>
  <c r="Q551" i="5"/>
  <c r="Q555" i="5"/>
  <c r="Q559" i="5"/>
  <c r="Q563" i="5"/>
  <c r="Q567" i="5"/>
  <c r="Q571" i="5"/>
  <c r="Q575" i="5"/>
  <c r="Q579" i="5"/>
  <c r="Q583" i="5"/>
  <c r="Q587" i="5"/>
  <c r="Q591" i="5"/>
  <c r="Q595" i="5"/>
  <c r="Q599" i="5"/>
  <c r="Q603" i="5"/>
  <c r="Q607" i="5"/>
  <c r="Q611" i="5"/>
  <c r="Q615" i="5"/>
  <c r="Q619" i="5"/>
  <c r="Q623" i="5"/>
  <c r="Q627" i="5"/>
  <c r="Q631" i="5"/>
  <c r="Q635" i="5"/>
  <c r="Q639" i="5"/>
  <c r="Q643" i="5"/>
  <c r="Q647" i="5"/>
  <c r="Q651" i="5"/>
  <c r="Q655" i="5"/>
  <c r="Q659" i="5"/>
  <c r="Q663" i="5"/>
  <c r="Q667" i="5"/>
  <c r="Q671" i="5"/>
  <c r="Q675" i="5"/>
  <c r="Q679" i="5"/>
  <c r="Q683" i="5"/>
  <c r="Q687" i="5"/>
  <c r="Q691" i="5"/>
  <c r="Q695" i="5"/>
  <c r="Q699" i="5"/>
  <c r="Q703" i="5"/>
  <c r="Q707" i="5"/>
  <c r="Q711" i="5"/>
  <c r="Q715" i="5"/>
  <c r="Q719" i="5"/>
  <c r="Q723" i="5"/>
  <c r="Q727" i="5"/>
  <c r="Q731" i="5"/>
  <c r="Q735" i="5"/>
  <c r="Q739" i="5"/>
  <c r="Q743" i="5"/>
  <c r="Q747" i="5"/>
  <c r="Q751" i="5"/>
  <c r="Q755" i="5"/>
  <c r="Q759" i="5"/>
  <c r="Q763" i="5"/>
  <c r="Q767" i="5"/>
  <c r="Q771" i="5"/>
  <c r="Q775" i="5"/>
  <c r="Q779" i="5"/>
  <c r="Q783" i="5"/>
  <c r="Q787" i="5"/>
  <c r="Q791" i="5"/>
  <c r="Q795" i="5"/>
  <c r="Q799" i="5"/>
  <c r="Q803" i="5"/>
  <c r="Q807" i="5"/>
  <c r="Q811" i="5"/>
  <c r="Q815" i="5"/>
  <c r="Q819" i="5"/>
  <c r="Q823" i="5"/>
  <c r="Q827" i="5"/>
  <c r="Q831" i="5"/>
  <c r="Q835" i="5"/>
  <c r="Q839" i="5"/>
  <c r="Q843" i="5"/>
  <c r="Q847" i="5"/>
  <c r="Q851" i="5"/>
  <c r="Q855" i="5"/>
  <c r="Q859" i="5"/>
  <c r="Q863" i="5"/>
  <c r="Q867" i="5"/>
  <c r="Q871" i="5"/>
  <c r="Q875" i="5"/>
  <c r="Q879" i="5"/>
  <c r="Q883" i="5"/>
  <c r="Q887" i="5"/>
  <c r="Q891" i="5"/>
  <c r="Q895" i="5"/>
  <c r="Q899" i="5"/>
  <c r="Q903" i="5"/>
  <c r="Q907" i="5"/>
  <c r="Q911" i="5"/>
  <c r="Q915" i="5"/>
  <c r="Q919" i="5"/>
  <c r="Q923" i="5"/>
  <c r="Q927" i="5"/>
  <c r="Q931" i="5"/>
  <c r="Q935" i="5"/>
  <c r="Q939" i="5"/>
  <c r="Q943" i="5"/>
  <c r="Q947" i="5"/>
  <c r="Q951" i="5"/>
  <c r="Q955" i="5"/>
  <c r="Q959" i="5"/>
  <c r="Q963" i="5"/>
  <c r="Q967" i="5"/>
  <c r="Q971" i="5"/>
  <c r="Q975" i="5"/>
  <c r="Q979" i="5"/>
  <c r="Q983" i="5"/>
  <c r="Q987" i="5"/>
  <c r="Q991" i="5"/>
  <c r="Q995" i="5"/>
  <c r="B1" i="7"/>
  <c r="F1" i="7"/>
  <c r="J1" i="7"/>
  <c r="N1" i="7"/>
  <c r="R1" i="7"/>
  <c r="V1" i="7"/>
  <c r="Z1" i="7"/>
  <c r="AD1" i="7"/>
  <c r="AH1" i="7"/>
  <c r="AL1" i="7"/>
  <c r="AV1" i="7" s="1"/>
  <c r="AP1" i="7"/>
  <c r="AZ1" i="7" s="1"/>
  <c r="AT1" i="7"/>
  <c r="BD1" i="7" s="1"/>
  <c r="D2" i="7"/>
  <c r="H2" i="7"/>
  <c r="L2" i="7"/>
  <c r="P2" i="7"/>
  <c r="T2" i="7"/>
  <c r="X2" i="7"/>
  <c r="BI2" i="7" s="1"/>
  <c r="AB2" i="7"/>
  <c r="AF2" i="7"/>
  <c r="AJ2" i="7"/>
  <c r="AN2" i="7"/>
  <c r="AX2" i="7" s="1"/>
  <c r="AR2" i="7"/>
  <c r="BB2" i="7" s="1"/>
  <c r="B3" i="7"/>
  <c r="F3" i="7"/>
  <c r="J3" i="7"/>
  <c r="N3" i="7"/>
  <c r="R3" i="7"/>
  <c r="V3" i="7"/>
  <c r="Z3" i="7"/>
  <c r="AD3" i="7"/>
  <c r="AH3" i="7"/>
  <c r="AL3" i="7"/>
  <c r="AV3" i="7" s="1"/>
  <c r="AP3" i="7"/>
  <c r="AZ3" i="7" s="1"/>
  <c r="AT3" i="7"/>
  <c r="BD3" i="7" s="1"/>
  <c r="E4" i="7"/>
  <c r="J4" i="7"/>
  <c r="O4" i="7"/>
  <c r="U4" i="7"/>
  <c r="Z4" i="7"/>
  <c r="AE4" i="7"/>
  <c r="AK4" i="7"/>
  <c r="AU4" i="7" s="1"/>
  <c r="AP4" i="7"/>
  <c r="AZ4" i="7" s="1"/>
  <c r="A5" i="7"/>
  <c r="G5" i="7"/>
  <c r="L5" i="7"/>
  <c r="Q5" i="7"/>
  <c r="W5" i="7"/>
  <c r="AB5" i="7"/>
  <c r="AG5" i="7"/>
  <c r="AM5" i="7"/>
  <c r="AW5" i="7" s="1"/>
  <c r="AR5" i="7"/>
  <c r="BB5" i="7" s="1"/>
  <c r="C6" i="7"/>
  <c r="I6" i="7"/>
  <c r="N6" i="7"/>
  <c r="S6" i="7"/>
  <c r="Y6" i="7"/>
  <c r="AD6" i="7"/>
  <c r="AI6" i="7"/>
  <c r="AO6" i="7"/>
  <c r="AY6" i="7" s="1"/>
  <c r="AT6" i="7"/>
  <c r="BD6" i="7" s="1"/>
  <c r="E7" i="7"/>
  <c r="K7" i="7"/>
  <c r="P7" i="7"/>
  <c r="U7" i="7"/>
  <c r="AA7" i="7"/>
  <c r="AF7" i="7"/>
  <c r="AK7" i="7"/>
  <c r="AU7" i="7" s="1"/>
  <c r="AQ7" i="7"/>
  <c r="BA7" i="7" s="1"/>
  <c r="B8" i="7"/>
  <c r="G8" i="7"/>
  <c r="M8" i="7"/>
  <c r="R8" i="7"/>
  <c r="W8" i="7"/>
  <c r="AC8" i="7"/>
  <c r="AH8" i="7"/>
  <c r="AM8" i="7"/>
  <c r="AW8" i="7" s="1"/>
  <c r="AS8" i="7"/>
  <c r="BC8" i="7" s="1"/>
  <c r="D9" i="7"/>
  <c r="I9" i="7"/>
  <c r="O9" i="7"/>
  <c r="T9" i="7"/>
  <c r="Y9" i="7"/>
  <c r="AE9" i="7"/>
  <c r="AJ9" i="7"/>
  <c r="AO9" i="7"/>
  <c r="AY9" i="7" s="1"/>
  <c r="A10" i="7"/>
  <c r="F10" i="7"/>
  <c r="K10" i="7"/>
  <c r="Q10" i="7"/>
  <c r="V10" i="7"/>
  <c r="AA10" i="7"/>
  <c r="AG10" i="7"/>
  <c r="AL10" i="7"/>
  <c r="AV10" i="7" s="1"/>
  <c r="AQ10" i="7"/>
  <c r="BA10" i="7" s="1"/>
  <c r="C11" i="7"/>
  <c r="H11" i="7"/>
  <c r="M11" i="7"/>
  <c r="S11" i="7"/>
  <c r="X11" i="7"/>
  <c r="BI11" i="7" s="1"/>
  <c r="AF11" i="7"/>
  <c r="AN11" i="7"/>
  <c r="AX11" i="7" s="1"/>
  <c r="B12" i="7"/>
  <c r="J12" i="7"/>
  <c r="R12" i="7"/>
  <c r="Z12" i="7"/>
  <c r="AH12" i="7"/>
  <c r="AP12" i="7"/>
  <c r="AZ12" i="7" s="1"/>
  <c r="D13" i="7"/>
  <c r="L13" i="7"/>
  <c r="T13" i="7"/>
  <c r="AB13" i="7"/>
  <c r="AJ13" i="7"/>
  <c r="AR13" i="7"/>
  <c r="BB13" i="7" s="1"/>
  <c r="F14" i="7"/>
  <c r="N14" i="7"/>
  <c r="V14" i="7"/>
  <c r="AD14" i="7"/>
  <c r="AL14" i="7"/>
  <c r="AV14" i="7" s="1"/>
  <c r="AT14" i="7"/>
  <c r="BD14" i="7" s="1"/>
  <c r="H15" i="7"/>
  <c r="P15" i="7"/>
  <c r="X15" i="7"/>
  <c r="BI15" i="7" s="1"/>
  <c r="AF15" i="7"/>
  <c r="AN15" i="7"/>
  <c r="AX15" i="7" s="1"/>
  <c r="B16" i="7"/>
  <c r="J16" i="7"/>
  <c r="R16" i="7"/>
  <c r="Z16" i="7"/>
  <c r="AH16" i="7"/>
  <c r="AP16" i="7"/>
  <c r="AZ16" i="7" s="1"/>
  <c r="D17" i="7"/>
  <c r="L17" i="7"/>
  <c r="T17" i="7"/>
  <c r="AB17" i="7"/>
  <c r="AJ17" i="7"/>
  <c r="AR17" i="7"/>
  <c r="BB17" i="7" s="1"/>
  <c r="F18" i="7"/>
  <c r="N18" i="7"/>
  <c r="V18" i="7"/>
  <c r="AD18" i="7"/>
  <c r="AL18" i="7"/>
  <c r="AV18" i="7" s="1"/>
  <c r="AT18" i="7"/>
  <c r="BD18" i="7" s="1"/>
  <c r="H19" i="7"/>
  <c r="P19" i="7"/>
  <c r="X19" i="7"/>
  <c r="BI19" i="7" s="1"/>
  <c r="AJ19" i="7"/>
  <c r="F20" i="7"/>
  <c r="V20" i="7"/>
  <c r="AL20" i="7"/>
  <c r="AV20" i="7" s="1"/>
  <c r="H21" i="7"/>
  <c r="X21" i="7"/>
  <c r="BI21" i="7" s="1"/>
  <c r="AN21" i="7"/>
  <c r="AX21" i="7" s="1"/>
  <c r="J22" i="7"/>
  <c r="Z22" i="7"/>
  <c r="AP22" i="7"/>
  <c r="AZ22" i="7" s="1"/>
  <c r="L23" i="7"/>
  <c r="AB23" i="7"/>
  <c r="AR23" i="7"/>
  <c r="BB23" i="7" s="1"/>
  <c r="N24" i="7"/>
  <c r="AD24" i="7"/>
  <c r="AT24" i="7"/>
  <c r="BD24" i="7" s="1"/>
  <c r="P25" i="7"/>
  <c r="AF25" i="7"/>
  <c r="B26" i="7"/>
  <c r="R26" i="7"/>
  <c r="AH26" i="7"/>
  <c r="D27" i="7"/>
  <c r="T27" i="7"/>
  <c r="AJ27" i="7"/>
  <c r="F28" i="7"/>
  <c r="V28" i="7"/>
  <c r="AL28" i="7"/>
  <c r="AV28" i="7" s="1"/>
  <c r="H29" i="7"/>
  <c r="X29" i="7"/>
  <c r="BI29" i="7" s="1"/>
  <c r="AN29" i="7"/>
  <c r="AX29" i="7" s="1"/>
  <c r="J30" i="7"/>
  <c r="Z30" i="7"/>
  <c r="AP30" i="7"/>
  <c r="AZ30" i="7" s="1"/>
  <c r="L31" i="7"/>
  <c r="AB31" i="7"/>
  <c r="AR31" i="7"/>
  <c r="BB31" i="7" s="1"/>
  <c r="N32" i="7"/>
  <c r="AD32" i="7"/>
  <c r="AT32" i="7"/>
  <c r="BD32" i="7" s="1"/>
  <c r="P33" i="7"/>
  <c r="AF33" i="7"/>
  <c r="B34" i="7"/>
  <c r="R34" i="7"/>
  <c r="AH34" i="7"/>
  <c r="D35" i="7"/>
  <c r="T35" i="7"/>
  <c r="AJ35" i="7"/>
  <c r="F36" i="7"/>
  <c r="V36" i="7"/>
  <c r="AL36" i="7"/>
  <c r="AV36" i="7" s="1"/>
  <c r="H37" i="7"/>
  <c r="X37" i="7"/>
  <c r="BI37" i="7" s="1"/>
  <c r="AN37" i="7"/>
  <c r="AX37" i="7" s="1"/>
  <c r="J38" i="7"/>
  <c r="Z38" i="7"/>
  <c r="AP38" i="7"/>
  <c r="AZ38" i="7" s="1"/>
  <c r="L39" i="7"/>
  <c r="AB39" i="7"/>
  <c r="AR39" i="7"/>
  <c r="BB39" i="7" s="1"/>
  <c r="N40" i="7"/>
  <c r="AD40" i="7"/>
  <c r="AT40" i="7"/>
  <c r="BD40" i="7" s="1"/>
  <c r="P41" i="7"/>
  <c r="AF41" i="7"/>
  <c r="B42" i="7"/>
  <c r="R42" i="7"/>
  <c r="AH42" i="7"/>
  <c r="D43" i="7"/>
  <c r="T43" i="7"/>
  <c r="AJ43" i="7"/>
  <c r="F44" i="7"/>
  <c r="V44" i="7"/>
  <c r="AL44" i="7"/>
  <c r="AV44" i="7" s="1"/>
  <c r="H45" i="7"/>
  <c r="X45" i="7"/>
  <c r="BI45" i="7" s="1"/>
  <c r="AN45" i="7"/>
  <c r="AX45" i="7" s="1"/>
  <c r="J46" i="7"/>
  <c r="Z46" i="7"/>
  <c r="AP46" i="7"/>
  <c r="AZ46" i="7" s="1"/>
  <c r="L47" i="7"/>
  <c r="AB47" i="7"/>
  <c r="AR47" i="7"/>
  <c r="BB47" i="7" s="1"/>
  <c r="N48" i="7"/>
  <c r="AD48" i="7"/>
  <c r="AT48" i="7"/>
  <c r="BD48" i="7" s="1"/>
  <c r="P49" i="7"/>
  <c r="AF49" i="7"/>
  <c r="B50" i="7"/>
  <c r="R50" i="7"/>
  <c r="AH50" i="7"/>
  <c r="D51" i="7"/>
  <c r="T51" i="7"/>
  <c r="AJ51" i="7"/>
  <c r="F52" i="7"/>
  <c r="V52" i="7"/>
  <c r="AL52" i="7"/>
  <c r="AV52" i="7" s="1"/>
  <c r="H53" i="7"/>
  <c r="X53" i="7"/>
  <c r="BI53" i="7" s="1"/>
  <c r="P3" i="5"/>
  <c r="P11" i="5"/>
  <c r="P19" i="5"/>
  <c r="P31" i="5"/>
  <c r="P43" i="5"/>
  <c r="P55" i="5"/>
  <c r="P63" i="5"/>
  <c r="P71" i="5"/>
  <c r="P79" i="5"/>
  <c r="P87" i="5"/>
  <c r="P95" i="5"/>
  <c r="P103" i="5"/>
  <c r="P111" i="5"/>
  <c r="P119" i="5"/>
  <c r="P127" i="5"/>
  <c r="P139" i="5"/>
  <c r="P147" i="5"/>
  <c r="P155" i="5"/>
  <c r="P163" i="5"/>
  <c r="P171" i="5"/>
  <c r="P179" i="5"/>
  <c r="P187" i="5"/>
  <c r="P195" i="5"/>
  <c r="P203" i="5"/>
  <c r="P207" i="5"/>
  <c r="P215" i="5"/>
  <c r="P227" i="5"/>
  <c r="P239" i="5"/>
  <c r="P247" i="5"/>
  <c r="P255" i="5"/>
  <c r="P263" i="5"/>
  <c r="P267" i="5"/>
  <c r="P275" i="5"/>
  <c r="P283" i="5"/>
  <c r="P287" i="5"/>
  <c r="P295" i="5"/>
  <c r="P299" i="5"/>
  <c r="P307" i="5"/>
  <c r="P315" i="5"/>
  <c r="P323" i="5"/>
  <c r="P331" i="5"/>
  <c r="P335" i="5"/>
  <c r="P343" i="5"/>
  <c r="P351" i="5"/>
  <c r="P359" i="5"/>
  <c r="P367" i="5"/>
  <c r="P371" i="5"/>
  <c r="P379" i="5"/>
  <c r="P383" i="5"/>
  <c r="P391" i="5"/>
  <c r="P399" i="5"/>
  <c r="P407" i="5"/>
  <c r="P415" i="5"/>
  <c r="P423" i="5"/>
  <c r="P431" i="5"/>
  <c r="P439" i="5"/>
  <c r="P447" i="5"/>
  <c r="P451" i="5"/>
  <c r="P459" i="5"/>
  <c r="P467" i="5"/>
  <c r="P471" i="5"/>
  <c r="P479" i="5"/>
  <c r="P491" i="5"/>
  <c r="P507" i="5"/>
  <c r="P515" i="5"/>
  <c r="P523" i="5"/>
  <c r="P531" i="5"/>
  <c r="P539" i="5"/>
  <c r="P547" i="5"/>
  <c r="P551" i="5"/>
  <c r="P559" i="5"/>
  <c r="P567" i="5"/>
  <c r="P575" i="5"/>
  <c r="P583" i="5"/>
  <c r="P591" i="5"/>
  <c r="P599" i="5"/>
  <c r="P607" i="5"/>
  <c r="P615" i="5"/>
  <c r="P623" i="5"/>
  <c r="P627" i="5"/>
  <c r="P635" i="5"/>
  <c r="P643" i="5"/>
  <c r="P647" i="5"/>
  <c r="P655" i="5"/>
  <c r="P663" i="5"/>
  <c r="P675" i="5"/>
  <c r="P683" i="5"/>
  <c r="P691" i="5"/>
  <c r="P699" i="5"/>
  <c r="P703" i="5"/>
  <c r="P711" i="5"/>
  <c r="P715" i="5"/>
  <c r="P723" i="5"/>
  <c r="P727" i="5"/>
  <c r="P735" i="5"/>
  <c r="P739" i="5"/>
  <c r="P747" i="5"/>
  <c r="P755" i="5"/>
  <c r="P763" i="5"/>
  <c r="P767" i="5"/>
  <c r="P775" i="5"/>
  <c r="P783" i="5"/>
  <c r="P791" i="5"/>
  <c r="P799" i="5"/>
  <c r="P807" i="5"/>
  <c r="P815" i="5"/>
  <c r="P823" i="5"/>
  <c r="P831" i="5"/>
  <c r="P843" i="5"/>
  <c r="P871" i="5"/>
  <c r="P883" i="5"/>
  <c r="P891" i="5"/>
  <c r="P899" i="5"/>
  <c r="P907" i="5"/>
  <c r="P915" i="5"/>
  <c r="P923" i="5"/>
  <c r="P931" i="5"/>
  <c r="P939" i="5"/>
  <c r="P951" i="5"/>
  <c r="P963" i="5"/>
  <c r="P975" i="5"/>
  <c r="P983" i="5"/>
  <c r="P991" i="5"/>
  <c r="Q9" i="5"/>
  <c r="Q33" i="5"/>
  <c r="Q93" i="5"/>
  <c r="Q333" i="5"/>
  <c r="P4" i="5"/>
  <c r="P12" i="5"/>
  <c r="P20" i="5"/>
  <c r="P28" i="5"/>
  <c r="P36" i="5"/>
  <c r="P40" i="5"/>
  <c r="P48" i="5"/>
  <c r="P56" i="5"/>
  <c r="P64" i="5"/>
  <c r="P72" i="5"/>
  <c r="P84" i="5"/>
  <c r="P92" i="5"/>
  <c r="P100" i="5"/>
  <c r="P104" i="5"/>
  <c r="P112" i="5"/>
  <c r="P120" i="5"/>
  <c r="P124" i="5"/>
  <c r="P132" i="5"/>
  <c r="P140" i="5"/>
  <c r="P152" i="5"/>
  <c r="P160" i="5"/>
  <c r="P168" i="5"/>
  <c r="P172" i="5"/>
  <c r="P180" i="5"/>
  <c r="P184" i="5"/>
  <c r="P192" i="5"/>
  <c r="P200" i="5"/>
  <c r="P208" i="5"/>
  <c r="P216" i="5"/>
  <c r="P224" i="5"/>
  <c r="P236" i="5"/>
  <c r="P244" i="5"/>
  <c r="P252" i="5"/>
  <c r="P256" i="5"/>
  <c r="P264" i="5"/>
  <c r="P272" i="5"/>
  <c r="P280" i="5"/>
  <c r="P288" i="5"/>
  <c r="P296" i="5"/>
  <c r="P312" i="5"/>
  <c r="P324" i="5"/>
  <c r="P328" i="5"/>
  <c r="P336" i="5"/>
  <c r="P344" i="5"/>
  <c r="P352" i="5"/>
  <c r="P360" i="5"/>
  <c r="P368" i="5"/>
  <c r="P376" i="5"/>
  <c r="P392" i="5"/>
  <c r="P400" i="5"/>
  <c r="P408" i="5"/>
  <c r="P416" i="5"/>
  <c r="P420" i="5"/>
  <c r="P428" i="5"/>
  <c r="P436" i="5"/>
  <c r="P444" i="5"/>
  <c r="P452" i="5"/>
  <c r="P460" i="5"/>
  <c r="P472" i="5"/>
  <c r="P476" i="5"/>
  <c r="P484" i="5"/>
  <c r="P492" i="5"/>
  <c r="P500" i="5"/>
  <c r="P504" i="5"/>
  <c r="P512" i="5"/>
  <c r="P524" i="5"/>
  <c r="P536" i="5"/>
  <c r="P544" i="5"/>
  <c r="P552" i="5"/>
  <c r="P556" i="5"/>
  <c r="P564" i="5"/>
  <c r="P572" i="5"/>
  <c r="P584" i="5"/>
  <c r="P600" i="5"/>
  <c r="P624" i="5"/>
  <c r="P628" i="5"/>
  <c r="P636" i="5"/>
  <c r="P644" i="5"/>
  <c r="P652" i="5"/>
  <c r="P660" i="5"/>
  <c r="P664" i="5"/>
  <c r="P672" i="5"/>
  <c r="P684" i="5"/>
  <c r="P692" i="5"/>
  <c r="P696" i="5"/>
  <c r="P704" i="5"/>
  <c r="P712" i="5"/>
  <c r="P720" i="5"/>
  <c r="P728" i="5"/>
  <c r="P736" i="5"/>
  <c r="P752" i="5"/>
  <c r="P776" i="5"/>
  <c r="P784" i="5"/>
  <c r="P792" i="5"/>
  <c r="P796" i="5"/>
  <c r="P804" i="5"/>
  <c r="P812" i="5"/>
  <c r="P824" i="5"/>
  <c r="P848" i="5"/>
  <c r="P860" i="5"/>
  <c r="P864" i="5"/>
  <c r="P872" i="5"/>
  <c r="P880" i="5"/>
  <c r="P888" i="5"/>
  <c r="P892" i="5"/>
  <c r="P900" i="5"/>
  <c r="P908" i="5"/>
  <c r="P916" i="5"/>
  <c r="P924" i="5"/>
  <c r="P936" i="5"/>
  <c r="P944" i="5"/>
  <c r="P952" i="5"/>
  <c r="P956" i="5"/>
  <c r="P964" i="5"/>
  <c r="P972" i="5"/>
  <c r="P976" i="5"/>
  <c r="P984" i="5"/>
  <c r="P992" i="5"/>
  <c r="Q2" i="5"/>
  <c r="Q10" i="5"/>
  <c r="Q18" i="5"/>
  <c r="Q26" i="5"/>
  <c r="Q30" i="5"/>
  <c r="Q38" i="5"/>
  <c r="Q46" i="5"/>
  <c r="Q50" i="5"/>
  <c r="Q58" i="5"/>
  <c r="Q66" i="5"/>
  <c r="Q70" i="5"/>
  <c r="Q78" i="5"/>
  <c r="Q86" i="5"/>
  <c r="Q94" i="5"/>
  <c r="Q102" i="5"/>
  <c r="Q106" i="5"/>
  <c r="Q110" i="5"/>
  <c r="Q118" i="5"/>
  <c r="Q126" i="5"/>
  <c r="Q130" i="5"/>
  <c r="Q138" i="5"/>
  <c r="Q146" i="5"/>
  <c r="Q154" i="5"/>
  <c r="Q162" i="5"/>
  <c r="Q170" i="5"/>
  <c r="Q178" i="5"/>
  <c r="Q182" i="5"/>
  <c r="Q190" i="5"/>
  <c r="Q198" i="5"/>
  <c r="Q206" i="5"/>
  <c r="Q210" i="5"/>
  <c r="Q218" i="5"/>
  <c r="Q226" i="5"/>
  <c r="Q234" i="5"/>
  <c r="Q242" i="5"/>
  <c r="Q250" i="5"/>
  <c r="Q258" i="5"/>
  <c r="Q262" i="5"/>
  <c r="Q270" i="5"/>
  <c r="Q278" i="5"/>
  <c r="Q282" i="5"/>
  <c r="Q290" i="5"/>
  <c r="Q294" i="5"/>
  <c r="Q302" i="5"/>
  <c r="Q310" i="5"/>
  <c r="Q318" i="5"/>
  <c r="Q326" i="5"/>
  <c r="Q334" i="5"/>
  <c r="Q338" i="5"/>
  <c r="Q346" i="5"/>
  <c r="Q354" i="5"/>
  <c r="Q362" i="5"/>
  <c r="Q378" i="5"/>
  <c r="Q394" i="5"/>
  <c r="Q402" i="5"/>
  <c r="Q410" i="5"/>
  <c r="Q418" i="5"/>
  <c r="Q422" i="5"/>
  <c r="Q430" i="5"/>
  <c r="Q434" i="5"/>
  <c r="Q442" i="5"/>
  <c r="Q450" i="5"/>
  <c r="Q458" i="5"/>
  <c r="Q470" i="5"/>
  <c r="Q478" i="5"/>
  <c r="Q482" i="5"/>
  <c r="Q490" i="5"/>
  <c r="Q498" i="5"/>
  <c r="Q506" i="5"/>
  <c r="Q514" i="5"/>
  <c r="Q522" i="5"/>
  <c r="Q530" i="5"/>
  <c r="Q542" i="5"/>
  <c r="Q550" i="5"/>
  <c r="Q554" i="5"/>
  <c r="Q562" i="5"/>
  <c r="Q570" i="5"/>
  <c r="Q574" i="5"/>
  <c r="Q582" i="5"/>
  <c r="Q590" i="5"/>
  <c r="Q598" i="5"/>
  <c r="Q606" i="5"/>
  <c r="Q614" i="5"/>
  <c r="Q622" i="5"/>
  <c r="Q626" i="5"/>
  <c r="Q634" i="5"/>
  <c r="Q642" i="5"/>
  <c r="Q650" i="5"/>
  <c r="Q654" i="5"/>
  <c r="Q662" i="5"/>
  <c r="Q674" i="5"/>
  <c r="Q686" i="5"/>
  <c r="Q694" i="5"/>
  <c r="Q698" i="5"/>
  <c r="Q706" i="5"/>
  <c r="Q710" i="5"/>
  <c r="Q718" i="5"/>
  <c r="Q726" i="5"/>
  <c r="Q734" i="5"/>
  <c r="Q742" i="5"/>
  <c r="Q750" i="5"/>
  <c r="Q754" i="5"/>
  <c r="Q762" i="5"/>
  <c r="Q770" i="5"/>
  <c r="Q778" i="5"/>
  <c r="Q786" i="5"/>
  <c r="Q790" i="5"/>
  <c r="Q798" i="5"/>
  <c r="Q806" i="5"/>
  <c r="Q814" i="5"/>
  <c r="Q822" i="5"/>
  <c r="Q830" i="5"/>
  <c r="Q834" i="5"/>
  <c r="Q842" i="5"/>
  <c r="Q846" i="5"/>
  <c r="Q854" i="5"/>
  <c r="Q858" i="5"/>
  <c r="Q866" i="5"/>
  <c r="Q874" i="5"/>
  <c r="Q882" i="5"/>
  <c r="Q890" i="5"/>
  <c r="Q894" i="5"/>
  <c r="Q902" i="5"/>
  <c r="Q906" i="5"/>
  <c r="Q914" i="5"/>
  <c r="Q918" i="5"/>
  <c r="Q926" i="5"/>
  <c r="Q934" i="5"/>
  <c r="Q946" i="5"/>
  <c r="Q966" i="5"/>
  <c r="Q970" i="5"/>
  <c r="Q978" i="5"/>
  <c r="Q986" i="5"/>
  <c r="Q994" i="5"/>
  <c r="P2" i="5"/>
  <c r="P6" i="5"/>
  <c r="P10" i="5"/>
  <c r="P14" i="5"/>
  <c r="P18" i="5"/>
  <c r="P22" i="5"/>
  <c r="P26" i="5"/>
  <c r="P30" i="5"/>
  <c r="P34" i="5"/>
  <c r="P38" i="5"/>
  <c r="P42" i="5"/>
  <c r="P46" i="5"/>
  <c r="P50" i="5"/>
  <c r="P54" i="5"/>
  <c r="P58" i="5"/>
  <c r="P62" i="5"/>
  <c r="P66" i="5"/>
  <c r="P70" i="5"/>
  <c r="P74" i="5"/>
  <c r="P78" i="5"/>
  <c r="P82" i="5"/>
  <c r="P86" i="5"/>
  <c r="P90" i="5"/>
  <c r="P94" i="5"/>
  <c r="P98" i="5"/>
  <c r="P102" i="5"/>
  <c r="P106" i="5"/>
  <c r="P110" i="5"/>
  <c r="P114" i="5"/>
  <c r="P118" i="5"/>
  <c r="P122" i="5"/>
  <c r="P126" i="5"/>
  <c r="P130" i="5"/>
  <c r="P134" i="5"/>
  <c r="P138" i="5"/>
  <c r="P142" i="5"/>
  <c r="P146" i="5"/>
  <c r="P150" i="5"/>
  <c r="P154" i="5"/>
  <c r="P158" i="5"/>
  <c r="P162" i="5"/>
  <c r="P166" i="5"/>
  <c r="P170" i="5"/>
  <c r="P174" i="5"/>
  <c r="P178" i="5"/>
  <c r="P182" i="5"/>
  <c r="P186" i="5"/>
  <c r="P190" i="5"/>
  <c r="P194" i="5"/>
  <c r="P198" i="5"/>
  <c r="P202" i="5"/>
  <c r="P206" i="5"/>
  <c r="P210" i="5"/>
  <c r="P214" i="5"/>
  <c r="P218" i="5"/>
  <c r="P222" i="5"/>
  <c r="P226" i="5"/>
  <c r="P230" i="5"/>
  <c r="P234" i="5"/>
  <c r="P238" i="5"/>
  <c r="P242" i="5"/>
  <c r="P246" i="5"/>
  <c r="P250" i="5"/>
  <c r="P254" i="5"/>
  <c r="P258" i="5"/>
  <c r="P262" i="5"/>
  <c r="P266" i="5"/>
  <c r="P270" i="5"/>
  <c r="P274" i="5"/>
  <c r="P278" i="5"/>
  <c r="P282" i="5"/>
  <c r="P286" i="5"/>
  <c r="P290" i="5"/>
  <c r="P294" i="5"/>
  <c r="P298" i="5"/>
  <c r="P302" i="5"/>
  <c r="P306" i="5"/>
  <c r="P310" i="5"/>
  <c r="P314" i="5"/>
  <c r="P318" i="5"/>
  <c r="P322" i="5"/>
  <c r="P326" i="5"/>
  <c r="P330" i="5"/>
  <c r="P334" i="5"/>
  <c r="P338" i="5"/>
  <c r="P342" i="5"/>
  <c r="P346" i="5"/>
  <c r="P350" i="5"/>
  <c r="P354" i="5"/>
  <c r="P358" i="5"/>
  <c r="P362" i="5"/>
  <c r="P366" i="5"/>
  <c r="P370" i="5"/>
  <c r="P374" i="5"/>
  <c r="P378" i="5"/>
  <c r="P382" i="5"/>
  <c r="P386" i="5"/>
  <c r="P390" i="5"/>
  <c r="P394" i="5"/>
  <c r="P398" i="5"/>
  <c r="P402" i="5"/>
  <c r="P406" i="5"/>
  <c r="P410" i="5"/>
  <c r="P414" i="5"/>
  <c r="P418" i="5"/>
  <c r="P422" i="5"/>
  <c r="P426" i="5"/>
  <c r="P430" i="5"/>
  <c r="P434" i="5"/>
  <c r="P438" i="5"/>
  <c r="P442" i="5"/>
  <c r="P446" i="5"/>
  <c r="P450" i="5"/>
  <c r="P454" i="5"/>
  <c r="P458" i="5"/>
  <c r="P462" i="5"/>
  <c r="P466" i="5"/>
  <c r="P470" i="5"/>
  <c r="P474" i="5"/>
  <c r="P478" i="5"/>
  <c r="P482" i="5"/>
  <c r="P486" i="5"/>
  <c r="P490" i="5"/>
  <c r="P494" i="5"/>
  <c r="P498" i="5"/>
  <c r="P502" i="5"/>
  <c r="P506" i="5"/>
  <c r="P510" i="5"/>
  <c r="P514" i="5"/>
  <c r="P518" i="5"/>
  <c r="P522" i="5"/>
  <c r="P526" i="5"/>
  <c r="P530" i="5"/>
  <c r="P534" i="5"/>
  <c r="P538" i="5"/>
  <c r="P542" i="5"/>
  <c r="P546" i="5"/>
  <c r="P550" i="5"/>
  <c r="P554" i="5"/>
  <c r="P558" i="5"/>
  <c r="P562" i="5"/>
  <c r="P566" i="5"/>
  <c r="P570" i="5"/>
  <c r="P574" i="5"/>
  <c r="P578" i="5"/>
  <c r="P582" i="5"/>
  <c r="P586" i="5"/>
  <c r="P590" i="5"/>
  <c r="P594" i="5"/>
  <c r="P598" i="5"/>
  <c r="P602" i="5"/>
  <c r="P606" i="5"/>
  <c r="P610" i="5"/>
  <c r="P614" i="5"/>
  <c r="P618" i="5"/>
  <c r="P622" i="5"/>
  <c r="P626" i="5"/>
  <c r="P630" i="5"/>
  <c r="P634" i="5"/>
  <c r="P638" i="5"/>
  <c r="P642" i="5"/>
  <c r="P646" i="5"/>
  <c r="P650" i="5"/>
  <c r="P654" i="5"/>
  <c r="P658" i="5"/>
  <c r="P662" i="5"/>
  <c r="P666" i="5"/>
  <c r="P670" i="5"/>
  <c r="P674" i="5"/>
  <c r="P678" i="5"/>
  <c r="P682" i="5"/>
  <c r="P686" i="5"/>
  <c r="P690" i="5"/>
  <c r="P694" i="5"/>
  <c r="P698" i="5"/>
  <c r="P702" i="5"/>
  <c r="P706" i="5"/>
  <c r="P710" i="5"/>
  <c r="P714" i="5"/>
  <c r="P718" i="5"/>
  <c r="P722" i="5"/>
  <c r="P726" i="5"/>
  <c r="P730" i="5"/>
  <c r="P734" i="5"/>
  <c r="P738" i="5"/>
  <c r="P742" i="5"/>
  <c r="P746" i="5"/>
  <c r="P750" i="5"/>
  <c r="P754" i="5"/>
  <c r="P758" i="5"/>
  <c r="P762" i="5"/>
  <c r="P766" i="5"/>
  <c r="P770" i="5"/>
  <c r="P774" i="5"/>
  <c r="P778" i="5"/>
  <c r="P782" i="5"/>
  <c r="P786" i="5"/>
  <c r="P790" i="5"/>
  <c r="P794" i="5"/>
  <c r="P798" i="5"/>
  <c r="P802" i="5"/>
  <c r="P806" i="5"/>
  <c r="P810" i="5"/>
  <c r="P814" i="5"/>
  <c r="P818" i="5"/>
  <c r="P822" i="5"/>
  <c r="P826" i="5"/>
  <c r="P830" i="5"/>
  <c r="P834" i="5"/>
  <c r="P838" i="5"/>
  <c r="P842" i="5"/>
  <c r="P846" i="5"/>
  <c r="P850" i="5"/>
  <c r="P854" i="5"/>
  <c r="P858" i="5"/>
  <c r="P862" i="5"/>
  <c r="P866" i="5"/>
  <c r="P870" i="5"/>
  <c r="P874" i="5"/>
  <c r="P878" i="5"/>
  <c r="P882" i="5"/>
  <c r="P886" i="5"/>
  <c r="P890" i="5"/>
  <c r="P894" i="5"/>
  <c r="P898" i="5"/>
  <c r="P902" i="5"/>
  <c r="P906" i="5"/>
  <c r="P910" i="5"/>
  <c r="P914" i="5"/>
  <c r="P918" i="5"/>
  <c r="P922" i="5"/>
  <c r="P926" i="5"/>
  <c r="P930" i="5"/>
  <c r="P934" i="5"/>
  <c r="P938" i="5"/>
  <c r="P942" i="5"/>
  <c r="P946" i="5"/>
  <c r="P950" i="5"/>
  <c r="P954" i="5"/>
  <c r="P958" i="5"/>
  <c r="P962" i="5"/>
  <c r="P966" i="5"/>
  <c r="P970" i="5"/>
  <c r="P974" i="5"/>
  <c r="P978" i="5"/>
  <c r="P982" i="5"/>
  <c r="P986" i="5"/>
  <c r="P990" i="5"/>
  <c r="P994" i="5"/>
  <c r="Q1" i="5"/>
  <c r="Q4" i="5"/>
  <c r="Q8" i="5"/>
  <c r="Q12" i="5"/>
  <c r="Q16" i="5"/>
  <c r="Q20" i="5"/>
  <c r="Q24" i="5"/>
  <c r="Q28" i="5"/>
  <c r="Q32" i="5"/>
  <c r="Q36" i="5"/>
  <c r="Q40" i="5"/>
  <c r="Q44" i="5"/>
  <c r="Q48" i="5"/>
  <c r="Q52" i="5"/>
  <c r="Q56" i="5"/>
  <c r="Q60" i="5"/>
  <c r="Q64" i="5"/>
  <c r="Q68" i="5"/>
  <c r="Q72" i="5"/>
  <c r="Q76" i="5"/>
  <c r="Q80" i="5"/>
  <c r="Q84" i="5"/>
  <c r="Q88" i="5"/>
  <c r="Q92" i="5"/>
  <c r="Q96" i="5"/>
  <c r="Q100" i="5"/>
  <c r="Q104" i="5"/>
  <c r="Q108" i="5"/>
  <c r="Q112" i="5"/>
  <c r="Q116" i="5"/>
  <c r="Q120" i="5"/>
  <c r="Q124" i="5"/>
  <c r="Q128" i="5"/>
  <c r="Q132" i="5"/>
  <c r="Q136" i="5"/>
  <c r="Q140" i="5"/>
  <c r="Q144" i="5"/>
  <c r="Q148" i="5"/>
  <c r="Q152" i="5"/>
  <c r="Q156" i="5"/>
  <c r="Q160" i="5"/>
  <c r="Q164" i="5"/>
  <c r="Q168" i="5"/>
  <c r="Q172" i="5"/>
  <c r="Q176" i="5"/>
  <c r="Q180" i="5"/>
  <c r="Q184" i="5"/>
  <c r="Q188" i="5"/>
  <c r="Q192" i="5"/>
  <c r="Q196" i="5"/>
  <c r="Q200" i="5"/>
  <c r="Q204" i="5"/>
  <c r="Q208" i="5"/>
  <c r="Q212" i="5"/>
  <c r="Q216" i="5"/>
  <c r="Q220" i="5"/>
  <c r="Q224" i="5"/>
  <c r="Q228" i="5"/>
  <c r="Q232" i="5"/>
  <c r="Q236" i="5"/>
  <c r="Q240" i="5"/>
  <c r="Q244" i="5"/>
  <c r="Q248" i="5"/>
  <c r="Q252" i="5"/>
  <c r="Q256" i="5"/>
  <c r="Q260" i="5"/>
  <c r="Q264" i="5"/>
  <c r="Q268" i="5"/>
  <c r="Q272" i="5"/>
  <c r="Q276" i="5"/>
  <c r="Q280" i="5"/>
  <c r="Q284" i="5"/>
  <c r="Q288" i="5"/>
  <c r="Q292" i="5"/>
  <c r="Q296" i="5"/>
  <c r="Q300" i="5"/>
  <c r="Q304" i="5"/>
  <c r="Q308" i="5"/>
  <c r="Q312" i="5"/>
  <c r="Q316" i="5"/>
  <c r="Q320" i="5"/>
  <c r="Q324" i="5"/>
  <c r="Q328" i="5"/>
  <c r="Q332" i="5"/>
  <c r="Q336" i="5"/>
  <c r="Q340" i="5"/>
  <c r="Q344" i="5"/>
  <c r="Q348" i="5"/>
  <c r="Q352" i="5"/>
  <c r="Q356" i="5"/>
  <c r="Q360" i="5"/>
  <c r="Q364" i="5"/>
  <c r="Q368" i="5"/>
  <c r="Q372" i="5"/>
  <c r="Q376" i="5"/>
  <c r="Q380" i="5"/>
  <c r="Q384" i="5"/>
  <c r="Q388" i="5"/>
  <c r="Q392" i="5"/>
  <c r="Q396" i="5"/>
  <c r="Q400" i="5"/>
  <c r="Q404" i="5"/>
  <c r="Q408" i="5"/>
  <c r="Q412" i="5"/>
  <c r="Q416" i="5"/>
  <c r="Q420" i="5"/>
  <c r="Q424" i="5"/>
  <c r="Q428" i="5"/>
  <c r="Q432" i="5"/>
  <c r="Q436" i="5"/>
  <c r="Q440" i="5"/>
  <c r="Q444" i="5"/>
  <c r="Q448" i="5"/>
  <c r="Q452" i="5"/>
  <c r="Q456" i="5"/>
  <c r="Q460" i="5"/>
  <c r="Q464" i="5"/>
  <c r="Q468" i="5"/>
  <c r="Q472" i="5"/>
  <c r="Q476" i="5"/>
  <c r="Q480" i="5"/>
  <c r="Q484" i="5"/>
  <c r="Q488" i="5"/>
  <c r="Q492" i="5"/>
  <c r="Q496" i="5"/>
  <c r="Q500" i="5"/>
  <c r="Q504" i="5"/>
  <c r="Q508" i="5"/>
  <c r="Q512" i="5"/>
  <c r="Q516" i="5"/>
  <c r="Q520" i="5"/>
  <c r="Q524" i="5"/>
  <c r="Q528" i="5"/>
  <c r="Q532" i="5"/>
  <c r="Q536" i="5"/>
  <c r="Q540" i="5"/>
  <c r="Q544" i="5"/>
  <c r="Q548" i="5"/>
  <c r="Q552" i="5"/>
  <c r="Q556" i="5"/>
  <c r="Q560" i="5"/>
  <c r="Q564" i="5"/>
  <c r="Q568" i="5"/>
  <c r="Q572" i="5"/>
  <c r="Q576" i="5"/>
  <c r="Q580" i="5"/>
  <c r="Q584" i="5"/>
  <c r="Q588" i="5"/>
  <c r="Q592" i="5"/>
  <c r="Q596" i="5"/>
  <c r="Q600" i="5"/>
  <c r="Q604" i="5"/>
  <c r="Q608" i="5"/>
  <c r="Q612" i="5"/>
  <c r="Q616" i="5"/>
  <c r="Q620" i="5"/>
  <c r="Q624" i="5"/>
  <c r="Q628" i="5"/>
  <c r="Q632" i="5"/>
  <c r="Q636" i="5"/>
  <c r="Q640" i="5"/>
  <c r="Q644" i="5"/>
  <c r="Q648" i="5"/>
  <c r="Q652" i="5"/>
  <c r="Q656" i="5"/>
  <c r="Q660" i="5"/>
  <c r="Q664" i="5"/>
  <c r="Q668" i="5"/>
  <c r="Q672" i="5"/>
  <c r="Q676" i="5"/>
  <c r="Q680" i="5"/>
  <c r="Q684" i="5"/>
  <c r="Q688" i="5"/>
  <c r="Q692" i="5"/>
  <c r="Q696" i="5"/>
  <c r="Q700" i="5"/>
  <c r="Q704" i="5"/>
  <c r="Q708" i="5"/>
  <c r="Q712" i="5"/>
  <c r="Q716" i="5"/>
  <c r="Q720" i="5"/>
  <c r="Q724" i="5"/>
  <c r="Q728" i="5"/>
  <c r="Q732" i="5"/>
  <c r="Q736" i="5"/>
  <c r="Q740" i="5"/>
  <c r="Q744" i="5"/>
  <c r="Q748" i="5"/>
  <c r="Q752" i="5"/>
  <c r="Q756" i="5"/>
  <c r="Q760" i="5"/>
  <c r="Q764" i="5"/>
  <c r="Q768" i="5"/>
  <c r="Q772" i="5"/>
  <c r="Q776" i="5"/>
  <c r="Q780" i="5"/>
  <c r="Q784" i="5"/>
  <c r="Q788" i="5"/>
  <c r="Q792" i="5"/>
  <c r="Q796" i="5"/>
  <c r="Q800" i="5"/>
  <c r="Q804" i="5"/>
  <c r="Q808" i="5"/>
  <c r="Q812" i="5"/>
  <c r="Q816" i="5"/>
  <c r="Q820" i="5"/>
  <c r="Q824" i="5"/>
  <c r="Q828" i="5"/>
  <c r="Q832" i="5"/>
  <c r="Q836" i="5"/>
  <c r="Q840" i="5"/>
  <c r="Q844" i="5"/>
  <c r="Q848" i="5"/>
  <c r="Q852" i="5"/>
  <c r="Q856" i="5"/>
  <c r="Q860" i="5"/>
  <c r="Q864" i="5"/>
  <c r="Q868" i="5"/>
  <c r="Q872" i="5"/>
  <c r="Q876" i="5"/>
  <c r="Q880" i="5"/>
  <c r="Q884" i="5"/>
  <c r="Q888" i="5"/>
  <c r="Q892" i="5"/>
  <c r="Q896" i="5"/>
  <c r="Q900" i="5"/>
  <c r="Q904" i="5"/>
  <c r="Q908" i="5"/>
  <c r="Q912" i="5"/>
  <c r="Q916" i="5"/>
  <c r="Q920" i="5"/>
  <c r="Q924" i="5"/>
  <c r="Q928" i="5"/>
  <c r="Q932" i="5"/>
  <c r="Q936" i="5"/>
  <c r="Q940" i="5"/>
  <c r="Q944" i="5"/>
  <c r="Q948" i="5"/>
  <c r="Q952" i="5"/>
  <c r="Q956" i="5"/>
  <c r="Q960" i="5"/>
  <c r="Q964" i="5"/>
  <c r="Q968" i="5"/>
  <c r="Q972" i="5"/>
  <c r="Q976" i="5"/>
  <c r="Q980" i="5"/>
  <c r="Q984" i="5"/>
  <c r="Q988" i="5"/>
  <c r="Q992" i="5"/>
  <c r="Q996" i="5"/>
  <c r="C1" i="7"/>
  <c r="G1" i="7"/>
  <c r="K1" i="7"/>
  <c r="O1" i="7"/>
  <c r="S1" i="7"/>
  <c r="W1" i="7"/>
  <c r="AA1" i="7"/>
  <c r="AE1" i="7"/>
  <c r="AI1" i="7"/>
  <c r="AM1" i="7"/>
  <c r="AW1" i="7" s="1"/>
  <c r="AQ1" i="7"/>
  <c r="BA1" i="7" s="1"/>
  <c r="A2" i="7"/>
  <c r="E2" i="7"/>
  <c r="I2" i="7"/>
  <c r="M2" i="7"/>
  <c r="BJ2" i="7" s="1"/>
  <c r="Q2" i="7"/>
  <c r="U2" i="7"/>
  <c r="Y2" i="7"/>
  <c r="AC2" i="7"/>
  <c r="AG2" i="7"/>
  <c r="AK2" i="7"/>
  <c r="AU2" i="7" s="1"/>
  <c r="AO2" i="7"/>
  <c r="AY2" i="7" s="1"/>
  <c r="AS2" i="7"/>
  <c r="BC2" i="7" s="1"/>
  <c r="C3" i="7"/>
  <c r="G3" i="7"/>
  <c r="K3" i="7"/>
  <c r="O3" i="7"/>
  <c r="S3" i="7"/>
  <c r="W3" i="7"/>
  <c r="AA3" i="7"/>
  <c r="AE3" i="7"/>
  <c r="AI3" i="7"/>
  <c r="AM3" i="7"/>
  <c r="AW3" i="7" s="1"/>
  <c r="AQ3" i="7"/>
  <c r="BA3" i="7" s="1"/>
  <c r="A4" i="7"/>
  <c r="F4" i="7"/>
  <c r="K4" i="7"/>
  <c r="Q4" i="7"/>
  <c r="V4" i="7"/>
  <c r="AA4" i="7"/>
  <c r="AG4" i="7"/>
  <c r="AL4" i="7"/>
  <c r="AV4" i="7" s="1"/>
  <c r="AQ4" i="7"/>
  <c r="BA4" i="7" s="1"/>
  <c r="C5" i="7"/>
  <c r="H5" i="7"/>
  <c r="M5" i="7"/>
  <c r="S5" i="7"/>
  <c r="X5" i="7"/>
  <c r="BI5" i="7" s="1"/>
  <c r="AC5" i="7"/>
  <c r="AI5" i="7"/>
  <c r="AN5" i="7"/>
  <c r="AX5" i="7" s="1"/>
  <c r="AS5" i="7"/>
  <c r="BC5" i="7" s="1"/>
  <c r="E6" i="7"/>
  <c r="J6" i="7"/>
  <c r="O6" i="7"/>
  <c r="U6" i="7"/>
  <c r="Z6" i="7"/>
  <c r="AE6" i="7"/>
  <c r="AK6" i="7"/>
  <c r="AU6" i="7" s="1"/>
  <c r="AP6" i="7"/>
  <c r="AZ6" i="7" s="1"/>
  <c r="A7" i="7"/>
  <c r="G7" i="7"/>
  <c r="L7" i="7"/>
  <c r="Q7" i="7"/>
  <c r="W7" i="7"/>
  <c r="AB7" i="7"/>
  <c r="AG7" i="7"/>
  <c r="AM7" i="7"/>
  <c r="AW7" i="7" s="1"/>
  <c r="AR7" i="7"/>
  <c r="BB7" i="7" s="1"/>
  <c r="C8" i="7"/>
  <c r="I8" i="7"/>
  <c r="N8" i="7"/>
  <c r="S8" i="7"/>
  <c r="Y8" i="7"/>
  <c r="AD8" i="7"/>
  <c r="AI8" i="7"/>
  <c r="AO8" i="7"/>
  <c r="AY8" i="7" s="1"/>
  <c r="AT8" i="7"/>
  <c r="BD8" i="7" s="1"/>
  <c r="E9" i="7"/>
  <c r="K9" i="7"/>
  <c r="P9" i="7"/>
  <c r="U9" i="7"/>
  <c r="AA9" i="7"/>
  <c r="AF9" i="7"/>
  <c r="AK9" i="7"/>
  <c r="AU9" i="7" s="1"/>
  <c r="AQ9" i="7"/>
  <c r="BA9" i="7" s="1"/>
  <c r="B10" i="7"/>
  <c r="G10" i="7"/>
  <c r="M10" i="7"/>
  <c r="R10" i="7"/>
  <c r="W10" i="7"/>
  <c r="AC10" i="7"/>
  <c r="AH10" i="7"/>
  <c r="AM10" i="7"/>
  <c r="AW10" i="7" s="1"/>
  <c r="AS10" i="7"/>
  <c r="BC10" i="7" s="1"/>
  <c r="D11" i="7"/>
  <c r="I11" i="7"/>
  <c r="O11" i="7"/>
  <c r="T11" i="7"/>
  <c r="AA11" i="7"/>
  <c r="AI11" i="7"/>
  <c r="AQ11" i="7"/>
  <c r="BA11" i="7" s="1"/>
  <c r="E12" i="7"/>
  <c r="M12" i="7"/>
  <c r="U12" i="7"/>
  <c r="AC12" i="7"/>
  <c r="AK12" i="7"/>
  <c r="AU12" i="7" s="1"/>
  <c r="AS12" i="7"/>
  <c r="BC12" i="7" s="1"/>
  <c r="G13" i="7"/>
  <c r="O13" i="7"/>
  <c r="W13" i="7"/>
  <c r="AE13" i="7"/>
  <c r="AM13" i="7"/>
  <c r="AW13" i="7" s="1"/>
  <c r="A14" i="7"/>
  <c r="I14" i="7"/>
  <c r="Q14" i="7"/>
  <c r="Y14" i="7"/>
  <c r="AG14" i="7"/>
  <c r="AO14" i="7"/>
  <c r="AY14" i="7" s="1"/>
  <c r="C15" i="7"/>
  <c r="K15" i="7"/>
  <c r="S15" i="7"/>
  <c r="AA15" i="7"/>
  <c r="AI15" i="7"/>
  <c r="AQ15" i="7"/>
  <c r="BA15" i="7" s="1"/>
  <c r="E16" i="7"/>
  <c r="M16" i="7"/>
  <c r="U16" i="7"/>
  <c r="AC16" i="7"/>
  <c r="AK16" i="7"/>
  <c r="AU16" i="7" s="1"/>
  <c r="AS16" i="7"/>
  <c r="BC16" i="7" s="1"/>
  <c r="G17" i="7"/>
  <c r="O17" i="7"/>
  <c r="W17" i="7"/>
  <c r="AE17" i="7"/>
  <c r="AM17" i="7"/>
  <c r="AW17" i="7" s="1"/>
  <c r="A18" i="7"/>
  <c r="I18" i="7"/>
  <c r="Q18" i="7"/>
  <c r="Y18" i="7"/>
  <c r="AG18" i="7"/>
  <c r="AO18" i="7"/>
  <c r="AY18" i="7" s="1"/>
  <c r="C19" i="7"/>
  <c r="K19" i="7"/>
  <c r="S19" i="7"/>
  <c r="AA19" i="7"/>
  <c r="AN19" i="7"/>
  <c r="AX19" i="7" s="1"/>
  <c r="J20" i="7"/>
  <c r="Z20" i="7"/>
  <c r="AP20" i="7"/>
  <c r="AZ20" i="7" s="1"/>
  <c r="L21" i="7"/>
  <c r="AB21" i="7"/>
  <c r="AR21" i="7"/>
  <c r="BB21" i="7" s="1"/>
  <c r="N22" i="7"/>
  <c r="AD22" i="7"/>
  <c r="AT22" i="7"/>
  <c r="BD22" i="7" s="1"/>
  <c r="P23" i="7"/>
  <c r="AF23" i="7"/>
  <c r="B24" i="7"/>
  <c r="R24" i="7"/>
  <c r="AH24" i="7"/>
  <c r="D25" i="7"/>
  <c r="T25" i="7"/>
  <c r="AJ25" i="7"/>
  <c r="F26" i="7"/>
  <c r="V26" i="7"/>
  <c r="AL26" i="7"/>
  <c r="AV26" i="7" s="1"/>
  <c r="H27" i="7"/>
  <c r="X27" i="7"/>
  <c r="BI27" i="7" s="1"/>
  <c r="AN27" i="7"/>
  <c r="AX27" i="7" s="1"/>
  <c r="J28" i="7"/>
  <c r="Z28" i="7"/>
  <c r="AP28" i="7"/>
  <c r="AZ28" i="7" s="1"/>
  <c r="L29" i="7"/>
  <c r="AB29" i="7"/>
  <c r="AR29" i="7"/>
  <c r="BB29" i="7" s="1"/>
  <c r="N30" i="7"/>
  <c r="AD30" i="7"/>
  <c r="AT30" i="7"/>
  <c r="BD30" i="7" s="1"/>
  <c r="P31" i="7"/>
  <c r="AF31" i="7"/>
  <c r="B32" i="7"/>
  <c r="R32" i="7"/>
  <c r="AH32" i="7"/>
  <c r="D33" i="7"/>
  <c r="T33" i="7"/>
  <c r="AJ33" i="7"/>
  <c r="F34" i="7"/>
  <c r="V34" i="7"/>
  <c r="AL34" i="7"/>
  <c r="AV34" i="7" s="1"/>
  <c r="H35" i="7"/>
  <c r="X35" i="7"/>
  <c r="BI35" i="7" s="1"/>
  <c r="AN35" i="7"/>
  <c r="AX35" i="7" s="1"/>
  <c r="J36" i="7"/>
  <c r="Z36" i="7"/>
  <c r="AP36" i="7"/>
  <c r="AZ36" i="7" s="1"/>
  <c r="L37" i="7"/>
  <c r="AB37" i="7"/>
  <c r="AR37" i="7"/>
  <c r="BB37" i="7" s="1"/>
  <c r="N38" i="7"/>
  <c r="AD38" i="7"/>
  <c r="AT38" i="7"/>
  <c r="BD38" i="7" s="1"/>
  <c r="P39" i="7"/>
  <c r="AF39" i="7"/>
  <c r="B40" i="7"/>
  <c r="R40" i="7"/>
  <c r="AH40" i="7"/>
  <c r="D41" i="7"/>
  <c r="T41" i="7"/>
  <c r="AJ41" i="7"/>
  <c r="F42" i="7"/>
  <c r="V42" i="7"/>
  <c r="AL42" i="7"/>
  <c r="AV42" i="7" s="1"/>
  <c r="H43" i="7"/>
  <c r="X43" i="7"/>
  <c r="BI43" i="7" s="1"/>
  <c r="AN43" i="7"/>
  <c r="AX43" i="7" s="1"/>
  <c r="J44" i="7"/>
  <c r="Z44" i="7"/>
  <c r="AP44" i="7"/>
  <c r="AZ44" i="7" s="1"/>
  <c r="L45" i="7"/>
  <c r="AB45" i="7"/>
  <c r="AR45" i="7"/>
  <c r="BB45" i="7" s="1"/>
  <c r="N46" i="7"/>
  <c r="AD46" i="7"/>
  <c r="AT46" i="7"/>
  <c r="BD46" i="7" s="1"/>
  <c r="P47" i="7"/>
  <c r="AF47" i="7"/>
  <c r="B48" i="7"/>
  <c r="R48" i="7"/>
  <c r="AH48" i="7"/>
  <c r="D49" i="7"/>
  <c r="T49" i="7"/>
  <c r="AJ49" i="7"/>
  <c r="F50" i="7"/>
  <c r="V50" i="7"/>
  <c r="AL50" i="7"/>
  <c r="AV50" i="7" s="1"/>
  <c r="H51" i="7"/>
  <c r="X51" i="7"/>
  <c r="BI51" i="7" s="1"/>
  <c r="AN51" i="7"/>
  <c r="AX51" i="7" s="1"/>
  <c r="J52" i="7"/>
  <c r="Z52" i="7"/>
  <c r="AP52" i="7"/>
  <c r="AZ52" i="7" s="1"/>
  <c r="L53" i="7"/>
  <c r="AB53" i="7"/>
  <c r="Q17" i="5"/>
  <c r="Q25" i="5"/>
  <c r="Q41" i="5"/>
  <c r="Q49" i="5"/>
  <c r="Q57" i="5"/>
  <c r="Q65" i="5"/>
  <c r="Q73" i="5"/>
  <c r="Q81" i="5"/>
  <c r="Q89" i="5"/>
  <c r="Q101" i="5"/>
  <c r="Q109" i="5"/>
  <c r="Q117" i="5"/>
  <c r="Q125" i="5"/>
  <c r="Q133" i="5"/>
  <c r="Q137" i="5"/>
  <c r="Q145" i="5"/>
  <c r="Q149" i="5"/>
  <c r="Q153" i="5"/>
  <c r="Q157" i="5"/>
  <c r="Q161" i="5"/>
  <c r="Q165" i="5"/>
  <c r="Q169" i="5"/>
  <c r="Q177" i="5"/>
  <c r="Q181" i="5"/>
  <c r="Q185" i="5"/>
  <c r="Q189" i="5"/>
  <c r="Q193" i="5"/>
  <c r="Q197" i="5"/>
  <c r="Q201" i="5"/>
  <c r="Q205" i="5"/>
  <c r="Q209" i="5"/>
  <c r="Q213" i="5"/>
  <c r="Q217" i="5"/>
  <c r="Q221" i="5"/>
  <c r="Q225" i="5"/>
  <c r="Q229" i="5"/>
  <c r="Q233" i="5"/>
  <c r="Q237" i="5"/>
  <c r="Q241" i="5"/>
  <c r="Q245" i="5"/>
  <c r="Q249" i="5"/>
  <c r="Q253" i="5"/>
  <c r="Q257" i="5"/>
  <c r="Q261" i="5"/>
  <c r="Q265" i="5"/>
  <c r="Q269" i="5"/>
  <c r="Q273" i="5"/>
  <c r="Q277" i="5"/>
  <c r="Q281" i="5"/>
  <c r="Q285" i="5"/>
  <c r="Q289" i="5"/>
  <c r="Q293" i="5"/>
  <c r="Q297" i="5"/>
  <c r="Q301" i="5"/>
  <c r="Q305" i="5"/>
  <c r="Q309" i="5"/>
  <c r="Q313" i="5"/>
  <c r="Q317" i="5"/>
  <c r="Q321" i="5"/>
  <c r="Q325" i="5"/>
  <c r="Q337" i="5"/>
  <c r="Q341" i="5"/>
  <c r="Q345" i="5"/>
  <c r="Q349" i="5"/>
  <c r="Q353" i="5"/>
  <c r="Q357" i="5"/>
  <c r="Q361" i="5"/>
  <c r="Q365" i="5"/>
  <c r="Q369" i="5"/>
  <c r="Q373" i="5"/>
  <c r="Q377" i="5"/>
  <c r="Q381" i="5"/>
  <c r="Q385" i="5"/>
  <c r="Q389" i="5"/>
  <c r="Q393" i="5"/>
  <c r="Q397" i="5"/>
  <c r="Q401" i="5"/>
  <c r="Q405" i="5"/>
  <c r="Q409" i="5"/>
  <c r="Q413" i="5"/>
  <c r="Q417" i="5"/>
  <c r="Q421" i="5"/>
  <c r="Q425" i="5"/>
  <c r="Q429" i="5"/>
  <c r="Q433" i="5"/>
  <c r="Q437" i="5"/>
  <c r="Q441" i="5"/>
  <c r="Q445" i="5"/>
  <c r="Q449" i="5"/>
  <c r="Q453" i="5"/>
  <c r="Q457" i="5"/>
  <c r="Q461" i="5"/>
  <c r="Q465" i="5"/>
  <c r="Q469" i="5"/>
  <c r="Q473" i="5"/>
  <c r="Q477" i="5"/>
  <c r="Q481" i="5"/>
  <c r="Q485" i="5"/>
  <c r="Q489" i="5"/>
  <c r="Q493" i="5"/>
  <c r="Q497" i="5"/>
  <c r="Q501" i="5"/>
  <c r="Q505" i="5"/>
  <c r="Q509" i="5"/>
  <c r="Q513" i="5"/>
  <c r="Q517" i="5"/>
  <c r="Q521" i="5"/>
  <c r="Q525" i="5"/>
  <c r="Q529" i="5"/>
  <c r="Q533" i="5"/>
  <c r="Q537" i="5"/>
  <c r="Q541" i="5"/>
  <c r="Q545" i="5"/>
  <c r="Q549" i="5"/>
  <c r="Q553" i="5"/>
  <c r="Q557" i="5"/>
  <c r="Q561" i="5"/>
  <c r="Q565" i="5"/>
  <c r="Q569" i="5"/>
  <c r="Q573" i="5"/>
  <c r="Q577" i="5"/>
  <c r="Q581" i="5"/>
  <c r="Q585" i="5"/>
  <c r="Q589" i="5"/>
  <c r="Q593" i="5"/>
  <c r="Q597" i="5"/>
  <c r="Q601" i="5"/>
  <c r="Q605" i="5"/>
  <c r="Q609" i="5"/>
  <c r="Q613" i="5"/>
  <c r="Q617" i="5"/>
  <c r="Q621" i="5"/>
  <c r="Q625" i="5"/>
  <c r="Q629" i="5"/>
  <c r="Q633" i="5"/>
  <c r="Q637" i="5"/>
  <c r="Q641" i="5"/>
  <c r="Q645" i="5"/>
  <c r="Q649" i="5"/>
  <c r="Q653" i="5"/>
  <c r="Q657" i="5"/>
  <c r="Q661" i="5"/>
  <c r="Q665" i="5"/>
  <c r="Q669" i="5"/>
  <c r="Q673" i="5"/>
  <c r="Q677" i="5"/>
  <c r="Q681" i="5"/>
  <c r="Q685" i="5"/>
  <c r="Q689" i="5"/>
  <c r="Q693" i="5"/>
  <c r="Q697" i="5"/>
  <c r="Q701" i="5"/>
  <c r="Q705" i="5"/>
  <c r="Q709" i="5"/>
  <c r="Q713" i="5"/>
  <c r="Q717" i="5"/>
  <c r="Q721" i="5"/>
  <c r="Q725" i="5"/>
  <c r="Q729" i="5"/>
  <c r="Q733" i="5"/>
  <c r="Q737" i="5"/>
  <c r="Q741" i="5"/>
  <c r="Q745" i="5"/>
  <c r="Q749" i="5"/>
  <c r="Q753" i="5"/>
  <c r="Q757" i="5"/>
  <c r="Q761" i="5"/>
  <c r="Q765" i="5"/>
  <c r="Q769" i="5"/>
  <c r="Q773" i="5"/>
  <c r="Q777" i="5"/>
  <c r="Q781" i="5"/>
  <c r="Q785" i="5"/>
  <c r="Q789" i="5"/>
  <c r="Q793" i="5"/>
  <c r="Q797" i="5"/>
  <c r="Q801" i="5"/>
  <c r="Q805" i="5"/>
  <c r="Q809" i="5"/>
  <c r="Q813" i="5"/>
  <c r="Q817" i="5"/>
  <c r="Q821" i="5"/>
  <c r="Q825" i="5"/>
  <c r="Q829" i="5"/>
  <c r="Q833" i="5"/>
  <c r="Q837" i="5"/>
  <c r="Q841" i="5"/>
  <c r="Q845" i="5"/>
  <c r="Q849" i="5"/>
  <c r="Q853" i="5"/>
  <c r="Q857" i="5"/>
  <c r="Q861" i="5"/>
  <c r="Q865" i="5"/>
  <c r="Q869" i="5"/>
  <c r="Q873" i="5"/>
  <c r="Q877" i="5"/>
  <c r="Q881" i="5"/>
  <c r="Q885" i="5"/>
  <c r="Q889" i="5"/>
  <c r="Q893" i="5"/>
  <c r="Q897" i="5"/>
  <c r="Q901" i="5"/>
  <c r="Q905" i="5"/>
  <c r="Q909" i="5"/>
  <c r="Q913" i="5"/>
  <c r="Q917" i="5"/>
  <c r="Q921" i="5"/>
  <c r="Q925" i="5"/>
  <c r="Q929" i="5"/>
  <c r="Q933" i="5"/>
  <c r="Q937" i="5"/>
  <c r="Q941" i="5"/>
  <c r="Q945" i="5"/>
  <c r="Q949" i="5"/>
  <c r="Q953" i="5"/>
  <c r="Q957" i="5"/>
  <c r="Q961" i="5"/>
  <c r="Q965" i="5"/>
  <c r="Q969" i="5"/>
  <c r="Q973" i="5"/>
  <c r="Q977" i="5"/>
  <c r="Q981" i="5"/>
  <c r="Q985" i="5"/>
  <c r="Q989" i="5"/>
  <c r="Q993" i="5"/>
  <c r="Q997" i="5"/>
  <c r="BF2" i="7"/>
  <c r="BH2" i="7" s="1"/>
  <c r="BL2" i="7" s="1"/>
  <c r="L3" i="7"/>
  <c r="P3" i="7"/>
  <c r="T3" i="7"/>
  <c r="X3" i="7"/>
  <c r="BI3" i="7" s="1"/>
  <c r="AB3" i="7"/>
  <c r="AF3" i="7"/>
  <c r="AJ3" i="7"/>
  <c r="AN3" i="7"/>
  <c r="AX3" i="7" s="1"/>
  <c r="AR3" i="7"/>
  <c r="BB3" i="7" s="1"/>
  <c r="B4" i="7"/>
  <c r="G4" i="7"/>
  <c r="M4" i="7"/>
  <c r="R4" i="7"/>
  <c r="W4" i="7"/>
  <c r="AC4" i="7"/>
  <c r="AH4" i="7"/>
  <c r="AM4" i="7"/>
  <c r="AW4" i="7" s="1"/>
  <c r="AS4" i="7"/>
  <c r="BC4" i="7" s="1"/>
  <c r="D5" i="7"/>
  <c r="I5" i="7"/>
  <c r="O5" i="7"/>
  <c r="T5" i="7"/>
  <c r="Y5" i="7"/>
  <c r="AE5" i="7"/>
  <c r="AJ5" i="7"/>
  <c r="AO5" i="7"/>
  <c r="AY5" i="7" s="1"/>
  <c r="A6" i="7"/>
  <c r="F6" i="7"/>
  <c r="K6" i="7"/>
  <c r="Q6" i="7"/>
  <c r="V6" i="7"/>
  <c r="AA6" i="7"/>
  <c r="AG6" i="7"/>
  <c r="AL6" i="7"/>
  <c r="AV6" i="7" s="1"/>
  <c r="AQ6" i="7"/>
  <c r="BA6" i="7" s="1"/>
  <c r="C7" i="7"/>
  <c r="H7" i="7"/>
  <c r="M7" i="7"/>
  <c r="S7" i="7"/>
  <c r="X7" i="7"/>
  <c r="BI7" i="7" s="1"/>
  <c r="AC7" i="7"/>
  <c r="AI7" i="7"/>
  <c r="AN7" i="7"/>
  <c r="AX7" i="7" s="1"/>
  <c r="AS7" i="7"/>
  <c r="BC7" i="7" s="1"/>
  <c r="E8" i="7"/>
  <c r="J8" i="7"/>
  <c r="O8" i="7"/>
  <c r="U8" i="7"/>
  <c r="Z8" i="7"/>
  <c r="AE8" i="7"/>
  <c r="AK8" i="7"/>
  <c r="AU8" i="7" s="1"/>
  <c r="AP8" i="7"/>
  <c r="AZ8" i="7" s="1"/>
  <c r="A9" i="7"/>
  <c r="G9" i="7"/>
  <c r="L9" i="7"/>
  <c r="Q9" i="7"/>
  <c r="W9" i="7"/>
  <c r="AB9" i="7"/>
  <c r="AG9" i="7"/>
  <c r="AM9" i="7"/>
  <c r="AW9" i="7" s="1"/>
  <c r="AR9" i="7"/>
  <c r="BB9" i="7" s="1"/>
  <c r="C10" i="7"/>
  <c r="I10" i="7"/>
  <c r="N10" i="7"/>
  <c r="S10" i="7"/>
  <c r="Y10" i="7"/>
  <c r="AD10" i="7"/>
  <c r="AI10" i="7"/>
  <c r="AO10" i="7"/>
  <c r="AY10" i="7" s="1"/>
  <c r="AT10" i="7"/>
  <c r="BD10" i="7" s="1"/>
  <c r="E11" i="7"/>
  <c r="K11" i="7"/>
  <c r="P11" i="7"/>
  <c r="U11" i="7"/>
  <c r="AB11" i="7"/>
  <c r="AJ11" i="7"/>
  <c r="AR11" i="7"/>
  <c r="BB11" i="7" s="1"/>
  <c r="F12" i="7"/>
  <c r="N12" i="7"/>
  <c r="V12" i="7"/>
  <c r="AD12" i="7"/>
  <c r="AL12" i="7"/>
  <c r="AV12" i="7" s="1"/>
  <c r="AT12" i="7"/>
  <c r="BD12" i="7" s="1"/>
  <c r="H13" i="7"/>
  <c r="P13" i="7"/>
  <c r="X13" i="7"/>
  <c r="BI13" i="7" s="1"/>
  <c r="AF13" i="7"/>
  <c r="AN13" i="7"/>
  <c r="AX13" i="7" s="1"/>
  <c r="B14" i="7"/>
  <c r="J14" i="7"/>
  <c r="R14" i="7"/>
  <c r="Z14" i="7"/>
  <c r="AH14" i="7"/>
  <c r="AP14" i="7"/>
  <c r="AZ14" i="7" s="1"/>
  <c r="D15" i="7"/>
  <c r="L15" i="7"/>
  <c r="T15" i="7"/>
  <c r="AB15" i="7"/>
  <c r="AJ15" i="7"/>
  <c r="AR15" i="7"/>
  <c r="BB15" i="7" s="1"/>
  <c r="F16" i="7"/>
  <c r="N16" i="7"/>
  <c r="V16" i="7"/>
  <c r="AD16" i="7"/>
  <c r="AL16" i="7"/>
  <c r="AV16" i="7" s="1"/>
  <c r="AT16" i="7"/>
  <c r="BD16" i="7" s="1"/>
  <c r="H17" i="7"/>
  <c r="P17" i="7"/>
  <c r="X17" i="7"/>
  <c r="BI17" i="7" s="1"/>
  <c r="AF17" i="7"/>
  <c r="AN17" i="7"/>
  <c r="AX17" i="7" s="1"/>
  <c r="B18" i="7"/>
  <c r="J18" i="7"/>
  <c r="R18" i="7"/>
  <c r="Z18" i="7"/>
  <c r="AH18" i="7"/>
  <c r="AP18" i="7"/>
  <c r="AZ18" i="7" s="1"/>
  <c r="D19" i="7"/>
  <c r="L19" i="7"/>
  <c r="T19" i="7"/>
  <c r="AB19" i="7"/>
  <c r="AR19" i="7"/>
  <c r="BB19" i="7" s="1"/>
  <c r="N20" i="7"/>
  <c r="AD20" i="7"/>
  <c r="AT20" i="7"/>
  <c r="BD20" i="7" s="1"/>
  <c r="P21" i="7"/>
  <c r="AF21" i="7"/>
  <c r="B22" i="7"/>
  <c r="R22" i="7"/>
  <c r="AH22" i="7"/>
  <c r="D23" i="7"/>
  <c r="T23" i="7"/>
  <c r="AJ23" i="7"/>
  <c r="F24" i="7"/>
  <c r="V24" i="7"/>
  <c r="AL24" i="7"/>
  <c r="AV24" i="7" s="1"/>
  <c r="H25" i="7"/>
  <c r="X25" i="7"/>
  <c r="BI25" i="7" s="1"/>
  <c r="AN25" i="7"/>
  <c r="AX25" i="7" s="1"/>
  <c r="J26" i="7"/>
  <c r="Z26" i="7"/>
  <c r="AP26" i="7"/>
  <c r="AZ26" i="7" s="1"/>
  <c r="L27" i="7"/>
  <c r="AB27" i="7"/>
  <c r="AR27" i="7"/>
  <c r="BB27" i="7" s="1"/>
  <c r="N28" i="7"/>
  <c r="AD28" i="7"/>
  <c r="AT28" i="7"/>
  <c r="BD28" i="7" s="1"/>
  <c r="P29" i="7"/>
  <c r="AF29" i="7"/>
  <c r="B30" i="7"/>
  <c r="R30" i="7"/>
  <c r="AH30" i="7"/>
  <c r="D31" i="7"/>
  <c r="T31" i="7"/>
  <c r="AJ31" i="7"/>
  <c r="F32" i="7"/>
  <c r="V32" i="7"/>
  <c r="AL32" i="7"/>
  <c r="AV32" i="7" s="1"/>
  <c r="H33" i="7"/>
  <c r="X33" i="7"/>
  <c r="BI33" i="7" s="1"/>
  <c r="AN33" i="7"/>
  <c r="AX33" i="7" s="1"/>
  <c r="J34" i="7"/>
  <c r="Z34" i="7"/>
  <c r="AP34" i="7"/>
  <c r="AZ34" i="7" s="1"/>
  <c r="L35" i="7"/>
  <c r="AB35" i="7"/>
  <c r="AR35" i="7"/>
  <c r="BB35" i="7" s="1"/>
  <c r="N36" i="7"/>
  <c r="AD36" i="7"/>
  <c r="AT36" i="7"/>
  <c r="BD36" i="7" s="1"/>
  <c r="P37" i="7"/>
  <c r="AF37" i="7"/>
  <c r="B38" i="7"/>
  <c r="R38" i="7"/>
  <c r="AH38" i="7"/>
  <c r="D39" i="7"/>
  <c r="T39" i="7"/>
  <c r="AJ39" i="7"/>
  <c r="F40" i="7"/>
  <c r="V40" i="7"/>
  <c r="AL40" i="7"/>
  <c r="AV40" i="7" s="1"/>
  <c r="H41" i="7"/>
  <c r="X41" i="7"/>
  <c r="BI41" i="7" s="1"/>
  <c r="AN41" i="7"/>
  <c r="AX41" i="7" s="1"/>
  <c r="J42" i="7"/>
  <c r="Z42" i="7"/>
  <c r="AP42" i="7"/>
  <c r="AZ42" i="7" s="1"/>
  <c r="L43" i="7"/>
  <c r="AB43" i="7"/>
  <c r="AR43" i="7"/>
  <c r="BB43" i="7" s="1"/>
  <c r="N44" i="7"/>
  <c r="AD44" i="7"/>
  <c r="AT44" i="7"/>
  <c r="BD44" i="7" s="1"/>
  <c r="P45" i="7"/>
  <c r="AF45" i="7"/>
  <c r="B46" i="7"/>
  <c r="R46" i="7"/>
  <c r="AH46" i="7"/>
  <c r="D47" i="7"/>
  <c r="T47" i="7"/>
  <c r="AJ47" i="7"/>
  <c r="F48" i="7"/>
  <c r="V48" i="7"/>
  <c r="AL48" i="7"/>
  <c r="AV48" i="7" s="1"/>
  <c r="H49" i="7"/>
  <c r="X49" i="7"/>
  <c r="BI49" i="7" s="1"/>
  <c r="AN49" i="7"/>
  <c r="AX49" i="7" s="1"/>
  <c r="J50" i="7"/>
  <c r="Z50" i="7"/>
  <c r="AP50" i="7"/>
  <c r="AZ50" i="7" s="1"/>
  <c r="L51" i="7"/>
  <c r="AB51" i="7"/>
  <c r="AR51" i="7"/>
  <c r="BB51" i="7" s="1"/>
  <c r="N52" i="7"/>
  <c r="AD52" i="7"/>
  <c r="AT52" i="7"/>
  <c r="BD52" i="7" s="1"/>
  <c r="P7" i="5"/>
  <c r="P15" i="5"/>
  <c r="P23" i="5"/>
  <c r="P27" i="5"/>
  <c r="P35" i="5"/>
  <c r="P39" i="5"/>
  <c r="P47" i="5"/>
  <c r="P51" i="5"/>
  <c r="P59" i="5"/>
  <c r="P67" i="5"/>
  <c r="P75" i="5"/>
  <c r="P83" i="5"/>
  <c r="P91" i="5"/>
  <c r="P99" i="5"/>
  <c r="P107" i="5"/>
  <c r="P115" i="5"/>
  <c r="P123" i="5"/>
  <c r="P131" i="5"/>
  <c r="P135" i="5"/>
  <c r="P143" i="5"/>
  <c r="P151" i="5"/>
  <c r="P159" i="5"/>
  <c r="P167" i="5"/>
  <c r="P175" i="5"/>
  <c r="P183" i="5"/>
  <c r="P191" i="5"/>
  <c r="P199" i="5"/>
  <c r="P211" i="5"/>
  <c r="P219" i="5"/>
  <c r="P223" i="5"/>
  <c r="P231" i="5"/>
  <c r="P235" i="5"/>
  <c r="P243" i="5"/>
  <c r="P251" i="5"/>
  <c r="P259" i="5"/>
  <c r="P271" i="5"/>
  <c r="P279" i="5"/>
  <c r="P291" i="5"/>
  <c r="P303" i="5"/>
  <c r="P311" i="5"/>
  <c r="P319" i="5"/>
  <c r="P327" i="5"/>
  <c r="P339" i="5"/>
  <c r="P347" i="5"/>
  <c r="P355" i="5"/>
  <c r="P363" i="5"/>
  <c r="P375" i="5"/>
  <c r="P387" i="5"/>
  <c r="P395" i="5"/>
  <c r="P403" i="5"/>
  <c r="P411" i="5"/>
  <c r="P419" i="5"/>
  <c r="P427" i="5"/>
  <c r="P435" i="5"/>
  <c r="P443" i="5"/>
  <c r="P455" i="5"/>
  <c r="P463" i="5"/>
  <c r="P475" i="5"/>
  <c r="P483" i="5"/>
  <c r="P487" i="5"/>
  <c r="P495" i="5"/>
  <c r="P499" i="5"/>
  <c r="P503" i="5"/>
  <c r="P511" i="5"/>
  <c r="P519" i="5"/>
  <c r="P527" i="5"/>
  <c r="P535" i="5"/>
  <c r="P543" i="5"/>
  <c r="P555" i="5"/>
  <c r="P563" i="5"/>
  <c r="P571" i="5"/>
  <c r="P579" i="5"/>
  <c r="P587" i="5"/>
  <c r="P595" i="5"/>
  <c r="P603" i="5"/>
  <c r="P611" i="5"/>
  <c r="P619" i="5"/>
  <c r="P631" i="5"/>
  <c r="P639" i="5"/>
  <c r="P651" i="5"/>
  <c r="P659" i="5"/>
  <c r="P667" i="5"/>
  <c r="P671" i="5"/>
  <c r="P679" i="5"/>
  <c r="P687" i="5"/>
  <c r="P695" i="5"/>
  <c r="P707" i="5"/>
  <c r="P719" i="5"/>
  <c r="P731" i="5"/>
  <c r="P743" i="5"/>
  <c r="P751" i="5"/>
  <c r="P759" i="5"/>
  <c r="P771" i="5"/>
  <c r="P779" i="5"/>
  <c r="P787" i="5"/>
  <c r="P795" i="5"/>
  <c r="P803" i="5"/>
  <c r="P811" i="5"/>
  <c r="P819" i="5"/>
  <c r="P827" i="5"/>
  <c r="P835" i="5"/>
  <c r="P839" i="5"/>
  <c r="P847" i="5"/>
  <c r="P851" i="5"/>
  <c r="P855" i="5"/>
  <c r="P859" i="5"/>
  <c r="P863" i="5"/>
  <c r="P867" i="5"/>
  <c r="P875" i="5"/>
  <c r="P879" i="5"/>
  <c r="P887" i="5"/>
  <c r="P895" i="5"/>
  <c r="P903" i="5"/>
  <c r="P911" i="5"/>
  <c r="P919" i="5"/>
  <c r="P927" i="5"/>
  <c r="P935" i="5"/>
  <c r="P943" i="5"/>
  <c r="P947" i="5"/>
  <c r="P955" i="5"/>
  <c r="P959" i="5"/>
  <c r="P967" i="5"/>
  <c r="P971" i="5"/>
  <c r="P979" i="5"/>
  <c r="P987" i="5"/>
  <c r="P995" i="5"/>
  <c r="Q5" i="5"/>
  <c r="Q13" i="5"/>
  <c r="Q21" i="5"/>
  <c r="Q29" i="5"/>
  <c r="Q37" i="5"/>
  <c r="Q45" i="5"/>
  <c r="Q53" i="5"/>
  <c r="Q61" i="5"/>
  <c r="Q69" i="5"/>
  <c r="Q77" i="5"/>
  <c r="Q85" i="5"/>
  <c r="Q97" i="5"/>
  <c r="Q105" i="5"/>
  <c r="Q113" i="5"/>
  <c r="Q121" i="5"/>
  <c r="Q129" i="5"/>
  <c r="Q141" i="5"/>
  <c r="Q173" i="5"/>
  <c r="Q329" i="5"/>
  <c r="P1" i="5"/>
  <c r="P8" i="5"/>
  <c r="P16" i="5"/>
  <c r="P24" i="5"/>
  <c r="P32" i="5"/>
  <c r="P44" i="5"/>
  <c r="P52" i="5"/>
  <c r="P60" i="5"/>
  <c r="P68" i="5"/>
  <c r="P76" i="5"/>
  <c r="P80" i="5"/>
  <c r="P88" i="5"/>
  <c r="P96" i="5"/>
  <c r="P108" i="5"/>
  <c r="P116" i="5"/>
  <c r="P128" i="5"/>
  <c r="P136" i="5"/>
  <c r="P144" i="5"/>
  <c r="P148" i="5"/>
  <c r="P156" i="5"/>
  <c r="P164" i="5"/>
  <c r="P176" i="5"/>
  <c r="P188" i="5"/>
  <c r="P196" i="5"/>
  <c r="P204" i="5"/>
  <c r="P212" i="5"/>
  <c r="P220" i="5"/>
  <c r="P228" i="5"/>
  <c r="P232" i="5"/>
  <c r="P240" i="5"/>
  <c r="P248" i="5"/>
  <c r="P260" i="5"/>
  <c r="P268" i="5"/>
  <c r="P276" i="5"/>
  <c r="P284" i="5"/>
  <c r="P292" i="5"/>
  <c r="P300" i="5"/>
  <c r="P304" i="5"/>
  <c r="P308" i="5"/>
  <c r="P316" i="5"/>
  <c r="P320" i="5"/>
  <c r="P332" i="5"/>
  <c r="P340" i="5"/>
  <c r="P348" i="5"/>
  <c r="P356" i="5"/>
  <c r="P364" i="5"/>
  <c r="P372" i="5"/>
  <c r="P380" i="5"/>
  <c r="P384" i="5"/>
  <c r="P388" i="5"/>
  <c r="P396" i="5"/>
  <c r="P404" i="5"/>
  <c r="P412" i="5"/>
  <c r="P424" i="5"/>
  <c r="P432" i="5"/>
  <c r="P440" i="5"/>
  <c r="P448" i="5"/>
  <c r="P456" i="5"/>
  <c r="P464" i="5"/>
  <c r="P468" i="5"/>
  <c r="P480" i="5"/>
  <c r="P488" i="5"/>
  <c r="P496" i="5"/>
  <c r="P508" i="5"/>
  <c r="P516" i="5"/>
  <c r="P520" i="5"/>
  <c r="P528" i="5"/>
  <c r="P532" i="5"/>
  <c r="P540" i="5"/>
  <c r="P548" i="5"/>
  <c r="P560" i="5"/>
  <c r="P568" i="5"/>
  <c r="P576" i="5"/>
  <c r="P580" i="5"/>
  <c r="P588" i="5"/>
  <c r="P592" i="5"/>
  <c r="P596" i="5"/>
  <c r="P604" i="5"/>
  <c r="P608" i="5"/>
  <c r="P612" i="5"/>
  <c r="P616" i="5"/>
  <c r="P620" i="5"/>
  <c r="P632" i="5"/>
  <c r="P640" i="5"/>
  <c r="P648" i="5"/>
  <c r="P656" i="5"/>
  <c r="P668" i="5"/>
  <c r="P676" i="5"/>
  <c r="P680" i="5"/>
  <c r="P688" i="5"/>
  <c r="P700" i="5"/>
  <c r="P708" i="5"/>
  <c r="P716" i="5"/>
  <c r="P724" i="5"/>
  <c r="P732" i="5"/>
  <c r="P740" i="5"/>
  <c r="P744" i="5"/>
  <c r="P748" i="5"/>
  <c r="P756" i="5"/>
  <c r="P760" i="5"/>
  <c r="P764" i="5"/>
  <c r="P768" i="5"/>
  <c r="P772" i="5"/>
  <c r="P780" i="5"/>
  <c r="P788" i="5"/>
  <c r="P800" i="5"/>
  <c r="P808" i="5"/>
  <c r="P816" i="5"/>
  <c r="P820" i="5"/>
  <c r="P828" i="5"/>
  <c r="P832" i="5"/>
  <c r="P836" i="5"/>
  <c r="P840" i="5"/>
  <c r="P844" i="5"/>
  <c r="P852" i="5"/>
  <c r="P856" i="5"/>
  <c r="P868" i="5"/>
  <c r="P876" i="5"/>
  <c r="P884" i="5"/>
  <c r="P896" i="5"/>
  <c r="P904" i="5"/>
  <c r="P912" i="5"/>
  <c r="P920" i="5"/>
  <c r="P928" i="5"/>
  <c r="P932" i="5"/>
  <c r="P940" i="5"/>
  <c r="P948" i="5"/>
  <c r="P960" i="5"/>
  <c r="P968" i="5"/>
  <c r="P980" i="5"/>
  <c r="P988" i="5"/>
  <c r="Q6" i="5"/>
  <c r="Q14" i="5"/>
  <c r="Q22" i="5"/>
  <c r="Q34" i="5"/>
  <c r="Q42" i="5"/>
  <c r="Q54" i="5"/>
  <c r="Q62" i="5"/>
  <c r="Q74" i="5"/>
  <c r="Q82" i="5"/>
  <c r="Q90" i="5"/>
  <c r="Q98" i="5"/>
  <c r="Q114" i="5"/>
  <c r="Q122" i="5"/>
  <c r="Q134" i="5"/>
  <c r="Q142" i="5"/>
  <c r="Q150" i="5"/>
  <c r="Q158" i="5"/>
  <c r="Q166" i="5"/>
  <c r="Q174" i="5"/>
  <c r="Q186" i="5"/>
  <c r="Q194" i="5"/>
  <c r="Q202" i="5"/>
  <c r="Q214" i="5"/>
  <c r="Q222" i="5"/>
  <c r="Q230" i="5"/>
  <c r="Q238" i="5"/>
  <c r="Q246" i="5"/>
  <c r="Q254" i="5"/>
  <c r="Q266" i="5"/>
  <c r="Q274" i="5"/>
  <c r="Q286" i="5"/>
  <c r="Q298" i="5"/>
  <c r="Q306" i="5"/>
  <c r="Q314" i="5"/>
  <c r="Q322" i="5"/>
  <c r="Q330" i="5"/>
  <c r="Q342" i="5"/>
  <c r="Q350" i="5"/>
  <c r="Q358" i="5"/>
  <c r="Q366" i="5"/>
  <c r="Q370" i="5"/>
  <c r="Q374" i="5"/>
  <c r="Q382" i="5"/>
  <c r="Q386" i="5"/>
  <c r="Q390" i="5"/>
  <c r="Q398" i="5"/>
  <c r="Q406" i="5"/>
  <c r="Q414" i="5"/>
  <c r="Q426" i="5"/>
  <c r="Q438" i="5"/>
  <c r="Q446" i="5"/>
  <c r="Q454" i="5"/>
  <c r="Q462" i="5"/>
  <c r="Q466" i="5"/>
  <c r="Q474" i="5"/>
  <c r="Q486" i="5"/>
  <c r="Q494" i="5"/>
  <c r="Q502" i="5"/>
  <c r="Q510" i="5"/>
  <c r="Q518" i="5"/>
  <c r="Q526" i="5"/>
  <c r="Q534" i="5"/>
  <c r="Q538" i="5"/>
  <c r="Q546" i="5"/>
  <c r="Q558" i="5"/>
  <c r="Q566" i="5"/>
  <c r="Q578" i="5"/>
  <c r="Q586" i="5"/>
  <c r="Q594" i="5"/>
  <c r="Q602" i="5"/>
  <c r="Q610" i="5"/>
  <c r="Q618" i="5"/>
  <c r="Q630" i="5"/>
  <c r="Q638" i="5"/>
  <c r="Q646" i="5"/>
  <c r="Q658" i="5"/>
  <c r="Q666" i="5"/>
  <c r="Q670" i="5"/>
  <c r="Q678" i="5"/>
  <c r="Q682" i="5"/>
  <c r="Q690" i="5"/>
  <c r="Q702" i="5"/>
  <c r="Q714" i="5"/>
  <c r="Q722" i="5"/>
  <c r="Q730" i="5"/>
  <c r="Q738" i="5"/>
  <c r="Q746" i="5"/>
  <c r="Q758" i="5"/>
  <c r="Q766" i="5"/>
  <c r="Q774" i="5"/>
  <c r="Q782" i="5"/>
  <c r="Q794" i="5"/>
  <c r="Q802" i="5"/>
  <c r="Q810" i="5"/>
  <c r="Q818" i="5"/>
  <c r="Q826" i="5"/>
  <c r="Q838" i="5"/>
  <c r="Q850" i="5"/>
  <c r="Q862" i="5"/>
  <c r="Q870" i="5"/>
  <c r="Q878" i="5"/>
  <c r="Q886" i="5"/>
  <c r="Q898" i="5"/>
  <c r="Q910" i="5"/>
  <c r="Q922" i="5"/>
  <c r="Q930" i="5"/>
  <c r="Q938" i="5"/>
  <c r="Q942" i="5"/>
  <c r="Q950" i="5"/>
  <c r="Q954" i="5"/>
  <c r="Q958" i="5"/>
  <c r="Q962" i="5"/>
  <c r="Q974" i="5"/>
  <c r="Q982" i="5"/>
  <c r="AS55" i="7"/>
  <c r="BC55" i="7" s="1"/>
  <c r="AO55" i="7"/>
  <c r="AY55" i="7" s="1"/>
  <c r="AK55" i="7"/>
  <c r="AU55" i="7" s="1"/>
  <c r="AG55" i="7"/>
  <c r="AC55" i="7"/>
  <c r="Y55" i="7"/>
  <c r="U55" i="7"/>
  <c r="Q55" i="7"/>
  <c r="M55" i="7"/>
  <c r="I55" i="7"/>
  <c r="E55" i="7"/>
  <c r="A55" i="7"/>
  <c r="AQ54" i="7"/>
  <c r="BA54" i="7" s="1"/>
  <c r="AM54" i="7"/>
  <c r="AW54" i="7" s="1"/>
  <c r="AI54" i="7"/>
  <c r="AE54" i="7"/>
  <c r="AA54" i="7"/>
  <c r="W54" i="7"/>
  <c r="S54" i="7"/>
  <c r="O54" i="7"/>
  <c r="K54" i="7"/>
  <c r="G54" i="7"/>
  <c r="C54" i="7"/>
  <c r="AS53" i="7"/>
  <c r="BC53" i="7" s="1"/>
  <c r="AO53" i="7"/>
  <c r="AY53" i="7" s="1"/>
  <c r="AK53" i="7"/>
  <c r="AU53" i="7" s="1"/>
  <c r="AG53" i="7"/>
  <c r="AC53" i="7"/>
  <c r="Y53" i="7"/>
  <c r="U53" i="7"/>
  <c r="Q53" i="7"/>
  <c r="M53" i="7"/>
  <c r="I53" i="7"/>
  <c r="E53" i="7"/>
  <c r="A53" i="7"/>
  <c r="AQ52" i="7"/>
  <c r="BA52" i="7" s="1"/>
  <c r="AM52" i="7"/>
  <c r="AW52" i="7" s="1"/>
  <c r="AI52" i="7"/>
  <c r="AE52" i="7"/>
  <c r="AA52" i="7"/>
  <c r="W52" i="7"/>
  <c r="S52" i="7"/>
  <c r="O52" i="7"/>
  <c r="K52" i="7"/>
  <c r="G52" i="7"/>
  <c r="C52" i="7"/>
  <c r="AS51" i="7"/>
  <c r="BC51" i="7" s="1"/>
  <c r="AO51" i="7"/>
  <c r="AY51" i="7" s="1"/>
  <c r="AK51" i="7"/>
  <c r="AU51" i="7" s="1"/>
  <c r="AG51" i="7"/>
  <c r="AC51" i="7"/>
  <c r="Y51" i="7"/>
  <c r="U51" i="7"/>
  <c r="Q51" i="7"/>
  <c r="M51" i="7"/>
  <c r="I51" i="7"/>
  <c r="E51" i="7"/>
  <c r="A51" i="7"/>
  <c r="AQ50" i="7"/>
  <c r="BA50" i="7" s="1"/>
  <c r="AM50" i="7"/>
  <c r="AW50" i="7" s="1"/>
  <c r="AI50" i="7"/>
  <c r="AE50" i="7"/>
  <c r="AA50" i="7"/>
  <c r="W50" i="7"/>
  <c r="S50" i="7"/>
  <c r="O50" i="7"/>
  <c r="K50" i="7"/>
  <c r="G50" i="7"/>
  <c r="C50" i="7"/>
  <c r="AS49" i="7"/>
  <c r="BC49" i="7" s="1"/>
  <c r="AO49" i="7"/>
  <c r="AY49" i="7" s="1"/>
  <c r="AK49" i="7"/>
  <c r="AU49" i="7" s="1"/>
  <c r="AG49" i="7"/>
  <c r="AC49" i="7"/>
  <c r="Y49" i="7"/>
  <c r="U49" i="7"/>
  <c r="Q49" i="7"/>
  <c r="M49" i="7"/>
  <c r="I49" i="7"/>
  <c r="E49" i="7"/>
  <c r="A49" i="7"/>
  <c r="AQ48" i="7"/>
  <c r="BA48" i="7" s="1"/>
  <c r="AM48" i="7"/>
  <c r="AW48" i="7" s="1"/>
  <c r="AI48" i="7"/>
  <c r="AE48" i="7"/>
  <c r="AA48" i="7"/>
  <c r="W48" i="7"/>
  <c r="S48" i="7"/>
  <c r="O48" i="7"/>
  <c r="K48" i="7"/>
  <c r="G48" i="7"/>
  <c r="C48" i="7"/>
  <c r="AS47" i="7"/>
  <c r="BC47" i="7" s="1"/>
  <c r="AO47" i="7"/>
  <c r="AY47" i="7" s="1"/>
  <c r="AK47" i="7"/>
  <c r="AU47" i="7" s="1"/>
  <c r="AG47" i="7"/>
  <c r="AC47" i="7"/>
  <c r="Y47" i="7"/>
  <c r="U47" i="7"/>
  <c r="Q47" i="7"/>
  <c r="M47" i="7"/>
  <c r="I47" i="7"/>
  <c r="E47" i="7"/>
  <c r="A47" i="7"/>
  <c r="AQ46" i="7"/>
  <c r="BA46" i="7" s="1"/>
  <c r="AM46" i="7"/>
  <c r="AW46" i="7" s="1"/>
  <c r="AI46" i="7"/>
  <c r="AE46" i="7"/>
  <c r="AA46" i="7"/>
  <c r="W46" i="7"/>
  <c r="S46" i="7"/>
  <c r="O46" i="7"/>
  <c r="K46" i="7"/>
  <c r="G46" i="7"/>
  <c r="C46" i="7"/>
  <c r="AS45" i="7"/>
  <c r="BC45" i="7" s="1"/>
  <c r="AO45" i="7"/>
  <c r="AY45" i="7" s="1"/>
  <c r="AK45" i="7"/>
  <c r="AU45" i="7" s="1"/>
  <c r="AG45" i="7"/>
  <c r="AC45" i="7"/>
  <c r="Y45" i="7"/>
  <c r="U45" i="7"/>
  <c r="Q45" i="7"/>
  <c r="M45" i="7"/>
  <c r="I45" i="7"/>
  <c r="E45" i="7"/>
  <c r="A45" i="7"/>
  <c r="AQ44" i="7"/>
  <c r="BA44" i="7" s="1"/>
  <c r="AM44" i="7"/>
  <c r="AW44" i="7" s="1"/>
  <c r="AI44" i="7"/>
  <c r="AE44" i="7"/>
  <c r="AA44" i="7"/>
  <c r="W44" i="7"/>
  <c r="S44" i="7"/>
  <c r="O44" i="7"/>
  <c r="K44" i="7"/>
  <c r="G44" i="7"/>
  <c r="C44" i="7"/>
  <c r="AS43" i="7"/>
  <c r="BC43" i="7" s="1"/>
  <c r="AO43" i="7"/>
  <c r="AY43" i="7" s="1"/>
  <c r="AK43" i="7"/>
  <c r="AU43" i="7" s="1"/>
  <c r="AG43" i="7"/>
  <c r="AC43" i="7"/>
  <c r="Y43" i="7"/>
  <c r="U43" i="7"/>
  <c r="Q43" i="7"/>
  <c r="M43" i="7"/>
  <c r="I43" i="7"/>
  <c r="E43" i="7"/>
  <c r="A43" i="7"/>
  <c r="AQ42" i="7"/>
  <c r="BA42" i="7" s="1"/>
  <c r="AM42" i="7"/>
  <c r="AW42" i="7" s="1"/>
  <c r="AI42" i="7"/>
  <c r="AE42" i="7"/>
  <c r="AA42" i="7"/>
  <c r="W42" i="7"/>
  <c r="S42" i="7"/>
  <c r="O42" i="7"/>
  <c r="K42" i="7"/>
  <c r="G42" i="7"/>
  <c r="C42" i="7"/>
  <c r="AS41" i="7"/>
  <c r="BC41" i="7" s="1"/>
  <c r="AO41" i="7"/>
  <c r="AY41" i="7" s="1"/>
  <c r="AK41" i="7"/>
  <c r="AU41" i="7" s="1"/>
  <c r="AG41" i="7"/>
  <c r="AC41" i="7"/>
  <c r="Y41" i="7"/>
  <c r="U41" i="7"/>
  <c r="Q41" i="7"/>
  <c r="M41" i="7"/>
  <c r="I41" i="7"/>
  <c r="E41" i="7"/>
  <c r="A41" i="7"/>
  <c r="AQ40" i="7"/>
  <c r="BA40" i="7" s="1"/>
  <c r="AM40" i="7"/>
  <c r="AW40" i="7" s="1"/>
  <c r="AI40" i="7"/>
  <c r="AE40" i="7"/>
  <c r="AA40" i="7"/>
  <c r="W40" i="7"/>
  <c r="S40" i="7"/>
  <c r="O40" i="7"/>
  <c r="K40" i="7"/>
  <c r="G40" i="7"/>
  <c r="C40" i="7"/>
  <c r="AS39" i="7"/>
  <c r="BC39" i="7" s="1"/>
  <c r="AO39" i="7"/>
  <c r="AY39" i="7" s="1"/>
  <c r="AK39" i="7"/>
  <c r="AU39" i="7" s="1"/>
  <c r="AG39" i="7"/>
  <c r="AC39" i="7"/>
  <c r="Y39" i="7"/>
  <c r="U39" i="7"/>
  <c r="Q39" i="7"/>
  <c r="M39" i="7"/>
  <c r="I39" i="7"/>
  <c r="E39" i="7"/>
  <c r="A39" i="7"/>
  <c r="AQ38" i="7"/>
  <c r="BA38" i="7" s="1"/>
  <c r="AM38" i="7"/>
  <c r="AW38" i="7" s="1"/>
  <c r="AI38" i="7"/>
  <c r="AE38" i="7"/>
  <c r="AA38" i="7"/>
  <c r="W38" i="7"/>
  <c r="S38" i="7"/>
  <c r="O38" i="7"/>
  <c r="K38" i="7"/>
  <c r="G38" i="7"/>
  <c r="C38" i="7"/>
  <c r="AS37" i="7"/>
  <c r="BC37" i="7" s="1"/>
  <c r="AO37" i="7"/>
  <c r="AY37" i="7" s="1"/>
  <c r="AK37" i="7"/>
  <c r="AU37" i="7" s="1"/>
  <c r="AG37" i="7"/>
  <c r="AC37" i="7"/>
  <c r="Y37" i="7"/>
  <c r="U37" i="7"/>
  <c r="Q37" i="7"/>
  <c r="M37" i="7"/>
  <c r="I37" i="7"/>
  <c r="E37" i="7"/>
  <c r="A37" i="7"/>
  <c r="AQ36" i="7"/>
  <c r="BA36" i="7" s="1"/>
  <c r="AM36" i="7"/>
  <c r="AW36" i="7" s="1"/>
  <c r="AI36" i="7"/>
  <c r="AE36" i="7"/>
  <c r="AA36" i="7"/>
  <c r="W36" i="7"/>
  <c r="S36" i="7"/>
  <c r="O36" i="7"/>
  <c r="K36" i="7"/>
  <c r="G36" i="7"/>
  <c r="C36" i="7"/>
  <c r="AS35" i="7"/>
  <c r="BC35" i="7" s="1"/>
  <c r="AO35" i="7"/>
  <c r="AY35" i="7" s="1"/>
  <c r="AK35" i="7"/>
  <c r="AU35" i="7" s="1"/>
  <c r="AG35" i="7"/>
  <c r="AC35" i="7"/>
  <c r="Y35" i="7"/>
  <c r="U35" i="7"/>
  <c r="Q35" i="7"/>
  <c r="M35" i="7"/>
  <c r="I35" i="7"/>
  <c r="E35" i="7"/>
  <c r="A35" i="7"/>
  <c r="AQ34" i="7"/>
  <c r="BA34" i="7" s="1"/>
  <c r="AM34" i="7"/>
  <c r="AW34" i="7" s="1"/>
  <c r="AI34" i="7"/>
  <c r="AE34" i="7"/>
  <c r="AA34" i="7"/>
  <c r="W34" i="7"/>
  <c r="S34" i="7"/>
  <c r="O34" i="7"/>
  <c r="K34" i="7"/>
  <c r="G34" i="7"/>
  <c r="C34" i="7"/>
  <c r="AS33" i="7"/>
  <c r="BC33" i="7" s="1"/>
  <c r="AO33" i="7"/>
  <c r="AY33" i="7" s="1"/>
  <c r="AK33" i="7"/>
  <c r="AU33" i="7" s="1"/>
  <c r="AG33" i="7"/>
  <c r="AC33" i="7"/>
  <c r="Y33" i="7"/>
  <c r="U33" i="7"/>
  <c r="Q33" i="7"/>
  <c r="M33" i="7"/>
  <c r="I33" i="7"/>
  <c r="E33" i="7"/>
  <c r="A33" i="7"/>
  <c r="AQ32" i="7"/>
  <c r="BA32" i="7" s="1"/>
  <c r="AM32" i="7"/>
  <c r="AW32" i="7" s="1"/>
  <c r="AI32" i="7"/>
  <c r="AE32" i="7"/>
  <c r="AA32" i="7"/>
  <c r="W32" i="7"/>
  <c r="S32" i="7"/>
  <c r="O32" i="7"/>
  <c r="K32" i="7"/>
  <c r="G32" i="7"/>
  <c r="C32" i="7"/>
  <c r="AS31" i="7"/>
  <c r="BC31" i="7" s="1"/>
  <c r="AO31" i="7"/>
  <c r="AY31" i="7" s="1"/>
  <c r="AK31" i="7"/>
  <c r="AU31" i="7" s="1"/>
  <c r="AG31" i="7"/>
  <c r="AC31" i="7"/>
  <c r="Y31" i="7"/>
  <c r="U31" i="7"/>
  <c r="Q31" i="7"/>
  <c r="M31" i="7"/>
  <c r="I31" i="7"/>
  <c r="E31" i="7"/>
  <c r="A31" i="7"/>
  <c r="AQ30" i="7"/>
  <c r="BA30" i="7" s="1"/>
  <c r="AM30" i="7"/>
  <c r="AW30" i="7" s="1"/>
  <c r="AI30" i="7"/>
  <c r="AE30" i="7"/>
  <c r="AA30" i="7"/>
  <c r="W30" i="7"/>
  <c r="S30" i="7"/>
  <c r="O30" i="7"/>
  <c r="K30" i="7"/>
  <c r="G30" i="7"/>
  <c r="C30" i="7"/>
  <c r="AS29" i="7"/>
  <c r="BC29" i="7" s="1"/>
  <c r="AO29" i="7"/>
  <c r="AY29" i="7" s="1"/>
  <c r="AK29" i="7"/>
  <c r="AU29" i="7" s="1"/>
  <c r="AG29" i="7"/>
  <c r="AC29" i="7"/>
  <c r="Y29" i="7"/>
  <c r="U29" i="7"/>
  <c r="Q29" i="7"/>
  <c r="M29" i="7"/>
  <c r="I29" i="7"/>
  <c r="E29" i="7"/>
  <c r="A29" i="7"/>
  <c r="AQ28" i="7"/>
  <c r="BA28" i="7" s="1"/>
  <c r="AM28" i="7"/>
  <c r="AW28" i="7" s="1"/>
  <c r="AI28" i="7"/>
  <c r="AE28" i="7"/>
  <c r="AA28" i="7"/>
  <c r="W28" i="7"/>
  <c r="S28" i="7"/>
  <c r="O28" i="7"/>
  <c r="K28" i="7"/>
  <c r="G28" i="7"/>
  <c r="C28" i="7"/>
  <c r="AS27" i="7"/>
  <c r="BC27" i="7" s="1"/>
  <c r="AO27" i="7"/>
  <c r="AY27" i="7" s="1"/>
  <c r="AK27" i="7"/>
  <c r="AU27" i="7" s="1"/>
  <c r="AG27" i="7"/>
  <c r="AC27" i="7"/>
  <c r="Y27" i="7"/>
  <c r="U27" i="7"/>
  <c r="Q27" i="7"/>
  <c r="M27" i="7"/>
  <c r="I27" i="7"/>
  <c r="E27" i="7"/>
  <c r="A27" i="7"/>
  <c r="AQ26" i="7"/>
  <c r="BA26" i="7" s="1"/>
  <c r="AM26" i="7"/>
  <c r="AW26" i="7" s="1"/>
  <c r="AI26" i="7"/>
  <c r="AE26" i="7"/>
  <c r="AA26" i="7"/>
  <c r="W26" i="7"/>
  <c r="S26" i="7"/>
  <c r="O26" i="7"/>
  <c r="K26" i="7"/>
  <c r="G26" i="7"/>
  <c r="C26" i="7"/>
  <c r="AS25" i="7"/>
  <c r="BC25" i="7" s="1"/>
  <c r="AO25" i="7"/>
  <c r="AY25" i="7" s="1"/>
  <c r="AK25" i="7"/>
  <c r="AU25" i="7" s="1"/>
  <c r="AG25" i="7"/>
  <c r="AC25" i="7"/>
  <c r="Y25" i="7"/>
  <c r="U25" i="7"/>
  <c r="Q25" i="7"/>
  <c r="M25" i="7"/>
  <c r="I25" i="7"/>
  <c r="E25" i="7"/>
  <c r="A25" i="7"/>
  <c r="AQ24" i="7"/>
  <c r="BA24" i="7" s="1"/>
  <c r="AM24" i="7"/>
  <c r="AW24" i="7" s="1"/>
  <c r="AI24" i="7"/>
  <c r="AE24" i="7"/>
  <c r="AA24" i="7"/>
  <c r="W24" i="7"/>
  <c r="S24" i="7"/>
  <c r="O24" i="7"/>
  <c r="K24" i="7"/>
  <c r="G24" i="7"/>
  <c r="C24" i="7"/>
  <c r="AS23" i="7"/>
  <c r="BC23" i="7" s="1"/>
  <c r="AO23" i="7"/>
  <c r="AY23" i="7" s="1"/>
  <c r="AK23" i="7"/>
  <c r="AU23" i="7" s="1"/>
  <c r="AG23" i="7"/>
  <c r="AC23" i="7"/>
  <c r="Y23" i="7"/>
  <c r="U23" i="7"/>
  <c r="Q23" i="7"/>
  <c r="M23" i="7"/>
  <c r="I23" i="7"/>
  <c r="E23" i="7"/>
  <c r="A23" i="7"/>
  <c r="AQ22" i="7"/>
  <c r="BA22" i="7" s="1"/>
  <c r="AM22" i="7"/>
  <c r="AW22" i="7" s="1"/>
  <c r="AI22" i="7"/>
  <c r="AE22" i="7"/>
  <c r="AA22" i="7"/>
  <c r="W22" i="7"/>
  <c r="S22" i="7"/>
  <c r="O22" i="7"/>
  <c r="K22" i="7"/>
  <c r="G22" i="7"/>
  <c r="C22" i="7"/>
  <c r="AS21" i="7"/>
  <c r="BC21" i="7" s="1"/>
  <c r="AO21" i="7"/>
  <c r="AY21" i="7" s="1"/>
  <c r="AK21" i="7"/>
  <c r="AU21" i="7" s="1"/>
  <c r="AG21" i="7"/>
  <c r="AC21" i="7"/>
  <c r="Y21" i="7"/>
  <c r="U21" i="7"/>
  <c r="Q21" i="7"/>
  <c r="M21" i="7"/>
  <c r="I21" i="7"/>
  <c r="E21" i="7"/>
  <c r="A21" i="7"/>
  <c r="AQ20" i="7"/>
  <c r="BA20" i="7" s="1"/>
  <c r="AM20" i="7"/>
  <c r="AW20" i="7" s="1"/>
  <c r="AI20" i="7"/>
  <c r="AE20" i="7"/>
  <c r="AA20" i="7"/>
  <c r="W20" i="7"/>
  <c r="S20" i="7"/>
  <c r="O20" i="7"/>
  <c r="K20" i="7"/>
  <c r="G20" i="7"/>
  <c r="C20" i="7"/>
  <c r="AS19" i="7"/>
  <c r="BC19" i="7" s="1"/>
  <c r="AO19" i="7"/>
  <c r="AY19" i="7" s="1"/>
  <c r="AK19" i="7"/>
  <c r="AU19" i="7" s="1"/>
  <c r="AG19" i="7"/>
  <c r="AC19" i="7"/>
  <c r="Y19" i="7"/>
  <c r="U19" i="7"/>
  <c r="Q19" i="7"/>
  <c r="M19" i="7"/>
  <c r="I19" i="7"/>
  <c r="E19" i="7"/>
  <c r="A19" i="7"/>
  <c r="AQ18" i="7"/>
  <c r="BA18" i="7" s="1"/>
  <c r="AM18" i="7"/>
  <c r="AW18" i="7" s="1"/>
  <c r="AI18" i="7"/>
  <c r="AE18" i="7"/>
  <c r="AA18" i="7"/>
  <c r="W18" i="7"/>
  <c r="S18" i="7"/>
  <c r="O18" i="7"/>
  <c r="K18" i="7"/>
  <c r="G18" i="7"/>
  <c r="C18" i="7"/>
  <c r="AS17" i="7"/>
  <c r="BC17" i="7" s="1"/>
  <c r="AO17" i="7"/>
  <c r="AY17" i="7" s="1"/>
  <c r="AK17" i="7"/>
  <c r="AU17" i="7" s="1"/>
  <c r="AG17" i="7"/>
  <c r="AC17" i="7"/>
  <c r="Y17" i="7"/>
  <c r="U17" i="7"/>
  <c r="Q17" i="7"/>
  <c r="M17" i="7"/>
  <c r="I17" i="7"/>
  <c r="E17" i="7"/>
  <c r="A17" i="7"/>
  <c r="AQ16" i="7"/>
  <c r="BA16" i="7" s="1"/>
  <c r="AM16" i="7"/>
  <c r="AW16" i="7" s="1"/>
  <c r="AI16" i="7"/>
  <c r="AE16" i="7"/>
  <c r="AA16" i="7"/>
  <c r="W16" i="7"/>
  <c r="S16" i="7"/>
  <c r="O16" i="7"/>
  <c r="K16" i="7"/>
  <c r="G16" i="7"/>
  <c r="C16" i="7"/>
  <c r="AS15" i="7"/>
  <c r="BC15" i="7" s="1"/>
  <c r="AO15" i="7"/>
  <c r="AY15" i="7" s="1"/>
  <c r="AK15" i="7"/>
  <c r="AU15" i="7" s="1"/>
  <c r="AG15" i="7"/>
  <c r="AC15" i="7"/>
  <c r="Y15" i="7"/>
  <c r="U15" i="7"/>
  <c r="Q15" i="7"/>
  <c r="M15" i="7"/>
  <c r="I15" i="7"/>
  <c r="E15" i="7"/>
  <c r="A15" i="7"/>
  <c r="AQ14" i="7"/>
  <c r="BA14" i="7" s="1"/>
  <c r="AM14" i="7"/>
  <c r="AW14" i="7" s="1"/>
  <c r="AI14" i="7"/>
  <c r="AE14" i="7"/>
  <c r="AA14" i="7"/>
  <c r="W14" i="7"/>
  <c r="S14" i="7"/>
  <c r="O14" i="7"/>
  <c r="K14" i="7"/>
  <c r="G14" i="7"/>
  <c r="C14" i="7"/>
  <c r="AS13" i="7"/>
  <c r="BC13" i="7" s="1"/>
  <c r="AO13" i="7"/>
  <c r="AY13" i="7" s="1"/>
  <c r="AK13" i="7"/>
  <c r="AU13" i="7" s="1"/>
  <c r="AG13" i="7"/>
  <c r="AC13" i="7"/>
  <c r="Y13" i="7"/>
  <c r="U13" i="7"/>
  <c r="Q13" i="7"/>
  <c r="M13" i="7"/>
  <c r="I13" i="7"/>
  <c r="E13" i="7"/>
  <c r="A13" i="7"/>
  <c r="AQ12" i="7"/>
  <c r="BA12" i="7" s="1"/>
  <c r="AM12" i="7"/>
  <c r="AW12" i="7" s="1"/>
  <c r="AI12" i="7"/>
  <c r="AE12" i="7"/>
  <c r="AA12" i="7"/>
  <c r="W12" i="7"/>
  <c r="S12" i="7"/>
  <c r="O12" i="7"/>
  <c r="K12" i="7"/>
  <c r="G12" i="7"/>
  <c r="C12" i="7"/>
  <c r="AS11" i="7"/>
  <c r="BC11" i="7" s="1"/>
  <c r="AO11" i="7"/>
  <c r="AY11" i="7" s="1"/>
  <c r="AK11" i="7"/>
  <c r="AU11" i="7" s="1"/>
  <c r="AG11" i="7"/>
  <c r="AC11" i="7"/>
  <c r="Y11" i="7"/>
  <c r="AR55" i="7"/>
  <c r="BB55" i="7" s="1"/>
  <c r="AN55" i="7"/>
  <c r="AX55" i="7" s="1"/>
  <c r="AJ55" i="7"/>
  <c r="AF55" i="7"/>
  <c r="AB55" i="7"/>
  <c r="X55" i="7"/>
  <c r="BI55" i="7" s="1"/>
  <c r="T55" i="7"/>
  <c r="P55" i="7"/>
  <c r="L55" i="7"/>
  <c r="H55" i="7"/>
  <c r="D55" i="7"/>
  <c r="AT54" i="7"/>
  <c r="BD54" i="7" s="1"/>
  <c r="AP54" i="7"/>
  <c r="AZ54" i="7" s="1"/>
  <c r="AL54" i="7"/>
  <c r="AV54" i="7" s="1"/>
  <c r="AH54" i="7"/>
  <c r="AD54" i="7"/>
  <c r="Z54" i="7"/>
  <c r="V54" i="7"/>
  <c r="R54" i="7"/>
  <c r="N54" i="7"/>
  <c r="J54" i="7"/>
  <c r="F54" i="7"/>
  <c r="B54" i="7"/>
  <c r="AR53" i="7"/>
  <c r="BB53" i="7" s="1"/>
  <c r="AN53" i="7"/>
  <c r="AX53" i="7" s="1"/>
  <c r="AJ53" i="7"/>
  <c r="AF53" i="7"/>
  <c r="AQ55" i="7"/>
  <c r="BA55" i="7" s="1"/>
  <c r="AM55" i="7"/>
  <c r="AW55" i="7" s="1"/>
  <c r="AI55" i="7"/>
  <c r="AE55" i="7"/>
  <c r="AA55" i="7"/>
  <c r="W55" i="7"/>
  <c r="S55" i="7"/>
  <c r="O55" i="7"/>
  <c r="K55" i="7"/>
  <c r="G55" i="7"/>
  <c r="C55" i="7"/>
  <c r="AS54" i="7"/>
  <c r="BC54" i="7" s="1"/>
  <c r="AO54" i="7"/>
  <c r="AY54" i="7" s="1"/>
  <c r="AK54" i="7"/>
  <c r="AU54" i="7" s="1"/>
  <c r="AG54" i="7"/>
  <c r="AC54" i="7"/>
  <c r="Y54" i="7"/>
  <c r="U54" i="7"/>
  <c r="Q54" i="7"/>
  <c r="M54" i="7"/>
  <c r="I54" i="7"/>
  <c r="E54" i="7"/>
  <c r="A54" i="7"/>
  <c r="AQ53" i="7"/>
  <c r="BA53" i="7" s="1"/>
  <c r="AM53" i="7"/>
  <c r="AW53" i="7" s="1"/>
  <c r="AI53" i="7"/>
  <c r="AE53" i="7"/>
  <c r="AA53" i="7"/>
  <c r="W53" i="7"/>
  <c r="S53" i="7"/>
  <c r="O53" i="7"/>
  <c r="K53" i="7"/>
  <c r="G53" i="7"/>
  <c r="C53" i="7"/>
  <c r="AS52" i="7"/>
  <c r="BC52" i="7" s="1"/>
  <c r="AO52" i="7"/>
  <c r="AY52" i="7" s="1"/>
  <c r="AK52" i="7"/>
  <c r="AU52" i="7" s="1"/>
  <c r="AG52" i="7"/>
  <c r="AC52" i="7"/>
  <c r="Y52" i="7"/>
  <c r="U52" i="7"/>
  <c r="Q52" i="7"/>
  <c r="M52" i="7"/>
  <c r="I52" i="7"/>
  <c r="E52" i="7"/>
  <c r="A52" i="7"/>
  <c r="AQ51" i="7"/>
  <c r="BA51" i="7" s="1"/>
  <c r="AM51" i="7"/>
  <c r="AW51" i="7" s="1"/>
  <c r="AI51" i="7"/>
  <c r="AE51" i="7"/>
  <c r="AA51" i="7"/>
  <c r="W51" i="7"/>
  <c r="S51" i="7"/>
  <c r="O51" i="7"/>
  <c r="K51" i="7"/>
  <c r="G51" i="7"/>
  <c r="C51" i="7"/>
  <c r="AS50" i="7"/>
  <c r="BC50" i="7" s="1"/>
  <c r="AO50" i="7"/>
  <c r="AY50" i="7" s="1"/>
  <c r="AK50" i="7"/>
  <c r="AU50" i="7" s="1"/>
  <c r="AG50" i="7"/>
  <c r="AC50" i="7"/>
  <c r="Y50" i="7"/>
  <c r="U50" i="7"/>
  <c r="Q50" i="7"/>
  <c r="M50" i="7"/>
  <c r="I50" i="7"/>
  <c r="E50" i="7"/>
  <c r="A50" i="7"/>
  <c r="AQ49" i="7"/>
  <c r="BA49" i="7" s="1"/>
  <c r="AM49" i="7"/>
  <c r="AW49" i="7" s="1"/>
  <c r="AI49" i="7"/>
  <c r="AE49" i="7"/>
  <c r="AA49" i="7"/>
  <c r="W49" i="7"/>
  <c r="S49" i="7"/>
  <c r="O49" i="7"/>
  <c r="K49" i="7"/>
  <c r="G49" i="7"/>
  <c r="C49" i="7"/>
  <c r="AS48" i="7"/>
  <c r="BC48" i="7" s="1"/>
  <c r="AO48" i="7"/>
  <c r="AY48" i="7" s="1"/>
  <c r="AK48" i="7"/>
  <c r="AU48" i="7" s="1"/>
  <c r="AG48" i="7"/>
  <c r="AC48" i="7"/>
  <c r="Y48" i="7"/>
  <c r="U48" i="7"/>
  <c r="Q48" i="7"/>
  <c r="M48" i="7"/>
  <c r="I48" i="7"/>
  <c r="E48" i="7"/>
  <c r="A48" i="7"/>
  <c r="AQ47" i="7"/>
  <c r="BA47" i="7" s="1"/>
  <c r="AM47" i="7"/>
  <c r="AW47" i="7" s="1"/>
  <c r="AI47" i="7"/>
  <c r="AE47" i="7"/>
  <c r="AA47" i="7"/>
  <c r="W47" i="7"/>
  <c r="S47" i="7"/>
  <c r="O47" i="7"/>
  <c r="K47" i="7"/>
  <c r="G47" i="7"/>
  <c r="C47" i="7"/>
  <c r="AS46" i="7"/>
  <c r="BC46" i="7" s="1"/>
  <c r="AO46" i="7"/>
  <c r="AY46" i="7" s="1"/>
  <c r="AK46" i="7"/>
  <c r="AU46" i="7" s="1"/>
  <c r="AG46" i="7"/>
  <c r="AC46" i="7"/>
  <c r="Y46" i="7"/>
  <c r="U46" i="7"/>
  <c r="Q46" i="7"/>
  <c r="M46" i="7"/>
  <c r="I46" i="7"/>
  <c r="E46" i="7"/>
  <c r="A46" i="7"/>
  <c r="AQ45" i="7"/>
  <c r="BA45" i="7" s="1"/>
  <c r="AM45" i="7"/>
  <c r="AW45" i="7" s="1"/>
  <c r="AI45" i="7"/>
  <c r="AE45" i="7"/>
  <c r="AA45" i="7"/>
  <c r="W45" i="7"/>
  <c r="S45" i="7"/>
  <c r="O45" i="7"/>
  <c r="K45" i="7"/>
  <c r="G45" i="7"/>
  <c r="C45" i="7"/>
  <c r="AS44" i="7"/>
  <c r="BC44" i="7" s="1"/>
  <c r="AO44" i="7"/>
  <c r="AY44" i="7" s="1"/>
  <c r="AK44" i="7"/>
  <c r="AU44" i="7" s="1"/>
  <c r="AG44" i="7"/>
  <c r="AC44" i="7"/>
  <c r="Y44" i="7"/>
  <c r="U44" i="7"/>
  <c r="Q44" i="7"/>
  <c r="M44" i="7"/>
  <c r="I44" i="7"/>
  <c r="E44" i="7"/>
  <c r="A44" i="7"/>
  <c r="AQ43" i="7"/>
  <c r="BA43" i="7" s="1"/>
  <c r="AM43" i="7"/>
  <c r="AW43" i="7" s="1"/>
  <c r="AI43" i="7"/>
  <c r="AE43" i="7"/>
  <c r="AA43" i="7"/>
  <c r="W43" i="7"/>
  <c r="S43" i="7"/>
  <c r="O43" i="7"/>
  <c r="K43" i="7"/>
  <c r="G43" i="7"/>
  <c r="C43" i="7"/>
  <c r="AS42" i="7"/>
  <c r="BC42" i="7" s="1"/>
  <c r="AO42" i="7"/>
  <c r="AY42" i="7" s="1"/>
  <c r="AK42" i="7"/>
  <c r="AU42" i="7" s="1"/>
  <c r="AG42" i="7"/>
  <c r="AC42" i="7"/>
  <c r="Y42" i="7"/>
  <c r="U42" i="7"/>
  <c r="Q42" i="7"/>
  <c r="M42" i="7"/>
  <c r="I42" i="7"/>
  <c r="E42" i="7"/>
  <c r="A42" i="7"/>
  <c r="AQ41" i="7"/>
  <c r="BA41" i="7" s="1"/>
  <c r="AM41" i="7"/>
  <c r="AW41" i="7" s="1"/>
  <c r="AI41" i="7"/>
  <c r="AE41" i="7"/>
  <c r="AA41" i="7"/>
  <c r="W41" i="7"/>
  <c r="S41" i="7"/>
  <c r="O41" i="7"/>
  <c r="K41" i="7"/>
  <c r="G41" i="7"/>
  <c r="C41" i="7"/>
  <c r="AS40" i="7"/>
  <c r="BC40" i="7" s="1"/>
  <c r="AO40" i="7"/>
  <c r="AY40" i="7" s="1"/>
  <c r="AK40" i="7"/>
  <c r="AU40" i="7" s="1"/>
  <c r="AG40" i="7"/>
  <c r="AC40" i="7"/>
  <c r="Y40" i="7"/>
  <c r="U40" i="7"/>
  <c r="Q40" i="7"/>
  <c r="M40" i="7"/>
  <c r="I40" i="7"/>
  <c r="E40" i="7"/>
  <c r="A40" i="7"/>
  <c r="AQ39" i="7"/>
  <c r="BA39" i="7" s="1"/>
  <c r="AM39" i="7"/>
  <c r="AW39" i="7" s="1"/>
  <c r="AI39" i="7"/>
  <c r="AE39" i="7"/>
  <c r="AA39" i="7"/>
  <c r="W39" i="7"/>
  <c r="S39" i="7"/>
  <c r="O39" i="7"/>
  <c r="K39" i="7"/>
  <c r="G39" i="7"/>
  <c r="C39" i="7"/>
  <c r="AS38" i="7"/>
  <c r="BC38" i="7" s="1"/>
  <c r="AO38" i="7"/>
  <c r="AY38" i="7" s="1"/>
  <c r="AK38" i="7"/>
  <c r="AU38" i="7" s="1"/>
  <c r="AG38" i="7"/>
  <c r="AC38" i="7"/>
  <c r="Y38" i="7"/>
  <c r="U38" i="7"/>
  <c r="Q38" i="7"/>
  <c r="M38" i="7"/>
  <c r="I38" i="7"/>
  <c r="E38" i="7"/>
  <c r="A38" i="7"/>
  <c r="AQ37" i="7"/>
  <c r="BA37" i="7" s="1"/>
  <c r="AM37" i="7"/>
  <c r="AW37" i="7" s="1"/>
  <c r="AI37" i="7"/>
  <c r="AE37" i="7"/>
  <c r="AA37" i="7"/>
  <c r="W37" i="7"/>
  <c r="S37" i="7"/>
  <c r="O37" i="7"/>
  <c r="K37" i="7"/>
  <c r="G37" i="7"/>
  <c r="C37" i="7"/>
  <c r="AS36" i="7"/>
  <c r="BC36" i="7" s="1"/>
  <c r="AO36" i="7"/>
  <c r="AY36" i="7" s="1"/>
  <c r="AK36" i="7"/>
  <c r="AU36" i="7" s="1"/>
  <c r="AG36" i="7"/>
  <c r="AC36" i="7"/>
  <c r="Y36" i="7"/>
  <c r="U36" i="7"/>
  <c r="Q36" i="7"/>
  <c r="M36" i="7"/>
  <c r="I36" i="7"/>
  <c r="E36" i="7"/>
  <c r="A36" i="7"/>
  <c r="AQ35" i="7"/>
  <c r="BA35" i="7" s="1"/>
  <c r="AM35" i="7"/>
  <c r="AW35" i="7" s="1"/>
  <c r="AI35" i="7"/>
  <c r="AE35" i="7"/>
  <c r="AA35" i="7"/>
  <c r="W35" i="7"/>
  <c r="S35" i="7"/>
  <c r="O35" i="7"/>
  <c r="K35" i="7"/>
  <c r="G35" i="7"/>
  <c r="C35" i="7"/>
  <c r="AS34" i="7"/>
  <c r="BC34" i="7" s="1"/>
  <c r="AO34" i="7"/>
  <c r="AY34" i="7" s="1"/>
  <c r="AK34" i="7"/>
  <c r="AU34" i="7" s="1"/>
  <c r="AG34" i="7"/>
  <c r="AC34" i="7"/>
  <c r="Y34" i="7"/>
  <c r="U34" i="7"/>
  <c r="Q34" i="7"/>
  <c r="M34" i="7"/>
  <c r="I34" i="7"/>
  <c r="E34" i="7"/>
  <c r="A34" i="7"/>
  <c r="AQ33" i="7"/>
  <c r="BA33" i="7" s="1"/>
  <c r="AM33" i="7"/>
  <c r="AW33" i="7" s="1"/>
  <c r="AI33" i="7"/>
  <c r="AE33" i="7"/>
  <c r="AA33" i="7"/>
  <c r="W33" i="7"/>
  <c r="S33" i="7"/>
  <c r="O33" i="7"/>
  <c r="K33" i="7"/>
  <c r="G33" i="7"/>
  <c r="C33" i="7"/>
  <c r="AS32" i="7"/>
  <c r="BC32" i="7" s="1"/>
  <c r="AO32" i="7"/>
  <c r="AY32" i="7" s="1"/>
  <c r="AK32" i="7"/>
  <c r="AU32" i="7" s="1"/>
  <c r="AG32" i="7"/>
  <c r="AC32" i="7"/>
  <c r="Y32" i="7"/>
  <c r="U32" i="7"/>
  <c r="Q32" i="7"/>
  <c r="M32" i="7"/>
  <c r="I32" i="7"/>
  <c r="E32" i="7"/>
  <c r="A32" i="7"/>
  <c r="AQ31" i="7"/>
  <c r="BA31" i="7" s="1"/>
  <c r="AM31" i="7"/>
  <c r="AW31" i="7" s="1"/>
  <c r="AI31" i="7"/>
  <c r="AE31" i="7"/>
  <c r="AA31" i="7"/>
  <c r="W31" i="7"/>
  <c r="S31" i="7"/>
  <c r="O31" i="7"/>
  <c r="K31" i="7"/>
  <c r="G31" i="7"/>
  <c r="C31" i="7"/>
  <c r="AS30" i="7"/>
  <c r="BC30" i="7" s="1"/>
  <c r="AO30" i="7"/>
  <c r="AY30" i="7" s="1"/>
  <c r="AK30" i="7"/>
  <c r="AU30" i="7" s="1"/>
  <c r="AG30" i="7"/>
  <c r="AC30" i="7"/>
  <c r="Y30" i="7"/>
  <c r="U30" i="7"/>
  <c r="Q30" i="7"/>
  <c r="M30" i="7"/>
  <c r="I30" i="7"/>
  <c r="E30" i="7"/>
  <c r="A30" i="7"/>
  <c r="AQ29" i="7"/>
  <c r="BA29" i="7" s="1"/>
  <c r="AM29" i="7"/>
  <c r="AW29" i="7" s="1"/>
  <c r="AI29" i="7"/>
  <c r="AE29" i="7"/>
  <c r="AA29" i="7"/>
  <c r="W29" i="7"/>
  <c r="S29" i="7"/>
  <c r="O29" i="7"/>
  <c r="K29" i="7"/>
  <c r="G29" i="7"/>
  <c r="C29" i="7"/>
  <c r="AS28" i="7"/>
  <c r="BC28" i="7" s="1"/>
  <c r="AO28" i="7"/>
  <c r="AY28" i="7" s="1"/>
  <c r="AK28" i="7"/>
  <c r="AU28" i="7" s="1"/>
  <c r="AG28" i="7"/>
  <c r="AC28" i="7"/>
  <c r="Y28" i="7"/>
  <c r="U28" i="7"/>
  <c r="Q28" i="7"/>
  <c r="M28" i="7"/>
  <c r="I28" i="7"/>
  <c r="E28" i="7"/>
  <c r="A28" i="7"/>
  <c r="AQ27" i="7"/>
  <c r="BA27" i="7" s="1"/>
  <c r="AM27" i="7"/>
  <c r="AW27" i="7" s="1"/>
  <c r="AI27" i="7"/>
  <c r="AE27" i="7"/>
  <c r="AA27" i="7"/>
  <c r="W27" i="7"/>
  <c r="S27" i="7"/>
  <c r="O27" i="7"/>
  <c r="K27" i="7"/>
  <c r="G27" i="7"/>
  <c r="C27" i="7"/>
  <c r="AS26" i="7"/>
  <c r="BC26" i="7" s="1"/>
  <c r="AO26" i="7"/>
  <c r="AY26" i="7" s="1"/>
  <c r="AK26" i="7"/>
  <c r="AU26" i="7" s="1"/>
  <c r="AG26" i="7"/>
  <c r="AC26" i="7"/>
  <c r="Y26" i="7"/>
  <c r="U26" i="7"/>
  <c r="Q26" i="7"/>
  <c r="M26" i="7"/>
  <c r="I26" i="7"/>
  <c r="E26" i="7"/>
  <c r="A26" i="7"/>
  <c r="AQ25" i="7"/>
  <c r="BA25" i="7" s="1"/>
  <c r="AM25" i="7"/>
  <c r="AW25" i="7" s="1"/>
  <c r="AI25" i="7"/>
  <c r="AE25" i="7"/>
  <c r="AA25" i="7"/>
  <c r="W25" i="7"/>
  <c r="S25" i="7"/>
  <c r="O25" i="7"/>
  <c r="K25" i="7"/>
  <c r="G25" i="7"/>
  <c r="C25" i="7"/>
  <c r="AS24" i="7"/>
  <c r="BC24" i="7" s="1"/>
  <c r="AO24" i="7"/>
  <c r="AY24" i="7" s="1"/>
  <c r="AK24" i="7"/>
  <c r="AU24" i="7" s="1"/>
  <c r="AG24" i="7"/>
  <c r="AC24" i="7"/>
  <c r="Y24" i="7"/>
  <c r="U24" i="7"/>
  <c r="Q24" i="7"/>
  <c r="M24" i="7"/>
  <c r="I24" i="7"/>
  <c r="E24" i="7"/>
  <c r="A24" i="7"/>
  <c r="AQ23" i="7"/>
  <c r="BA23" i="7" s="1"/>
  <c r="AM23" i="7"/>
  <c r="AW23" i="7" s="1"/>
  <c r="AI23" i="7"/>
  <c r="AE23" i="7"/>
  <c r="AA23" i="7"/>
  <c r="W23" i="7"/>
  <c r="S23" i="7"/>
  <c r="O23" i="7"/>
  <c r="K23" i="7"/>
  <c r="G23" i="7"/>
  <c r="C23" i="7"/>
  <c r="AS22" i="7"/>
  <c r="BC22" i="7" s="1"/>
  <c r="AO22" i="7"/>
  <c r="AY22" i="7" s="1"/>
  <c r="AK22" i="7"/>
  <c r="AU22" i="7" s="1"/>
  <c r="AG22" i="7"/>
  <c r="AC22" i="7"/>
  <c r="Y22" i="7"/>
  <c r="U22" i="7"/>
  <c r="Q22" i="7"/>
  <c r="M22" i="7"/>
  <c r="I22" i="7"/>
  <c r="E22" i="7"/>
  <c r="A22" i="7"/>
  <c r="AQ21" i="7"/>
  <c r="BA21" i="7" s="1"/>
  <c r="AM21" i="7"/>
  <c r="AW21" i="7" s="1"/>
  <c r="AI21" i="7"/>
  <c r="AE21" i="7"/>
  <c r="AA21" i="7"/>
  <c r="W21" i="7"/>
  <c r="S21" i="7"/>
  <c r="O21" i="7"/>
  <c r="K21" i="7"/>
  <c r="G21" i="7"/>
  <c r="C21" i="7"/>
  <c r="AS20" i="7"/>
  <c r="BC20" i="7" s="1"/>
  <c r="AO20" i="7"/>
  <c r="AY20" i="7" s="1"/>
  <c r="AK20" i="7"/>
  <c r="AU20" i="7" s="1"/>
  <c r="AG20" i="7"/>
  <c r="AC20" i="7"/>
  <c r="Y20" i="7"/>
  <c r="U20" i="7"/>
  <c r="Q20" i="7"/>
  <c r="M20" i="7"/>
  <c r="I20" i="7"/>
  <c r="E20" i="7"/>
  <c r="A20" i="7"/>
  <c r="AQ19" i="7"/>
  <c r="BA19" i="7" s="1"/>
  <c r="AM19" i="7"/>
  <c r="AW19" i="7" s="1"/>
  <c r="AI19" i="7"/>
  <c r="AE19" i="7"/>
  <c r="AT55" i="7"/>
  <c r="BD55" i="7" s="1"/>
  <c r="BE55" i="7" s="1"/>
  <c r="BG55" i="7" s="1"/>
  <c r="AP55" i="7"/>
  <c r="AZ55" i="7" s="1"/>
  <c r="AL55" i="7"/>
  <c r="AV55" i="7" s="1"/>
  <c r="BF55" i="7" s="1"/>
  <c r="BH55" i="7" s="1"/>
  <c r="AH55" i="7"/>
  <c r="AD55" i="7"/>
  <c r="Z55" i="7"/>
  <c r="V55" i="7"/>
  <c r="R55" i="7"/>
  <c r="N55" i="7"/>
  <c r="J55" i="7"/>
  <c r="F55" i="7"/>
  <c r="B55" i="7"/>
  <c r="AR54" i="7"/>
  <c r="BB54" i="7" s="1"/>
  <c r="AN54" i="7"/>
  <c r="AX54" i="7" s="1"/>
  <c r="AJ54" i="7"/>
  <c r="AF54" i="7"/>
  <c r="AB54" i="7"/>
  <c r="X54" i="7"/>
  <c r="BI54" i="7" s="1"/>
  <c r="T54" i="7"/>
  <c r="P54" i="7"/>
  <c r="L54" i="7"/>
  <c r="H54" i="7"/>
  <c r="D54" i="7"/>
  <c r="AT53" i="7"/>
  <c r="BD53" i="7" s="1"/>
  <c r="BE53" i="7" s="1"/>
  <c r="BG53" i="7" s="1"/>
  <c r="AP53" i="7"/>
  <c r="AZ53" i="7" s="1"/>
  <c r="AL53" i="7"/>
  <c r="AV53" i="7" s="1"/>
  <c r="BF53" i="7" s="1"/>
  <c r="BH53" i="7" s="1"/>
  <c r="AH53" i="7"/>
  <c r="AD53" i="7"/>
  <c r="Z53" i="7"/>
  <c r="V53" i="7"/>
  <c r="R53" i="7"/>
  <c r="N53" i="7"/>
  <c r="J53" i="7"/>
  <c r="F53" i="7"/>
  <c r="B53" i="7"/>
  <c r="AR52" i="7"/>
  <c r="BB52" i="7" s="1"/>
  <c r="AN52" i="7"/>
  <c r="AX52" i="7" s="1"/>
  <c r="AJ52" i="7"/>
  <c r="AF52" i="7"/>
  <c r="AB52" i="7"/>
  <c r="X52" i="7"/>
  <c r="BI52" i="7" s="1"/>
  <c r="T52" i="7"/>
  <c r="P52" i="7"/>
  <c r="L52" i="7"/>
  <c r="H52" i="7"/>
  <c r="D52" i="7"/>
  <c r="AT51" i="7"/>
  <c r="BD51" i="7" s="1"/>
  <c r="BE51" i="7" s="1"/>
  <c r="BG51" i="7" s="1"/>
  <c r="AP51" i="7"/>
  <c r="AZ51" i="7" s="1"/>
  <c r="AL51" i="7"/>
  <c r="AV51" i="7" s="1"/>
  <c r="BF51" i="7" s="1"/>
  <c r="BH51" i="7" s="1"/>
  <c r="AH51" i="7"/>
  <c r="AD51" i="7"/>
  <c r="Z51" i="7"/>
  <c r="V51" i="7"/>
  <c r="R51" i="7"/>
  <c r="N51" i="7"/>
  <c r="J51" i="7"/>
  <c r="F51" i="7"/>
  <c r="B51" i="7"/>
  <c r="AR50" i="7"/>
  <c r="BB50" i="7" s="1"/>
  <c r="AN50" i="7"/>
  <c r="AX50" i="7" s="1"/>
  <c r="AJ50" i="7"/>
  <c r="AF50" i="7"/>
  <c r="AB50" i="7"/>
  <c r="X50" i="7"/>
  <c r="BI50" i="7" s="1"/>
  <c r="T50" i="7"/>
  <c r="P50" i="7"/>
  <c r="L50" i="7"/>
  <c r="H50" i="7"/>
  <c r="D50" i="7"/>
  <c r="AT49" i="7"/>
  <c r="BD49" i="7" s="1"/>
  <c r="BE49" i="7" s="1"/>
  <c r="BG49" i="7" s="1"/>
  <c r="AP49" i="7"/>
  <c r="AZ49" i="7" s="1"/>
  <c r="AL49" i="7"/>
  <c r="AV49" i="7" s="1"/>
  <c r="AH49" i="7"/>
  <c r="AD49" i="7"/>
  <c r="Z49" i="7"/>
  <c r="V49" i="7"/>
  <c r="R49" i="7"/>
  <c r="N49" i="7"/>
  <c r="J49" i="7"/>
  <c r="F49" i="7"/>
  <c r="B49" i="7"/>
  <c r="AR48" i="7"/>
  <c r="BB48" i="7" s="1"/>
  <c r="AN48" i="7"/>
  <c r="AX48" i="7" s="1"/>
  <c r="AJ48" i="7"/>
  <c r="AF48" i="7"/>
  <c r="AB48" i="7"/>
  <c r="X48" i="7"/>
  <c r="BI48" i="7" s="1"/>
  <c r="T48" i="7"/>
  <c r="P48" i="7"/>
  <c r="L48" i="7"/>
  <c r="H48" i="7"/>
  <c r="D48" i="7"/>
  <c r="AT47" i="7"/>
  <c r="BD47" i="7" s="1"/>
  <c r="BE47" i="7" s="1"/>
  <c r="BG47" i="7" s="1"/>
  <c r="AP47" i="7"/>
  <c r="AZ47" i="7" s="1"/>
  <c r="AL47" i="7"/>
  <c r="AV47" i="7" s="1"/>
  <c r="AH47" i="7"/>
  <c r="AD47" i="7"/>
  <c r="Z47" i="7"/>
  <c r="V47" i="7"/>
  <c r="R47" i="7"/>
  <c r="N47" i="7"/>
  <c r="J47" i="7"/>
  <c r="F47" i="7"/>
  <c r="B47" i="7"/>
  <c r="AR46" i="7"/>
  <c r="BB46" i="7" s="1"/>
  <c r="AN46" i="7"/>
  <c r="AX46" i="7" s="1"/>
  <c r="AJ46" i="7"/>
  <c r="AF46" i="7"/>
  <c r="AB46" i="7"/>
  <c r="X46" i="7"/>
  <c r="BI46" i="7" s="1"/>
  <c r="T46" i="7"/>
  <c r="P46" i="7"/>
  <c r="L46" i="7"/>
  <c r="H46" i="7"/>
  <c r="D46" i="7"/>
  <c r="AT45" i="7"/>
  <c r="BD45" i="7" s="1"/>
  <c r="BE45" i="7" s="1"/>
  <c r="BG45" i="7" s="1"/>
  <c r="AP45" i="7"/>
  <c r="AZ45" i="7" s="1"/>
  <c r="AL45" i="7"/>
  <c r="AV45" i="7" s="1"/>
  <c r="BF45" i="7" s="1"/>
  <c r="BH45" i="7" s="1"/>
  <c r="AH45" i="7"/>
  <c r="AD45" i="7"/>
  <c r="Z45" i="7"/>
  <c r="V45" i="7"/>
  <c r="R45" i="7"/>
  <c r="N45" i="7"/>
  <c r="J45" i="7"/>
  <c r="F45" i="7"/>
  <c r="B45" i="7"/>
  <c r="AR44" i="7"/>
  <c r="BB44" i="7" s="1"/>
  <c r="AN44" i="7"/>
  <c r="AX44" i="7" s="1"/>
  <c r="AJ44" i="7"/>
  <c r="AF44" i="7"/>
  <c r="AB44" i="7"/>
  <c r="X44" i="7"/>
  <c r="BI44" i="7" s="1"/>
  <c r="T44" i="7"/>
  <c r="P44" i="7"/>
  <c r="L44" i="7"/>
  <c r="H44" i="7"/>
  <c r="D44" i="7"/>
  <c r="AT43" i="7"/>
  <c r="BD43" i="7" s="1"/>
  <c r="BE43" i="7" s="1"/>
  <c r="BG43" i="7" s="1"/>
  <c r="AP43" i="7"/>
  <c r="AZ43" i="7" s="1"/>
  <c r="AL43" i="7"/>
  <c r="AV43" i="7" s="1"/>
  <c r="BF43" i="7" s="1"/>
  <c r="BH43" i="7" s="1"/>
  <c r="AH43" i="7"/>
  <c r="AD43" i="7"/>
  <c r="Z43" i="7"/>
  <c r="V43" i="7"/>
  <c r="R43" i="7"/>
  <c r="N43" i="7"/>
  <c r="J43" i="7"/>
  <c r="F43" i="7"/>
  <c r="B43" i="7"/>
  <c r="AR42" i="7"/>
  <c r="BB42" i="7" s="1"/>
  <c r="AN42" i="7"/>
  <c r="AX42" i="7" s="1"/>
  <c r="AJ42" i="7"/>
  <c r="AF42" i="7"/>
  <c r="AB42" i="7"/>
  <c r="X42" i="7"/>
  <c r="BI42" i="7" s="1"/>
  <c r="T42" i="7"/>
  <c r="P42" i="7"/>
  <c r="L42" i="7"/>
  <c r="H42" i="7"/>
  <c r="D42" i="7"/>
  <c r="AT41" i="7"/>
  <c r="BD41" i="7" s="1"/>
  <c r="BE41" i="7" s="1"/>
  <c r="BG41" i="7" s="1"/>
  <c r="AP41" i="7"/>
  <c r="AZ41" i="7" s="1"/>
  <c r="AL41" i="7"/>
  <c r="AV41" i="7" s="1"/>
  <c r="AH41" i="7"/>
  <c r="AD41" i="7"/>
  <c r="Z41" i="7"/>
  <c r="V41" i="7"/>
  <c r="R41" i="7"/>
  <c r="N41" i="7"/>
  <c r="J41" i="7"/>
  <c r="F41" i="7"/>
  <c r="B41" i="7"/>
  <c r="AR40" i="7"/>
  <c r="BB40" i="7" s="1"/>
  <c r="AN40" i="7"/>
  <c r="AX40" i="7" s="1"/>
  <c r="AJ40" i="7"/>
  <c r="AF40" i="7"/>
  <c r="AB40" i="7"/>
  <c r="X40" i="7"/>
  <c r="BI40" i="7" s="1"/>
  <c r="T40" i="7"/>
  <c r="P40" i="7"/>
  <c r="L40" i="7"/>
  <c r="H40" i="7"/>
  <c r="D40" i="7"/>
  <c r="AT39" i="7"/>
  <c r="BD39" i="7" s="1"/>
  <c r="BE39" i="7" s="1"/>
  <c r="BG39" i="7" s="1"/>
  <c r="AP39" i="7"/>
  <c r="AZ39" i="7" s="1"/>
  <c r="AL39" i="7"/>
  <c r="AV39" i="7" s="1"/>
  <c r="AH39" i="7"/>
  <c r="AD39" i="7"/>
  <c r="Z39" i="7"/>
  <c r="V39" i="7"/>
  <c r="R39" i="7"/>
  <c r="N39" i="7"/>
  <c r="J39" i="7"/>
  <c r="F39" i="7"/>
  <c r="B39" i="7"/>
  <c r="AR38" i="7"/>
  <c r="BB38" i="7" s="1"/>
  <c r="AN38" i="7"/>
  <c r="AX38" i="7" s="1"/>
  <c r="AJ38" i="7"/>
  <c r="AF38" i="7"/>
  <c r="AB38" i="7"/>
  <c r="X38" i="7"/>
  <c r="BI38" i="7" s="1"/>
  <c r="T38" i="7"/>
  <c r="P38" i="7"/>
  <c r="L38" i="7"/>
  <c r="H38" i="7"/>
  <c r="D38" i="7"/>
  <c r="AT37" i="7"/>
  <c r="BD37" i="7" s="1"/>
  <c r="BE37" i="7" s="1"/>
  <c r="BG37" i="7" s="1"/>
  <c r="AP37" i="7"/>
  <c r="AZ37" i="7" s="1"/>
  <c r="AL37" i="7"/>
  <c r="AV37" i="7" s="1"/>
  <c r="BF37" i="7" s="1"/>
  <c r="BH37" i="7" s="1"/>
  <c r="AH37" i="7"/>
  <c r="AD37" i="7"/>
  <c r="Z37" i="7"/>
  <c r="V37" i="7"/>
  <c r="R37" i="7"/>
  <c r="N37" i="7"/>
  <c r="J37" i="7"/>
  <c r="F37" i="7"/>
  <c r="B37" i="7"/>
  <c r="AR36" i="7"/>
  <c r="BB36" i="7" s="1"/>
  <c r="AN36" i="7"/>
  <c r="AX36" i="7" s="1"/>
  <c r="AJ36" i="7"/>
  <c r="AF36" i="7"/>
  <c r="AB36" i="7"/>
  <c r="X36" i="7"/>
  <c r="BI36" i="7" s="1"/>
  <c r="T36" i="7"/>
  <c r="P36" i="7"/>
  <c r="L36" i="7"/>
  <c r="H36" i="7"/>
  <c r="D36" i="7"/>
  <c r="AT35" i="7"/>
  <c r="BD35" i="7" s="1"/>
  <c r="BE35" i="7" s="1"/>
  <c r="BG35" i="7" s="1"/>
  <c r="AP35" i="7"/>
  <c r="AZ35" i="7" s="1"/>
  <c r="AL35" i="7"/>
  <c r="AV35" i="7" s="1"/>
  <c r="BF35" i="7" s="1"/>
  <c r="BH35" i="7" s="1"/>
  <c r="AH35" i="7"/>
  <c r="AD35" i="7"/>
  <c r="Z35" i="7"/>
  <c r="V35" i="7"/>
  <c r="R35" i="7"/>
  <c r="N35" i="7"/>
  <c r="J35" i="7"/>
  <c r="F35" i="7"/>
  <c r="B35" i="7"/>
  <c r="AR34" i="7"/>
  <c r="BB34" i="7" s="1"/>
  <c r="AN34" i="7"/>
  <c r="AX34" i="7" s="1"/>
  <c r="AJ34" i="7"/>
  <c r="AF34" i="7"/>
  <c r="AB34" i="7"/>
  <c r="X34" i="7"/>
  <c r="BI34" i="7" s="1"/>
  <c r="T34" i="7"/>
  <c r="P34" i="7"/>
  <c r="L34" i="7"/>
  <c r="H34" i="7"/>
  <c r="D34" i="7"/>
  <c r="AT33" i="7"/>
  <c r="BD33" i="7" s="1"/>
  <c r="AP33" i="7"/>
  <c r="AZ33" i="7" s="1"/>
  <c r="AL33" i="7"/>
  <c r="AV33" i="7" s="1"/>
  <c r="AH33" i="7"/>
  <c r="AD33" i="7"/>
  <c r="Z33" i="7"/>
  <c r="V33" i="7"/>
  <c r="R33" i="7"/>
  <c r="N33" i="7"/>
  <c r="J33" i="7"/>
  <c r="F33" i="7"/>
  <c r="B33" i="7"/>
  <c r="AR32" i="7"/>
  <c r="BB32" i="7" s="1"/>
  <c r="AN32" i="7"/>
  <c r="AX32" i="7" s="1"/>
  <c r="AJ32" i="7"/>
  <c r="AF32" i="7"/>
  <c r="AB32" i="7"/>
  <c r="X32" i="7"/>
  <c r="BI32" i="7" s="1"/>
  <c r="T32" i="7"/>
  <c r="P32" i="7"/>
  <c r="L32" i="7"/>
  <c r="H32" i="7"/>
  <c r="D32" i="7"/>
  <c r="AT31" i="7"/>
  <c r="BD31" i="7" s="1"/>
  <c r="AP31" i="7"/>
  <c r="AZ31" i="7" s="1"/>
  <c r="AL31" i="7"/>
  <c r="AV31" i="7" s="1"/>
  <c r="AH31" i="7"/>
  <c r="AD31" i="7"/>
  <c r="Z31" i="7"/>
  <c r="V31" i="7"/>
  <c r="R31" i="7"/>
  <c r="N31" i="7"/>
  <c r="J31" i="7"/>
  <c r="F31" i="7"/>
  <c r="B31" i="7"/>
  <c r="AR30" i="7"/>
  <c r="BB30" i="7" s="1"/>
  <c r="AN30" i="7"/>
  <c r="AX30" i="7" s="1"/>
  <c r="AJ30" i="7"/>
  <c r="AF30" i="7"/>
  <c r="AB30" i="7"/>
  <c r="X30" i="7"/>
  <c r="BI30" i="7" s="1"/>
  <c r="T30" i="7"/>
  <c r="P30" i="7"/>
  <c r="L30" i="7"/>
  <c r="H30" i="7"/>
  <c r="D30" i="7"/>
  <c r="AT29" i="7"/>
  <c r="BD29" i="7" s="1"/>
  <c r="AP29" i="7"/>
  <c r="AZ29" i="7" s="1"/>
  <c r="AL29" i="7"/>
  <c r="AV29" i="7" s="1"/>
  <c r="BF29" i="7" s="1"/>
  <c r="BH29" i="7" s="1"/>
  <c r="AH29" i="7"/>
  <c r="AD29" i="7"/>
  <c r="Z29" i="7"/>
  <c r="V29" i="7"/>
  <c r="R29" i="7"/>
  <c r="N29" i="7"/>
  <c r="J29" i="7"/>
  <c r="F29" i="7"/>
  <c r="B29" i="7"/>
  <c r="AR28" i="7"/>
  <c r="BB28" i="7" s="1"/>
  <c r="AN28" i="7"/>
  <c r="AX28" i="7" s="1"/>
  <c r="AJ28" i="7"/>
  <c r="AF28" i="7"/>
  <c r="AB28" i="7"/>
  <c r="X28" i="7"/>
  <c r="BI28" i="7" s="1"/>
  <c r="T28" i="7"/>
  <c r="P28" i="7"/>
  <c r="L28" i="7"/>
  <c r="H28" i="7"/>
  <c r="D28" i="7"/>
  <c r="AT27" i="7"/>
  <c r="BD27" i="7" s="1"/>
  <c r="AP27" i="7"/>
  <c r="AZ27" i="7" s="1"/>
  <c r="AL27" i="7"/>
  <c r="AV27" i="7" s="1"/>
  <c r="BF27" i="7" s="1"/>
  <c r="BH27" i="7" s="1"/>
  <c r="AH27" i="7"/>
  <c r="AD27" i="7"/>
  <c r="Z27" i="7"/>
  <c r="V27" i="7"/>
  <c r="R27" i="7"/>
  <c r="N27" i="7"/>
  <c r="J27" i="7"/>
  <c r="F27" i="7"/>
  <c r="B27" i="7"/>
  <c r="AR26" i="7"/>
  <c r="BB26" i="7" s="1"/>
  <c r="AN26" i="7"/>
  <c r="AX26" i="7" s="1"/>
  <c r="AJ26" i="7"/>
  <c r="AF26" i="7"/>
  <c r="AB26" i="7"/>
  <c r="X26" i="7"/>
  <c r="BI26" i="7" s="1"/>
  <c r="T26" i="7"/>
  <c r="P26" i="7"/>
  <c r="L26" i="7"/>
  <c r="H26" i="7"/>
  <c r="D26" i="7"/>
  <c r="AT25" i="7"/>
  <c r="BD25" i="7" s="1"/>
  <c r="AP25" i="7"/>
  <c r="AZ25" i="7" s="1"/>
  <c r="AL25" i="7"/>
  <c r="AV25" i="7" s="1"/>
  <c r="AH25" i="7"/>
  <c r="AD25" i="7"/>
  <c r="Z25" i="7"/>
  <c r="V25" i="7"/>
  <c r="R25" i="7"/>
  <c r="N25" i="7"/>
  <c r="J25" i="7"/>
  <c r="F25" i="7"/>
  <c r="B25" i="7"/>
  <c r="AR24" i="7"/>
  <c r="BB24" i="7" s="1"/>
  <c r="AN24" i="7"/>
  <c r="AX24" i="7" s="1"/>
  <c r="AJ24" i="7"/>
  <c r="AF24" i="7"/>
  <c r="AB24" i="7"/>
  <c r="X24" i="7"/>
  <c r="BI24" i="7" s="1"/>
  <c r="T24" i="7"/>
  <c r="P24" i="7"/>
  <c r="L24" i="7"/>
  <c r="H24" i="7"/>
  <c r="D24" i="7"/>
  <c r="AT23" i="7"/>
  <c r="BD23" i="7" s="1"/>
  <c r="AP23" i="7"/>
  <c r="AZ23" i="7" s="1"/>
  <c r="AL23" i="7"/>
  <c r="AV23" i="7" s="1"/>
  <c r="AH23" i="7"/>
  <c r="AD23" i="7"/>
  <c r="Z23" i="7"/>
  <c r="V23" i="7"/>
  <c r="R23" i="7"/>
  <c r="N23" i="7"/>
  <c r="J23" i="7"/>
  <c r="F23" i="7"/>
  <c r="B23" i="7"/>
  <c r="AR22" i="7"/>
  <c r="BB22" i="7" s="1"/>
  <c r="AN22" i="7"/>
  <c r="AX22" i="7" s="1"/>
  <c r="AJ22" i="7"/>
  <c r="AF22" i="7"/>
  <c r="AB22" i="7"/>
  <c r="X22" i="7"/>
  <c r="BI22" i="7" s="1"/>
  <c r="T22" i="7"/>
  <c r="P22" i="7"/>
  <c r="L22" i="7"/>
  <c r="H22" i="7"/>
  <c r="D22" i="7"/>
  <c r="AT21" i="7"/>
  <c r="BD21" i="7" s="1"/>
  <c r="AP21" i="7"/>
  <c r="AZ21" i="7" s="1"/>
  <c r="AL21" i="7"/>
  <c r="AV21" i="7" s="1"/>
  <c r="BF21" i="7" s="1"/>
  <c r="BH21" i="7" s="1"/>
  <c r="AH21" i="7"/>
  <c r="AD21" i="7"/>
  <c r="Z21" i="7"/>
  <c r="V21" i="7"/>
  <c r="R21" i="7"/>
  <c r="N21" i="7"/>
  <c r="J21" i="7"/>
  <c r="F21" i="7"/>
  <c r="B21" i="7"/>
  <c r="AR20" i="7"/>
  <c r="BB20" i="7" s="1"/>
  <c r="AN20" i="7"/>
  <c r="AX20" i="7" s="1"/>
  <c r="AJ20" i="7"/>
  <c r="AF20" i="7"/>
  <c r="AB20" i="7"/>
  <c r="X20" i="7"/>
  <c r="BI20" i="7" s="1"/>
  <c r="T20" i="7"/>
  <c r="P20" i="7"/>
  <c r="L20" i="7"/>
  <c r="H20" i="7"/>
  <c r="D20" i="7"/>
  <c r="AT19" i="7"/>
  <c r="BD19" i="7" s="1"/>
  <c r="AP19" i="7"/>
  <c r="AZ19" i="7" s="1"/>
  <c r="AL19" i="7"/>
  <c r="AV19" i="7" s="1"/>
  <c r="BF19" i="7" s="1"/>
  <c r="BH19" i="7" s="1"/>
  <c r="AH19" i="7"/>
  <c r="AD19" i="7"/>
  <c r="Z19" i="7"/>
  <c r="V19" i="7"/>
  <c r="R19" i="7"/>
  <c r="N19" i="7"/>
  <c r="J19" i="7"/>
  <c r="F19" i="7"/>
  <c r="B19" i="7"/>
  <c r="AR18" i="7"/>
  <c r="BB18" i="7" s="1"/>
  <c r="AN18" i="7"/>
  <c r="AX18" i="7" s="1"/>
  <c r="AJ18" i="7"/>
  <c r="AF18" i="7"/>
  <c r="AB18" i="7"/>
  <c r="X18" i="7"/>
  <c r="BI18" i="7" s="1"/>
  <c r="T18" i="7"/>
  <c r="P18" i="7"/>
  <c r="L18" i="7"/>
  <c r="H18" i="7"/>
  <c r="D18" i="7"/>
  <c r="AT17" i="7"/>
  <c r="BD17" i="7" s="1"/>
  <c r="AP17" i="7"/>
  <c r="AZ17" i="7" s="1"/>
  <c r="AL17" i="7"/>
  <c r="AV17" i="7" s="1"/>
  <c r="BF17" i="7" s="1"/>
  <c r="BH17" i="7" s="1"/>
  <c r="AH17" i="7"/>
  <c r="AD17" i="7"/>
  <c r="Z17" i="7"/>
  <c r="V17" i="7"/>
  <c r="R17" i="7"/>
  <c r="N17" i="7"/>
  <c r="J17" i="7"/>
  <c r="F17" i="7"/>
  <c r="B17" i="7"/>
  <c r="AR16" i="7"/>
  <c r="BB16" i="7" s="1"/>
  <c r="AN16" i="7"/>
  <c r="AX16" i="7" s="1"/>
  <c r="AJ16" i="7"/>
  <c r="AF16" i="7"/>
  <c r="AB16" i="7"/>
  <c r="X16" i="7"/>
  <c r="BI16" i="7" s="1"/>
  <c r="T16" i="7"/>
  <c r="P16" i="7"/>
  <c r="L16" i="7"/>
  <c r="H16" i="7"/>
  <c r="D16" i="7"/>
  <c r="AT15" i="7"/>
  <c r="BD15" i="7" s="1"/>
  <c r="AP15" i="7"/>
  <c r="AZ15" i="7" s="1"/>
  <c r="AL15" i="7"/>
  <c r="AV15" i="7" s="1"/>
  <c r="BF15" i="7" s="1"/>
  <c r="BH15" i="7" s="1"/>
  <c r="AH15" i="7"/>
  <c r="AD15" i="7"/>
  <c r="Z15" i="7"/>
  <c r="V15" i="7"/>
  <c r="R15" i="7"/>
  <c r="N15" i="7"/>
  <c r="J15" i="7"/>
  <c r="F15" i="7"/>
  <c r="B15" i="7"/>
  <c r="AR14" i="7"/>
  <c r="BB14" i="7" s="1"/>
  <c r="AN14" i="7"/>
  <c r="AX14" i="7" s="1"/>
  <c r="AJ14" i="7"/>
  <c r="AF14" i="7"/>
  <c r="AB14" i="7"/>
  <c r="X14" i="7"/>
  <c r="BI14" i="7" s="1"/>
  <c r="T14" i="7"/>
  <c r="P14" i="7"/>
  <c r="L14" i="7"/>
  <c r="H14" i="7"/>
  <c r="D14" i="7"/>
  <c r="AT13" i="7"/>
  <c r="BD13" i="7" s="1"/>
  <c r="AP13" i="7"/>
  <c r="AZ13" i="7" s="1"/>
  <c r="AL13" i="7"/>
  <c r="AV13" i="7" s="1"/>
  <c r="BF13" i="7" s="1"/>
  <c r="BH13" i="7" s="1"/>
  <c r="AH13" i="7"/>
  <c r="AD13" i="7"/>
  <c r="Z13" i="7"/>
  <c r="V13" i="7"/>
  <c r="R13" i="7"/>
  <c r="N13" i="7"/>
  <c r="J13" i="7"/>
  <c r="F13" i="7"/>
  <c r="B13" i="7"/>
  <c r="AR12" i="7"/>
  <c r="BB12" i="7" s="1"/>
  <c r="AN12" i="7"/>
  <c r="AX12" i="7" s="1"/>
  <c r="AJ12" i="7"/>
  <c r="AF12" i="7"/>
  <c r="AB12" i="7"/>
  <c r="X12" i="7"/>
  <c r="BI12" i="7" s="1"/>
  <c r="T12" i="7"/>
  <c r="P12" i="7"/>
  <c r="L12" i="7"/>
  <c r="H12" i="7"/>
  <c r="D12" i="7"/>
  <c r="AT11" i="7"/>
  <c r="BD11" i="7" s="1"/>
  <c r="AP11" i="7"/>
  <c r="AZ11" i="7" s="1"/>
  <c r="AL11" i="7"/>
  <c r="AV11" i="7" s="1"/>
  <c r="BF11" i="7" s="1"/>
  <c r="BH11" i="7" s="1"/>
  <c r="AH11" i="7"/>
  <c r="AD11" i="7"/>
  <c r="Z11" i="7"/>
  <c r="V11" i="7"/>
  <c r="R11" i="7"/>
  <c r="N11" i="7"/>
  <c r="J11" i="7"/>
  <c r="F11" i="7"/>
  <c r="B11" i="7"/>
  <c r="AR10" i="7"/>
  <c r="BB10" i="7" s="1"/>
  <c r="AN10" i="7"/>
  <c r="AX10" i="7" s="1"/>
  <c r="AJ10" i="7"/>
  <c r="AF10" i="7"/>
  <c r="AB10" i="7"/>
  <c r="X10" i="7"/>
  <c r="BI10" i="7" s="1"/>
  <c r="T10" i="7"/>
  <c r="P10" i="7"/>
  <c r="L10" i="7"/>
  <c r="H10" i="7"/>
  <c r="D10" i="7"/>
  <c r="AT9" i="7"/>
  <c r="BD9" i="7" s="1"/>
  <c r="AP9" i="7"/>
  <c r="AZ9" i="7" s="1"/>
  <c r="AL9" i="7"/>
  <c r="AV9" i="7" s="1"/>
  <c r="AH9" i="7"/>
  <c r="AD9" i="7"/>
  <c r="Z9" i="7"/>
  <c r="V9" i="7"/>
  <c r="R9" i="7"/>
  <c r="N9" i="7"/>
  <c r="J9" i="7"/>
  <c r="F9" i="7"/>
  <c r="B9" i="7"/>
  <c r="AR8" i="7"/>
  <c r="BB8" i="7" s="1"/>
  <c r="AN8" i="7"/>
  <c r="AX8" i="7" s="1"/>
  <c r="AJ8" i="7"/>
  <c r="AF8" i="7"/>
  <c r="AB8" i="7"/>
  <c r="X8" i="7"/>
  <c r="BI8" i="7" s="1"/>
  <c r="T8" i="7"/>
  <c r="P8" i="7"/>
  <c r="L8" i="7"/>
  <c r="H8" i="7"/>
  <c r="D8" i="7"/>
  <c r="AT7" i="7"/>
  <c r="BD7" i="7" s="1"/>
  <c r="AP7" i="7"/>
  <c r="AZ7" i="7" s="1"/>
  <c r="AL7" i="7"/>
  <c r="AV7" i="7" s="1"/>
  <c r="AH7" i="7"/>
  <c r="AD7" i="7"/>
  <c r="Z7" i="7"/>
  <c r="V7" i="7"/>
  <c r="R7" i="7"/>
  <c r="N7" i="7"/>
  <c r="J7" i="7"/>
  <c r="F7" i="7"/>
  <c r="B7" i="7"/>
  <c r="AR6" i="7"/>
  <c r="BB6" i="7" s="1"/>
  <c r="AN6" i="7"/>
  <c r="AX6" i="7" s="1"/>
  <c r="AJ6" i="7"/>
  <c r="AF6" i="7"/>
  <c r="AB6" i="7"/>
  <c r="X6" i="7"/>
  <c r="BI6" i="7" s="1"/>
  <c r="T6" i="7"/>
  <c r="P6" i="7"/>
  <c r="L6" i="7"/>
  <c r="H6" i="7"/>
  <c r="D6" i="7"/>
  <c r="AT5" i="7"/>
  <c r="BD5" i="7" s="1"/>
  <c r="AP5" i="7"/>
  <c r="AZ5" i="7" s="1"/>
  <c r="AL5" i="7"/>
  <c r="AV5" i="7" s="1"/>
  <c r="BF5" i="7" s="1"/>
  <c r="BH5" i="7" s="1"/>
  <c r="AH5" i="7"/>
  <c r="AD5" i="7"/>
  <c r="Z5" i="7"/>
  <c r="V5" i="7"/>
  <c r="R5" i="7"/>
  <c r="N5" i="7"/>
  <c r="J5" i="7"/>
  <c r="F5" i="7"/>
  <c r="B5" i="7"/>
  <c r="AR4" i="7"/>
  <c r="BB4" i="7" s="1"/>
  <c r="AN4" i="7"/>
  <c r="AX4" i="7" s="1"/>
  <c r="AJ4" i="7"/>
  <c r="AF4" i="7"/>
  <c r="AB4" i="7"/>
  <c r="X4" i="7"/>
  <c r="BI4" i="7" s="1"/>
  <c r="T4" i="7"/>
  <c r="P4" i="7"/>
  <c r="L4" i="7"/>
  <c r="H4" i="7"/>
  <c r="D4" i="7"/>
  <c r="E1" i="7"/>
  <c r="I1" i="7"/>
  <c r="M1" i="7"/>
  <c r="Q1" i="7"/>
  <c r="U1" i="7"/>
  <c r="Y1" i="7"/>
  <c r="AC1" i="7"/>
  <c r="AG1" i="7"/>
  <c r="AK1" i="7"/>
  <c r="AU1" i="7" s="1"/>
  <c r="AO1" i="7"/>
  <c r="AY1" i="7" s="1"/>
  <c r="AS1" i="7"/>
  <c r="BC1" i="7" s="1"/>
  <c r="C2" i="7"/>
  <c r="G2" i="7"/>
  <c r="K2" i="7"/>
  <c r="O2" i="7"/>
  <c r="S2" i="7"/>
  <c r="W2" i="7"/>
  <c r="AA2" i="7"/>
  <c r="AE2" i="7"/>
  <c r="AI2" i="7"/>
  <c r="AM2" i="7"/>
  <c r="AW2" i="7" s="1"/>
  <c r="BE2" i="7" s="1"/>
  <c r="BG2" i="7" s="1"/>
  <c r="AQ2" i="7"/>
  <c r="BA2" i="7" s="1"/>
  <c r="A3" i="7"/>
  <c r="E3" i="7"/>
  <c r="I3" i="7"/>
  <c r="M3" i="7"/>
  <c r="BJ3" i="7" s="1"/>
  <c r="Q3" i="7"/>
  <c r="U3" i="7"/>
  <c r="Y3" i="7"/>
  <c r="AC3" i="7"/>
  <c r="AG3" i="7"/>
  <c r="AK3" i="7"/>
  <c r="AU3" i="7" s="1"/>
  <c r="AO3" i="7"/>
  <c r="AY3" i="7" s="1"/>
  <c r="AS3" i="7"/>
  <c r="BC3" i="7" s="1"/>
  <c r="C4" i="7"/>
  <c r="I4" i="7"/>
  <c r="N4" i="7"/>
  <c r="S4" i="7"/>
  <c r="Y4" i="7"/>
  <c r="AD4" i="7"/>
  <c r="AI4" i="7"/>
  <c r="AO4" i="7"/>
  <c r="AY4" i="7" s="1"/>
  <c r="AT4" i="7"/>
  <c r="BD4" i="7" s="1"/>
  <c r="BE4" i="7" s="1"/>
  <c r="BG4" i="7" s="1"/>
  <c r="E5" i="7"/>
  <c r="K5" i="7"/>
  <c r="P5" i="7"/>
  <c r="U5" i="7"/>
  <c r="AA5" i="7"/>
  <c r="AF5" i="7"/>
  <c r="AK5" i="7"/>
  <c r="AU5" i="7" s="1"/>
  <c r="AQ5" i="7"/>
  <c r="BA5" i="7" s="1"/>
  <c r="B6" i="7"/>
  <c r="G6" i="7"/>
  <c r="M6" i="7"/>
  <c r="BJ6" i="7" s="1"/>
  <c r="R6" i="7"/>
  <c r="W6" i="7"/>
  <c r="AC6" i="7"/>
  <c r="AH6" i="7"/>
  <c r="AM6" i="7"/>
  <c r="AW6" i="7" s="1"/>
  <c r="AS6" i="7"/>
  <c r="BC6" i="7" s="1"/>
  <c r="D7" i="7"/>
  <c r="I7" i="7"/>
  <c r="O7" i="7"/>
  <c r="T7" i="7"/>
  <c r="Y7" i="7"/>
  <c r="AE7" i="7"/>
  <c r="AJ7" i="7"/>
  <c r="AO7" i="7"/>
  <c r="AY7" i="7" s="1"/>
  <c r="A8" i="7"/>
  <c r="F8" i="7"/>
  <c r="K8" i="7"/>
  <c r="Q8" i="7"/>
  <c r="V8" i="7"/>
  <c r="AA8" i="7"/>
  <c r="AG8" i="7"/>
  <c r="AL8" i="7"/>
  <c r="AV8" i="7" s="1"/>
  <c r="BF8" i="7" s="1"/>
  <c r="BH8" i="7" s="1"/>
  <c r="AQ8" i="7"/>
  <c r="BA8" i="7" s="1"/>
  <c r="C9" i="7"/>
  <c r="H9" i="7"/>
  <c r="M9" i="7"/>
  <c r="BJ9" i="7" s="1"/>
  <c r="S9" i="7"/>
  <c r="X9" i="7"/>
  <c r="BI9" i="7" s="1"/>
  <c r="AC9" i="7"/>
  <c r="AI9" i="7"/>
  <c r="AN9" i="7"/>
  <c r="AX9" i="7" s="1"/>
  <c r="AS9" i="7"/>
  <c r="BC9" i="7" s="1"/>
  <c r="E10" i="7"/>
  <c r="J10" i="7"/>
  <c r="O10" i="7"/>
  <c r="U10" i="7"/>
  <c r="Z10" i="7"/>
  <c r="AE10" i="7"/>
  <c r="AK10" i="7"/>
  <c r="AU10" i="7" s="1"/>
  <c r="AP10" i="7"/>
  <c r="AZ10" i="7" s="1"/>
  <c r="A11" i="7"/>
  <c r="G11" i="7"/>
  <c r="L11" i="7"/>
  <c r="Q11" i="7"/>
  <c r="W11" i="7"/>
  <c r="AE11" i="7"/>
  <c r="AM11" i="7"/>
  <c r="AW11" i="7" s="1"/>
  <c r="A12" i="7"/>
  <c r="I12" i="7"/>
  <c r="Q12" i="7"/>
  <c r="Y12" i="7"/>
  <c r="AG12" i="7"/>
  <c r="AO12" i="7"/>
  <c r="AY12" i="7" s="1"/>
  <c r="C13" i="7"/>
  <c r="K13" i="7"/>
  <c r="S13" i="7"/>
  <c r="AA13" i="7"/>
  <c r="AI13" i="7"/>
  <c r="AQ13" i="7"/>
  <c r="BA13" i="7" s="1"/>
  <c r="E14" i="7"/>
  <c r="M14" i="7"/>
  <c r="BJ14" i="7" s="1"/>
  <c r="U14" i="7"/>
  <c r="AC14" i="7"/>
  <c r="AK14" i="7"/>
  <c r="AU14" i="7" s="1"/>
  <c r="AS14" i="7"/>
  <c r="BC14" i="7" s="1"/>
  <c r="G15" i="7"/>
  <c r="O15" i="7"/>
  <c r="W15" i="7"/>
  <c r="AE15" i="7"/>
  <c r="AM15" i="7"/>
  <c r="AW15" i="7" s="1"/>
  <c r="A16" i="7"/>
  <c r="I16" i="7"/>
  <c r="Q16" i="7"/>
  <c r="Y16" i="7"/>
  <c r="AG16" i="7"/>
  <c r="AO16" i="7"/>
  <c r="AY16" i="7" s="1"/>
  <c r="C17" i="7"/>
  <c r="K17" i="7"/>
  <c r="S17" i="7"/>
  <c r="AA17" i="7"/>
  <c r="AI17" i="7"/>
  <c r="AQ17" i="7"/>
  <c r="BA17" i="7" s="1"/>
  <c r="E18" i="7"/>
  <c r="M18" i="7"/>
  <c r="BJ18" i="7" s="1"/>
  <c r="U18" i="7"/>
  <c r="AC18" i="7"/>
  <c r="AK18" i="7"/>
  <c r="AU18" i="7" s="1"/>
  <c r="AS18" i="7"/>
  <c r="BC18" i="7" s="1"/>
  <c r="G19" i="7"/>
  <c r="O19" i="7"/>
  <c r="W19" i="7"/>
  <c r="AF19" i="7"/>
  <c r="B20" i="7"/>
  <c r="R20" i="7"/>
  <c r="AH20" i="7"/>
  <c r="D21" i="7"/>
  <c r="T21" i="7"/>
  <c r="AJ21" i="7"/>
  <c r="F22" i="7"/>
  <c r="V22" i="7"/>
  <c r="AL22" i="7"/>
  <c r="AV22" i="7" s="1"/>
  <c r="BF22" i="7" s="1"/>
  <c r="BH22" i="7" s="1"/>
  <c r="H23" i="7"/>
  <c r="X23" i="7"/>
  <c r="BI23" i="7" s="1"/>
  <c r="AN23" i="7"/>
  <c r="AX23" i="7" s="1"/>
  <c r="J24" i="7"/>
  <c r="Z24" i="7"/>
  <c r="AP24" i="7"/>
  <c r="AZ24" i="7" s="1"/>
  <c r="L25" i="7"/>
  <c r="AB25" i="7"/>
  <c r="AR25" i="7"/>
  <c r="BB25" i="7" s="1"/>
  <c r="N26" i="7"/>
  <c r="AD26" i="7"/>
  <c r="AT26" i="7"/>
  <c r="BD26" i="7" s="1"/>
  <c r="BE26" i="7" s="1"/>
  <c r="BG26" i="7" s="1"/>
  <c r="P27" i="7"/>
  <c r="AF27" i="7"/>
  <c r="B28" i="7"/>
  <c r="R28" i="7"/>
  <c r="AH28" i="7"/>
  <c r="D29" i="7"/>
  <c r="T29" i="7"/>
  <c r="AJ29" i="7"/>
  <c r="F30" i="7"/>
  <c r="V30" i="7"/>
  <c r="AL30" i="7"/>
  <c r="AV30" i="7" s="1"/>
  <c r="BF30" i="7" s="1"/>
  <c r="BH30" i="7" s="1"/>
  <c r="H31" i="7"/>
  <c r="X31" i="7"/>
  <c r="BI31" i="7" s="1"/>
  <c r="AN31" i="7"/>
  <c r="AX31" i="7" s="1"/>
  <c r="J32" i="7"/>
  <c r="Z32" i="7"/>
  <c r="AP32" i="7"/>
  <c r="AZ32" i="7" s="1"/>
  <c r="L33" i="7"/>
  <c r="AB33" i="7"/>
  <c r="AR33" i="7"/>
  <c r="BB33" i="7" s="1"/>
  <c r="N34" i="7"/>
  <c r="AD34" i="7"/>
  <c r="AT34" i="7"/>
  <c r="BD34" i="7" s="1"/>
  <c r="BE34" i="7" s="1"/>
  <c r="BG34" i="7" s="1"/>
  <c r="P35" i="7"/>
  <c r="AF35" i="7"/>
  <c r="B36" i="7"/>
  <c r="R36" i="7"/>
  <c r="AH36" i="7"/>
  <c r="D37" i="7"/>
  <c r="T37" i="7"/>
  <c r="AJ37" i="7"/>
  <c r="F38" i="7"/>
  <c r="V38" i="7"/>
  <c r="AL38" i="7"/>
  <c r="AV38" i="7" s="1"/>
  <c r="BF38" i="7" s="1"/>
  <c r="BH38" i="7" s="1"/>
  <c r="H39" i="7"/>
  <c r="X39" i="7"/>
  <c r="BI39" i="7" s="1"/>
  <c r="AN39" i="7"/>
  <c r="AX39" i="7" s="1"/>
  <c r="J40" i="7"/>
  <c r="Z40" i="7"/>
  <c r="AP40" i="7"/>
  <c r="AZ40" i="7" s="1"/>
  <c r="L41" i="7"/>
  <c r="AB41" i="7"/>
  <c r="AR41" i="7"/>
  <c r="BB41" i="7" s="1"/>
  <c r="N42" i="7"/>
  <c r="AD42" i="7"/>
  <c r="AT42" i="7"/>
  <c r="BD42" i="7" s="1"/>
  <c r="BE42" i="7" s="1"/>
  <c r="BG42" i="7" s="1"/>
  <c r="P43" i="7"/>
  <c r="AF43" i="7"/>
  <c r="B44" i="7"/>
  <c r="R44" i="7"/>
  <c r="AH44" i="7"/>
  <c r="D45" i="7"/>
  <c r="T45" i="7"/>
  <c r="AJ45" i="7"/>
  <c r="F46" i="7"/>
  <c r="V46" i="7"/>
  <c r="AL46" i="7"/>
  <c r="AV46" i="7" s="1"/>
  <c r="BF46" i="7" s="1"/>
  <c r="BH46" i="7" s="1"/>
  <c r="H47" i="7"/>
  <c r="X47" i="7"/>
  <c r="BI47" i="7" s="1"/>
  <c r="AN47" i="7"/>
  <c r="AX47" i="7" s="1"/>
  <c r="J48" i="7"/>
  <c r="Z48" i="7"/>
  <c r="AP48" i="7"/>
  <c r="AZ48" i="7" s="1"/>
  <c r="L49" i="7"/>
  <c r="AB49" i="7"/>
  <c r="AR49" i="7"/>
  <c r="BB49" i="7" s="1"/>
  <c r="N50" i="7"/>
  <c r="AD50" i="7"/>
  <c r="AT50" i="7"/>
  <c r="BD50" i="7" s="1"/>
  <c r="BE50" i="7" s="1"/>
  <c r="BG50" i="7" s="1"/>
  <c r="P51" i="7"/>
  <c r="AF51" i="7"/>
  <c r="B52" i="7"/>
  <c r="R52" i="7"/>
  <c r="AH52" i="7"/>
  <c r="D53" i="7"/>
  <c r="T53" i="7"/>
  <c r="C1" i="10"/>
  <c r="G1" i="10"/>
  <c r="K1" i="10"/>
  <c r="O1" i="10"/>
  <c r="S1" i="10"/>
  <c r="W1" i="10"/>
  <c r="AA1" i="10"/>
  <c r="AE1" i="10"/>
  <c r="AI1" i="10"/>
  <c r="AM1" i="10"/>
  <c r="AQ1" i="10"/>
  <c r="AU1" i="10"/>
  <c r="BY1" i="10" s="1"/>
  <c r="AY1" i="10"/>
  <c r="CC1" i="10" s="1"/>
  <c r="BC1" i="10"/>
  <c r="CG1" i="10" s="1"/>
  <c r="BG1" i="10"/>
  <c r="CK1" i="10" s="1"/>
  <c r="BK1" i="10"/>
  <c r="CO1" i="10" s="1"/>
  <c r="D2" i="10"/>
  <c r="H2" i="10"/>
  <c r="L2" i="10"/>
  <c r="P2" i="10"/>
  <c r="T2" i="10"/>
  <c r="X2" i="10"/>
  <c r="BT2" i="10" s="1"/>
  <c r="AB2" i="10"/>
  <c r="AF2" i="10"/>
  <c r="AJ2" i="10"/>
  <c r="AN2" i="10"/>
  <c r="AR2" i="10"/>
  <c r="BV2" i="10" s="1"/>
  <c r="AV2" i="10"/>
  <c r="BZ2" i="10" s="1"/>
  <c r="AZ2" i="10"/>
  <c r="CD2" i="10" s="1"/>
  <c r="BD2" i="10"/>
  <c r="CH2" i="10" s="1"/>
  <c r="BH2" i="10"/>
  <c r="CL2" i="10" s="1"/>
  <c r="A3" i="10"/>
  <c r="E3" i="10"/>
  <c r="I3" i="10"/>
  <c r="M3" i="10"/>
  <c r="Q3" i="10"/>
  <c r="U3" i="10"/>
  <c r="Y3" i="10"/>
  <c r="AC3" i="10"/>
  <c r="AG3" i="10"/>
  <c r="AK3" i="10"/>
  <c r="BL3" i="10" s="1"/>
  <c r="AO3" i="10"/>
  <c r="AS3" i="10"/>
  <c r="BW3" i="10" s="1"/>
  <c r="AW3" i="10"/>
  <c r="CA3" i="10" s="1"/>
  <c r="BA3" i="10"/>
  <c r="CE3" i="10" s="1"/>
  <c r="BE3" i="10"/>
  <c r="CI3" i="10" s="1"/>
  <c r="BI3" i="10"/>
  <c r="CM3" i="10" s="1"/>
  <c r="B4" i="10"/>
  <c r="F4" i="10"/>
  <c r="J4" i="10"/>
  <c r="N4" i="10"/>
  <c r="R4" i="10"/>
  <c r="V4" i="10"/>
  <c r="Z4" i="10"/>
  <c r="AD4" i="10"/>
  <c r="AH4" i="10"/>
  <c r="AL4" i="10"/>
  <c r="BM4" i="10" s="1"/>
  <c r="AP4" i="10"/>
  <c r="BQ4" i="10" s="1"/>
  <c r="AT4" i="10"/>
  <c r="BX4" i="10" s="1"/>
  <c r="AX4" i="10"/>
  <c r="CB4" i="10" s="1"/>
  <c r="BB4" i="10"/>
  <c r="CF4" i="10" s="1"/>
  <c r="BF4" i="10"/>
  <c r="CJ4" i="10" s="1"/>
  <c r="BK4" i="10"/>
  <c r="CO4" i="10" s="1"/>
  <c r="F5" i="10"/>
  <c r="K5" i="10"/>
  <c r="P5" i="10"/>
  <c r="V5" i="10"/>
  <c r="AA5" i="10"/>
  <c r="AF5" i="10"/>
  <c r="AL5" i="10"/>
  <c r="BM5" i="10" s="1"/>
  <c r="AQ5" i="10"/>
  <c r="AV5" i="10"/>
  <c r="BZ5" i="10" s="1"/>
  <c r="BB5" i="10"/>
  <c r="CF5" i="10" s="1"/>
  <c r="BG5" i="10"/>
  <c r="CK5" i="10" s="1"/>
  <c r="A6" i="10"/>
  <c r="G6" i="10"/>
  <c r="L6" i="10"/>
  <c r="Q6" i="10"/>
  <c r="W6" i="10"/>
  <c r="AB6" i="10"/>
  <c r="AG6" i="10"/>
  <c r="AM6" i="10"/>
  <c r="AR6" i="10"/>
  <c r="BV6" i="10" s="1"/>
  <c r="AW6" i="10"/>
  <c r="CA6" i="10" s="1"/>
  <c r="BC6" i="10"/>
  <c r="CG6" i="10" s="1"/>
  <c r="BH6" i="10"/>
  <c r="CL6" i="10" s="1"/>
  <c r="B7" i="10"/>
  <c r="H7" i="10"/>
  <c r="M7" i="10"/>
  <c r="R7" i="10"/>
  <c r="X7" i="10"/>
  <c r="BT7" i="10" s="1"/>
  <c r="AC7" i="10"/>
  <c r="AH7" i="10"/>
  <c r="AN7" i="10"/>
  <c r="AS7" i="10"/>
  <c r="BW7" i="10" s="1"/>
  <c r="AX7" i="10"/>
  <c r="CB7" i="10" s="1"/>
  <c r="BD7" i="10"/>
  <c r="CH7" i="10" s="1"/>
  <c r="BI7" i="10"/>
  <c r="CM7" i="10" s="1"/>
  <c r="C8" i="10"/>
  <c r="I8" i="10"/>
  <c r="N8" i="10"/>
  <c r="S8" i="10"/>
  <c r="Y8" i="10"/>
  <c r="AD8" i="10"/>
  <c r="AI8" i="10"/>
  <c r="AO8" i="10"/>
  <c r="AT8" i="10"/>
  <c r="BX8" i="10" s="1"/>
  <c r="AY8" i="10"/>
  <c r="CC8" i="10" s="1"/>
  <c r="BE8" i="10"/>
  <c r="CI8" i="10" s="1"/>
  <c r="BJ8" i="10"/>
  <c r="CN8" i="10" s="1"/>
  <c r="D9" i="10"/>
  <c r="J9" i="10"/>
  <c r="O9" i="10"/>
  <c r="T9" i="10"/>
  <c r="Z9" i="10"/>
  <c r="AE9" i="10"/>
  <c r="AJ9" i="10"/>
  <c r="AP9" i="10"/>
  <c r="BQ9" i="10" s="1"/>
  <c r="AU9" i="10"/>
  <c r="BY9" i="10" s="1"/>
  <c r="AZ9" i="10"/>
  <c r="CD9" i="10" s="1"/>
  <c r="BF9" i="10"/>
  <c r="CJ9" i="10" s="1"/>
  <c r="BK9" i="10"/>
  <c r="CO9" i="10" s="1"/>
  <c r="E10" i="10"/>
  <c r="K10" i="10"/>
  <c r="P10" i="10"/>
  <c r="U10" i="10"/>
  <c r="AA10" i="10"/>
  <c r="AF10" i="10"/>
  <c r="AK10" i="10"/>
  <c r="AQ10" i="10"/>
  <c r="AV10" i="10"/>
  <c r="BZ10" i="10" s="1"/>
  <c r="BA10" i="10"/>
  <c r="CE10" i="10" s="1"/>
  <c r="BG10" i="10"/>
  <c r="CK10" i="10" s="1"/>
  <c r="A11" i="10"/>
  <c r="F11" i="10"/>
  <c r="L11" i="10"/>
  <c r="Q11" i="10"/>
  <c r="V11" i="10"/>
  <c r="AB11" i="10"/>
  <c r="AG11" i="10"/>
  <c r="AL11" i="10"/>
  <c r="BM11" i="10" s="1"/>
  <c r="AR11" i="10"/>
  <c r="BV11" i="10" s="1"/>
  <c r="AW11" i="10"/>
  <c r="CA11" i="10" s="1"/>
  <c r="BB11" i="10"/>
  <c r="CF11" i="10" s="1"/>
  <c r="BH11" i="10"/>
  <c r="CL11" i="10" s="1"/>
  <c r="B12" i="10"/>
  <c r="G12" i="10"/>
  <c r="M12" i="10"/>
  <c r="R12" i="10"/>
  <c r="W12" i="10"/>
  <c r="AC12" i="10"/>
  <c r="AH12" i="10"/>
  <c r="AM12" i="10"/>
  <c r="AS12" i="10"/>
  <c r="BW12" i="10" s="1"/>
  <c r="AX12" i="10"/>
  <c r="CB12" i="10" s="1"/>
  <c r="BC12" i="10"/>
  <c r="CG12" i="10" s="1"/>
  <c r="BI12" i="10"/>
  <c r="CM12" i="10" s="1"/>
  <c r="C13" i="10"/>
  <c r="H13" i="10"/>
  <c r="N13" i="10"/>
  <c r="S13" i="10"/>
  <c r="X13" i="10"/>
  <c r="BT13" i="10" s="1"/>
  <c r="AD13" i="10"/>
  <c r="AI13" i="10"/>
  <c r="AN13" i="10"/>
  <c r="AT13" i="10"/>
  <c r="BX13" i="10" s="1"/>
  <c r="AY13" i="10"/>
  <c r="CC13" i="10" s="1"/>
  <c r="BD13" i="10"/>
  <c r="CH13" i="10" s="1"/>
  <c r="BJ13" i="10"/>
  <c r="CN13" i="10" s="1"/>
  <c r="D14" i="10"/>
  <c r="I14" i="10"/>
  <c r="O14" i="10"/>
  <c r="T14" i="10"/>
  <c r="Y14" i="10"/>
  <c r="AE14" i="10"/>
  <c r="AJ14" i="10"/>
  <c r="AO14" i="10"/>
  <c r="AU14" i="10"/>
  <c r="BY14" i="10" s="1"/>
  <c r="AZ14" i="10"/>
  <c r="CD14" i="10" s="1"/>
  <c r="BE14" i="10"/>
  <c r="CI14" i="10" s="1"/>
  <c r="BK14" i="10"/>
  <c r="CO14" i="10" s="1"/>
  <c r="E15" i="10"/>
  <c r="J15" i="10"/>
  <c r="P15" i="10"/>
  <c r="U15" i="10"/>
  <c r="Z15" i="10"/>
  <c r="AF15" i="10"/>
  <c r="AK15" i="10"/>
  <c r="AP15" i="10"/>
  <c r="BQ15" i="10" s="1"/>
  <c r="AV15" i="10"/>
  <c r="BZ15" i="10" s="1"/>
  <c r="BA15" i="10"/>
  <c r="CE15" i="10" s="1"/>
  <c r="BF15" i="10"/>
  <c r="CJ15" i="10" s="1"/>
  <c r="A16" i="10"/>
  <c r="F16" i="10"/>
  <c r="K16" i="10"/>
  <c r="Q16" i="10"/>
  <c r="V16" i="10"/>
  <c r="AA16" i="10"/>
  <c r="AG16" i="10"/>
  <c r="AL16" i="10"/>
  <c r="BM16" i="10" s="1"/>
  <c r="AQ16" i="10"/>
  <c r="AW16" i="10"/>
  <c r="CA16" i="10" s="1"/>
  <c r="BB16" i="10"/>
  <c r="CF16" i="10" s="1"/>
  <c r="BG16" i="10"/>
  <c r="CK16" i="10" s="1"/>
  <c r="B17" i="10"/>
  <c r="G17" i="10"/>
  <c r="L17" i="10"/>
  <c r="R17" i="10"/>
  <c r="W17" i="10"/>
  <c r="AB17" i="10"/>
  <c r="AH17" i="10"/>
  <c r="AM17" i="10"/>
  <c r="AR17" i="10"/>
  <c r="BV17" i="10" s="1"/>
  <c r="AX17" i="10"/>
  <c r="CB17" i="10" s="1"/>
  <c r="BC17" i="10"/>
  <c r="CG17" i="10" s="1"/>
  <c r="BH17" i="10"/>
  <c r="CL17" i="10" s="1"/>
  <c r="C18" i="10"/>
  <c r="H18" i="10"/>
  <c r="M18" i="10"/>
  <c r="S18" i="10"/>
  <c r="X18" i="10"/>
  <c r="BT18" i="10" s="1"/>
  <c r="AC18" i="10"/>
  <c r="AI18" i="10"/>
  <c r="AN18" i="10"/>
  <c r="AS18" i="10"/>
  <c r="BW18" i="10" s="1"/>
  <c r="AY18" i="10"/>
  <c r="CC18" i="10" s="1"/>
  <c r="BD18" i="10"/>
  <c r="CH18" i="10" s="1"/>
  <c r="BI18" i="10"/>
  <c r="CM18" i="10" s="1"/>
  <c r="D19" i="10"/>
  <c r="I19" i="10"/>
  <c r="N19" i="10"/>
  <c r="T19" i="10"/>
  <c r="Y19" i="10"/>
  <c r="AD19" i="10"/>
  <c r="AJ19" i="10"/>
  <c r="AO19" i="10"/>
  <c r="AT19" i="10"/>
  <c r="BX19" i="10" s="1"/>
  <c r="AZ19" i="10"/>
  <c r="CD19" i="10" s="1"/>
  <c r="BE19" i="10"/>
  <c r="CI19" i="10" s="1"/>
  <c r="BJ19" i="10"/>
  <c r="CN19" i="10" s="1"/>
  <c r="E20" i="10"/>
  <c r="J20" i="10"/>
  <c r="O20" i="10"/>
  <c r="U20" i="10"/>
  <c r="Z20" i="10"/>
  <c r="AE20" i="10"/>
  <c r="AK20" i="10"/>
  <c r="AP20" i="10"/>
  <c r="BQ20" i="10" s="1"/>
  <c r="AU20" i="10"/>
  <c r="BY20" i="10" s="1"/>
  <c r="BA20" i="10"/>
  <c r="CE20" i="10" s="1"/>
  <c r="BF20" i="10"/>
  <c r="CJ20" i="10" s="1"/>
  <c r="BK20" i="10"/>
  <c r="CO20" i="10" s="1"/>
  <c r="F21" i="10"/>
  <c r="K21" i="10"/>
  <c r="P21" i="10"/>
  <c r="V21" i="10"/>
  <c r="AA21" i="10"/>
  <c r="AF21" i="10"/>
  <c r="AL21" i="10"/>
  <c r="BM21" i="10" s="1"/>
  <c r="AQ21" i="10"/>
  <c r="AV21" i="10"/>
  <c r="BZ21" i="10" s="1"/>
  <c r="BB21" i="10"/>
  <c r="CF21" i="10" s="1"/>
  <c r="BG21" i="10"/>
  <c r="CK21" i="10" s="1"/>
  <c r="A22" i="10"/>
  <c r="G22" i="10"/>
  <c r="L22" i="10"/>
  <c r="Q22" i="10"/>
  <c r="W22" i="10"/>
  <c r="AB22" i="10"/>
  <c r="AG22" i="10"/>
  <c r="AM22" i="10"/>
  <c r="AR22" i="10"/>
  <c r="BV22" i="10" s="1"/>
  <c r="AW22" i="10"/>
  <c r="CA22" i="10" s="1"/>
  <c r="BC22" i="10"/>
  <c r="CG22" i="10" s="1"/>
  <c r="BH22" i="10"/>
  <c r="CL22" i="10" s="1"/>
  <c r="B23" i="10"/>
  <c r="H23" i="10"/>
  <c r="M23" i="10"/>
  <c r="R23" i="10"/>
  <c r="X23" i="10"/>
  <c r="BT23" i="10" s="1"/>
  <c r="AC23" i="10"/>
  <c r="AH23" i="10"/>
  <c r="AN23" i="10"/>
  <c r="AS23" i="10"/>
  <c r="BW23" i="10" s="1"/>
  <c r="AX23" i="10"/>
  <c r="CB23" i="10" s="1"/>
  <c r="BD23" i="10"/>
  <c r="CH23" i="10" s="1"/>
  <c r="BI23" i="10"/>
  <c r="CM23" i="10" s="1"/>
  <c r="C24" i="10"/>
  <c r="I24" i="10"/>
  <c r="N24" i="10"/>
  <c r="S24" i="10"/>
  <c r="Y24" i="10"/>
  <c r="AD24" i="10"/>
  <c r="AI24" i="10"/>
  <c r="AO24" i="10"/>
  <c r="AT24" i="10"/>
  <c r="BX24" i="10" s="1"/>
  <c r="AY24" i="10"/>
  <c r="CC24" i="10" s="1"/>
  <c r="BE24" i="10"/>
  <c r="CI24" i="10" s="1"/>
  <c r="BJ24" i="10"/>
  <c r="CN24" i="10" s="1"/>
  <c r="D25" i="10"/>
  <c r="J25" i="10"/>
  <c r="O25" i="10"/>
  <c r="T25" i="10"/>
  <c r="Z25" i="10"/>
  <c r="AE25" i="10"/>
  <c r="AJ25" i="10"/>
  <c r="AP25" i="10"/>
  <c r="BQ25" i="10" s="1"/>
  <c r="AU25" i="10"/>
  <c r="BY25" i="10" s="1"/>
  <c r="AZ25" i="10"/>
  <c r="CD25" i="10" s="1"/>
  <c r="BF25" i="10"/>
  <c r="CJ25" i="10" s="1"/>
  <c r="BK25" i="10"/>
  <c r="CO25" i="10" s="1"/>
  <c r="E26" i="10"/>
  <c r="K26" i="10"/>
  <c r="P26" i="10"/>
  <c r="U26" i="10"/>
  <c r="AA26" i="10"/>
  <c r="AF26" i="10"/>
  <c r="AK26" i="10"/>
  <c r="AQ26" i="10"/>
  <c r="AV26" i="10"/>
  <c r="BZ26" i="10" s="1"/>
  <c r="BA26" i="10"/>
  <c r="CE26" i="10" s="1"/>
  <c r="BG26" i="10"/>
  <c r="CK26" i="10" s="1"/>
  <c r="A27" i="10"/>
  <c r="F27" i="10"/>
  <c r="L27" i="10"/>
  <c r="Q27" i="10"/>
  <c r="V27" i="10"/>
  <c r="AB27" i="10"/>
  <c r="AG27" i="10"/>
  <c r="AL27" i="10"/>
  <c r="BM27" i="10" s="1"/>
  <c r="AR27" i="10"/>
  <c r="BV27" i="10" s="1"/>
  <c r="AW27" i="10"/>
  <c r="CA27" i="10" s="1"/>
  <c r="BB27" i="10"/>
  <c r="CF27" i="10" s="1"/>
  <c r="BH27" i="10"/>
  <c r="CL27" i="10" s="1"/>
  <c r="B28" i="10"/>
  <c r="G28" i="10"/>
  <c r="M28" i="10"/>
  <c r="R28" i="10"/>
  <c r="W28" i="10"/>
  <c r="AC28" i="10"/>
  <c r="AH28" i="10"/>
  <c r="AM28" i="10"/>
  <c r="AS28" i="10"/>
  <c r="BW28" i="10" s="1"/>
  <c r="AX28" i="10"/>
  <c r="CB28" i="10" s="1"/>
  <c r="BC28" i="10"/>
  <c r="CG28" i="10" s="1"/>
  <c r="BI28" i="10"/>
  <c r="CM28" i="10" s="1"/>
  <c r="C29" i="10"/>
  <c r="H29" i="10"/>
  <c r="N29" i="10"/>
  <c r="S29" i="10"/>
  <c r="X29" i="10"/>
  <c r="BT29" i="10" s="1"/>
  <c r="AD29" i="10"/>
  <c r="AI29" i="10"/>
  <c r="AN29" i="10"/>
  <c r="AT29" i="10"/>
  <c r="BX29" i="10" s="1"/>
  <c r="AY29" i="10"/>
  <c r="CC29" i="10" s="1"/>
  <c r="BD29" i="10"/>
  <c r="CH29" i="10" s="1"/>
  <c r="BJ29" i="10"/>
  <c r="CN29" i="10" s="1"/>
  <c r="D30" i="10"/>
  <c r="I30" i="10"/>
  <c r="O30" i="10"/>
  <c r="T30" i="10"/>
  <c r="Y30" i="10"/>
  <c r="AE30" i="10"/>
  <c r="AJ30" i="10"/>
  <c r="AO30" i="10"/>
  <c r="AU30" i="10"/>
  <c r="BY30" i="10" s="1"/>
  <c r="AZ30" i="10"/>
  <c r="CD30" i="10" s="1"/>
  <c r="BE30" i="10"/>
  <c r="CI30" i="10" s="1"/>
  <c r="BK30" i="10"/>
  <c r="CO30" i="10" s="1"/>
  <c r="E31" i="10"/>
  <c r="J31" i="10"/>
  <c r="P31" i="10"/>
  <c r="U31" i="10"/>
  <c r="Z31" i="10"/>
  <c r="AF31" i="10"/>
  <c r="AK31" i="10"/>
  <c r="AP31" i="10"/>
  <c r="BQ31" i="10" s="1"/>
  <c r="AV31" i="10"/>
  <c r="BZ31" i="10" s="1"/>
  <c r="BA31" i="10"/>
  <c r="CE31" i="10" s="1"/>
  <c r="BF31" i="10"/>
  <c r="CJ31" i="10" s="1"/>
  <c r="A32" i="10"/>
  <c r="F32" i="10"/>
  <c r="K32" i="10"/>
  <c r="Q32" i="10"/>
  <c r="V32" i="10"/>
  <c r="AA32" i="10"/>
  <c r="AG32" i="10"/>
  <c r="AL32" i="10"/>
  <c r="BM32" i="10" s="1"/>
  <c r="AQ32" i="10"/>
  <c r="AW32" i="10"/>
  <c r="CA32" i="10" s="1"/>
  <c r="BB32" i="10"/>
  <c r="CF32" i="10" s="1"/>
  <c r="BG32" i="10"/>
  <c r="CK32" i="10" s="1"/>
  <c r="B33" i="10"/>
  <c r="G33" i="10"/>
  <c r="L33" i="10"/>
  <c r="R33" i="10"/>
  <c r="W33" i="10"/>
  <c r="AB33" i="10"/>
  <c r="AH33" i="10"/>
  <c r="AM33" i="10"/>
  <c r="AR33" i="10"/>
  <c r="BV33" i="10" s="1"/>
  <c r="AX33" i="10"/>
  <c r="CB33" i="10" s="1"/>
  <c r="BC33" i="10"/>
  <c r="CG33" i="10" s="1"/>
  <c r="BH33" i="10"/>
  <c r="CL33" i="10" s="1"/>
  <c r="BP3" i="10"/>
  <c r="BL10" i="10"/>
  <c r="BL15" i="10"/>
  <c r="BL20" i="10"/>
  <c r="BL26" i="10"/>
  <c r="BL31" i="10"/>
  <c r="BL34" i="10"/>
  <c r="BL35" i="10"/>
  <c r="A1" i="10"/>
  <c r="D1" i="10"/>
  <c r="H1" i="10"/>
  <c r="L1" i="10"/>
  <c r="P1" i="10"/>
  <c r="T1" i="10"/>
  <c r="X1" i="10"/>
  <c r="AB1" i="10"/>
  <c r="AF1" i="10"/>
  <c r="AJ1" i="10"/>
  <c r="AN1" i="10"/>
  <c r="AR1" i="10"/>
  <c r="BV1" i="10" s="1"/>
  <c r="AV1" i="10"/>
  <c r="BZ1" i="10" s="1"/>
  <c r="AZ1" i="10"/>
  <c r="CD1" i="10" s="1"/>
  <c r="BD1" i="10"/>
  <c r="CH1" i="10" s="1"/>
  <c r="BH1" i="10"/>
  <c r="CL1" i="10" s="1"/>
  <c r="A2" i="10"/>
  <c r="E2" i="10"/>
  <c r="I2" i="10"/>
  <c r="M2" i="10"/>
  <c r="Q2" i="10"/>
  <c r="U2" i="10"/>
  <c r="Y2" i="10"/>
  <c r="AC2" i="10"/>
  <c r="AG2" i="10"/>
  <c r="AK2" i="10"/>
  <c r="BL2" i="10" s="1"/>
  <c r="AO2" i="10"/>
  <c r="BP2" i="10" s="1"/>
  <c r="AS2" i="10"/>
  <c r="BW2" i="10" s="1"/>
  <c r="AW2" i="10"/>
  <c r="CA2" i="10" s="1"/>
  <c r="BA2" i="10"/>
  <c r="CE2" i="10" s="1"/>
  <c r="BE2" i="10"/>
  <c r="CI2" i="10" s="1"/>
  <c r="BI2" i="10"/>
  <c r="CM2" i="10" s="1"/>
  <c r="B3" i="10"/>
  <c r="F3" i="10"/>
  <c r="J3" i="10"/>
  <c r="N3" i="10"/>
  <c r="R3" i="10"/>
  <c r="V3" i="10"/>
  <c r="Z3" i="10"/>
  <c r="AD3" i="10"/>
  <c r="AH3" i="10"/>
  <c r="AL3" i="10"/>
  <c r="BM3" i="10" s="1"/>
  <c r="AP3" i="10"/>
  <c r="BQ3" i="10" s="1"/>
  <c r="AT3" i="10"/>
  <c r="BX3" i="10" s="1"/>
  <c r="AX3" i="10"/>
  <c r="CB3" i="10" s="1"/>
  <c r="BB3" i="10"/>
  <c r="CF3" i="10" s="1"/>
  <c r="BF3" i="10"/>
  <c r="CJ3" i="10" s="1"/>
  <c r="BJ3" i="10"/>
  <c r="CN3" i="10" s="1"/>
  <c r="C4" i="10"/>
  <c r="G4" i="10"/>
  <c r="K4" i="10"/>
  <c r="O4" i="10"/>
  <c r="S4" i="10"/>
  <c r="W4" i="10"/>
  <c r="AA4" i="10"/>
  <c r="AE4" i="10"/>
  <c r="AI4" i="10"/>
  <c r="AM4" i="10"/>
  <c r="AQ4" i="10"/>
  <c r="AU4" i="10"/>
  <c r="BY4" i="10" s="1"/>
  <c r="AY4" i="10"/>
  <c r="CC4" i="10" s="1"/>
  <c r="BC4" i="10"/>
  <c r="CG4" i="10" s="1"/>
  <c r="BG4" i="10"/>
  <c r="CK4" i="10" s="1"/>
  <c r="B5" i="10"/>
  <c r="G5" i="10"/>
  <c r="L5" i="10"/>
  <c r="R5" i="10"/>
  <c r="W5" i="10"/>
  <c r="AB5" i="10"/>
  <c r="AH5" i="10"/>
  <c r="AM5" i="10"/>
  <c r="AR5" i="10"/>
  <c r="BV5" i="10" s="1"/>
  <c r="AX5" i="10"/>
  <c r="CB5" i="10" s="1"/>
  <c r="BC5" i="10"/>
  <c r="CG5" i="10" s="1"/>
  <c r="BH5" i="10"/>
  <c r="CL5" i="10" s="1"/>
  <c r="C6" i="10"/>
  <c r="H6" i="10"/>
  <c r="M6" i="10"/>
  <c r="S6" i="10"/>
  <c r="X6" i="10"/>
  <c r="BT6" i="10" s="1"/>
  <c r="AC6" i="10"/>
  <c r="AI6" i="10"/>
  <c r="AN6" i="10"/>
  <c r="AS6" i="10"/>
  <c r="BW6" i="10" s="1"/>
  <c r="AY6" i="10"/>
  <c r="CC6" i="10" s="1"/>
  <c r="BD6" i="10"/>
  <c r="CH6" i="10" s="1"/>
  <c r="BI6" i="10"/>
  <c r="CM6" i="10" s="1"/>
  <c r="D7" i="10"/>
  <c r="I7" i="10"/>
  <c r="N7" i="10"/>
  <c r="T7" i="10"/>
  <c r="Y7" i="10"/>
  <c r="AD7" i="10"/>
  <c r="AJ7" i="10"/>
  <c r="AO7" i="10"/>
  <c r="AT7" i="10"/>
  <c r="BX7" i="10" s="1"/>
  <c r="AZ7" i="10"/>
  <c r="CD7" i="10" s="1"/>
  <c r="BE7" i="10"/>
  <c r="CI7" i="10" s="1"/>
  <c r="BJ7" i="10"/>
  <c r="CN7" i="10" s="1"/>
  <c r="E8" i="10"/>
  <c r="J8" i="10"/>
  <c r="O8" i="10"/>
  <c r="U8" i="10"/>
  <c r="Z8" i="10"/>
  <c r="AE8" i="10"/>
  <c r="AK8" i="10"/>
  <c r="BL8" i="10" s="1"/>
  <c r="AP8" i="10"/>
  <c r="BQ8" i="10" s="1"/>
  <c r="AU8" i="10"/>
  <c r="BY8" i="10" s="1"/>
  <c r="BA8" i="10"/>
  <c r="CE8" i="10" s="1"/>
  <c r="BF8" i="10"/>
  <c r="CJ8" i="10" s="1"/>
  <c r="BK8" i="10"/>
  <c r="CO8" i="10" s="1"/>
  <c r="F9" i="10"/>
  <c r="K9" i="10"/>
  <c r="P9" i="10"/>
  <c r="V9" i="10"/>
  <c r="AA9" i="10"/>
  <c r="AF9" i="10"/>
  <c r="AL9" i="10"/>
  <c r="BM9" i="10" s="1"/>
  <c r="AQ9" i="10"/>
  <c r="AV9" i="10"/>
  <c r="BZ9" i="10" s="1"/>
  <c r="BB9" i="10"/>
  <c r="CF9" i="10" s="1"/>
  <c r="BG9" i="10"/>
  <c r="CK9" i="10" s="1"/>
  <c r="A10" i="10"/>
  <c r="G10" i="10"/>
  <c r="L10" i="10"/>
  <c r="Q10" i="10"/>
  <c r="W10" i="10"/>
  <c r="AB10" i="10"/>
  <c r="AG10" i="10"/>
  <c r="AM10" i="10"/>
  <c r="AR10" i="10"/>
  <c r="BV10" i="10" s="1"/>
  <c r="AW10" i="10"/>
  <c r="CA10" i="10" s="1"/>
  <c r="BC10" i="10"/>
  <c r="CG10" i="10" s="1"/>
  <c r="BH10" i="10"/>
  <c r="CL10" i="10" s="1"/>
  <c r="B11" i="10"/>
  <c r="H11" i="10"/>
  <c r="M11" i="10"/>
  <c r="R11" i="10"/>
  <c r="X11" i="10"/>
  <c r="BT11" i="10" s="1"/>
  <c r="AC11" i="10"/>
  <c r="AH11" i="10"/>
  <c r="AN11" i="10"/>
  <c r="AS11" i="10"/>
  <c r="BW11" i="10" s="1"/>
  <c r="AX11" i="10"/>
  <c r="CB11" i="10" s="1"/>
  <c r="BD11" i="10"/>
  <c r="CH11" i="10" s="1"/>
  <c r="BI11" i="10"/>
  <c r="CM11" i="10" s="1"/>
  <c r="C12" i="10"/>
  <c r="I12" i="10"/>
  <c r="N12" i="10"/>
  <c r="S12" i="10"/>
  <c r="Y12" i="10"/>
  <c r="AD12" i="10"/>
  <c r="AI12" i="10"/>
  <c r="AO12" i="10"/>
  <c r="AT12" i="10"/>
  <c r="BX12" i="10" s="1"/>
  <c r="AY12" i="10"/>
  <c r="CC12" i="10" s="1"/>
  <c r="BE12" i="10"/>
  <c r="CI12" i="10" s="1"/>
  <c r="BJ12" i="10"/>
  <c r="CN12" i="10" s="1"/>
  <c r="D13" i="10"/>
  <c r="J13" i="10"/>
  <c r="O13" i="10"/>
  <c r="T13" i="10"/>
  <c r="Z13" i="10"/>
  <c r="AE13" i="10"/>
  <c r="AJ13" i="10"/>
  <c r="AP13" i="10"/>
  <c r="BQ13" i="10" s="1"/>
  <c r="AU13" i="10"/>
  <c r="BY13" i="10" s="1"/>
  <c r="AZ13" i="10"/>
  <c r="CD13" i="10" s="1"/>
  <c r="BF13" i="10"/>
  <c r="CJ13" i="10" s="1"/>
  <c r="BK13" i="10"/>
  <c r="CO13" i="10" s="1"/>
  <c r="E14" i="10"/>
  <c r="K14" i="10"/>
  <c r="P14" i="10"/>
  <c r="U14" i="10"/>
  <c r="AA14" i="10"/>
  <c r="AF14" i="10"/>
  <c r="AK14" i="10"/>
  <c r="BL14" i="10" s="1"/>
  <c r="AQ14" i="10"/>
  <c r="AV14" i="10"/>
  <c r="BZ14" i="10" s="1"/>
  <c r="BA14" i="10"/>
  <c r="CE14" i="10" s="1"/>
  <c r="BG14" i="10"/>
  <c r="CK14" i="10" s="1"/>
  <c r="A15" i="10"/>
  <c r="F15" i="10"/>
  <c r="L15" i="10"/>
  <c r="Q15" i="10"/>
  <c r="V15" i="10"/>
  <c r="AB15" i="10"/>
  <c r="AG15" i="10"/>
  <c r="AL15" i="10"/>
  <c r="BM15" i="10" s="1"/>
  <c r="AR15" i="10"/>
  <c r="BV15" i="10" s="1"/>
  <c r="AW15" i="10"/>
  <c r="CA15" i="10" s="1"/>
  <c r="BB15" i="10"/>
  <c r="CF15" i="10" s="1"/>
  <c r="BH15" i="10"/>
  <c r="CL15" i="10" s="1"/>
  <c r="B16" i="10"/>
  <c r="G16" i="10"/>
  <c r="M16" i="10"/>
  <c r="R16" i="10"/>
  <c r="W16" i="10"/>
  <c r="AC16" i="10"/>
  <c r="AH16" i="10"/>
  <c r="AM16" i="10"/>
  <c r="AS16" i="10"/>
  <c r="BW16" i="10" s="1"/>
  <c r="AX16" i="10"/>
  <c r="CB16" i="10" s="1"/>
  <c r="BC16" i="10"/>
  <c r="CG16" i="10" s="1"/>
  <c r="BI16" i="10"/>
  <c r="CM16" i="10" s="1"/>
  <c r="C17" i="10"/>
  <c r="H17" i="10"/>
  <c r="N17" i="10"/>
  <c r="S17" i="10"/>
  <c r="X17" i="10"/>
  <c r="BT17" i="10" s="1"/>
  <c r="AD17" i="10"/>
  <c r="AI17" i="10"/>
  <c r="AN17" i="10"/>
  <c r="AT17" i="10"/>
  <c r="BX17" i="10" s="1"/>
  <c r="AY17" i="10"/>
  <c r="CC17" i="10" s="1"/>
  <c r="BD17" i="10"/>
  <c r="CH17" i="10" s="1"/>
  <c r="BJ17" i="10"/>
  <c r="CN17" i="10" s="1"/>
  <c r="D18" i="10"/>
  <c r="I18" i="10"/>
  <c r="O18" i="10"/>
  <c r="T18" i="10"/>
  <c r="Y18" i="10"/>
  <c r="AE18" i="10"/>
  <c r="AJ18" i="10"/>
  <c r="AO18" i="10"/>
  <c r="AU18" i="10"/>
  <c r="BY18" i="10" s="1"/>
  <c r="AZ18" i="10"/>
  <c r="CD18" i="10" s="1"/>
  <c r="BE18" i="10"/>
  <c r="CI18" i="10" s="1"/>
  <c r="BK18" i="10"/>
  <c r="CO18" i="10" s="1"/>
  <c r="E19" i="10"/>
  <c r="J19" i="10"/>
  <c r="P19" i="10"/>
  <c r="U19" i="10"/>
  <c r="Z19" i="10"/>
  <c r="AF19" i="10"/>
  <c r="AK19" i="10"/>
  <c r="BL19" i="10" s="1"/>
  <c r="AP19" i="10"/>
  <c r="BQ19" i="10" s="1"/>
  <c r="AV19" i="10"/>
  <c r="BZ19" i="10" s="1"/>
  <c r="BA19" i="10"/>
  <c r="CE19" i="10" s="1"/>
  <c r="BF19" i="10"/>
  <c r="CJ19" i="10" s="1"/>
  <c r="A20" i="10"/>
  <c r="F20" i="10"/>
  <c r="K20" i="10"/>
  <c r="Q20" i="10"/>
  <c r="V20" i="10"/>
  <c r="AA20" i="10"/>
  <c r="AG20" i="10"/>
  <c r="AL20" i="10"/>
  <c r="BM20" i="10" s="1"/>
  <c r="AQ20" i="10"/>
  <c r="AW20" i="10"/>
  <c r="CA20" i="10" s="1"/>
  <c r="BB20" i="10"/>
  <c r="CF20" i="10" s="1"/>
  <c r="BG20" i="10"/>
  <c r="CK20" i="10" s="1"/>
  <c r="B21" i="10"/>
  <c r="G21" i="10"/>
  <c r="L21" i="10"/>
  <c r="R21" i="10"/>
  <c r="W21" i="10"/>
  <c r="AB21" i="10"/>
  <c r="AH21" i="10"/>
  <c r="AM21" i="10"/>
  <c r="AR21" i="10"/>
  <c r="BV21" i="10" s="1"/>
  <c r="AX21" i="10"/>
  <c r="CB21" i="10" s="1"/>
  <c r="BC21" i="10"/>
  <c r="CG21" i="10" s="1"/>
  <c r="BH21" i="10"/>
  <c r="CL21" i="10" s="1"/>
  <c r="C22" i="10"/>
  <c r="H22" i="10"/>
  <c r="M22" i="10"/>
  <c r="S22" i="10"/>
  <c r="X22" i="10"/>
  <c r="BT22" i="10" s="1"/>
  <c r="AC22" i="10"/>
  <c r="AI22" i="10"/>
  <c r="AN22" i="10"/>
  <c r="AS22" i="10"/>
  <c r="BW22" i="10" s="1"/>
  <c r="AY22" i="10"/>
  <c r="CC22" i="10" s="1"/>
  <c r="BD22" i="10"/>
  <c r="CH22" i="10" s="1"/>
  <c r="BI22" i="10"/>
  <c r="CM22" i="10" s="1"/>
  <c r="D23" i="10"/>
  <c r="I23" i="10"/>
  <c r="N23" i="10"/>
  <c r="T23" i="10"/>
  <c r="Y23" i="10"/>
  <c r="AD23" i="10"/>
  <c r="AJ23" i="10"/>
  <c r="AO23" i="10"/>
  <c r="AT23" i="10"/>
  <c r="BX23" i="10" s="1"/>
  <c r="AZ23" i="10"/>
  <c r="CD23" i="10" s="1"/>
  <c r="BE23" i="10"/>
  <c r="CI23" i="10" s="1"/>
  <c r="BJ23" i="10"/>
  <c r="CN23" i="10" s="1"/>
  <c r="E24" i="10"/>
  <c r="J24" i="10"/>
  <c r="O24" i="10"/>
  <c r="U24" i="10"/>
  <c r="Z24" i="10"/>
  <c r="AE24" i="10"/>
  <c r="AK24" i="10"/>
  <c r="BL24" i="10" s="1"/>
  <c r="AP24" i="10"/>
  <c r="BQ24" i="10" s="1"/>
  <c r="AU24" i="10"/>
  <c r="BY24" i="10" s="1"/>
  <c r="BA24" i="10"/>
  <c r="CE24" i="10" s="1"/>
  <c r="BF24" i="10"/>
  <c r="CJ24" i="10" s="1"/>
  <c r="BK24" i="10"/>
  <c r="CO24" i="10" s="1"/>
  <c r="F25" i="10"/>
  <c r="K25" i="10"/>
  <c r="P25" i="10"/>
  <c r="V25" i="10"/>
  <c r="AA25" i="10"/>
  <c r="AF25" i="10"/>
  <c r="AL25" i="10"/>
  <c r="BM25" i="10" s="1"/>
  <c r="AQ25" i="10"/>
  <c r="AV25" i="10"/>
  <c r="BZ25" i="10" s="1"/>
  <c r="BB25" i="10"/>
  <c r="CF25" i="10" s="1"/>
  <c r="BG25" i="10"/>
  <c r="CK25" i="10" s="1"/>
  <c r="A26" i="10"/>
  <c r="G26" i="10"/>
  <c r="L26" i="10"/>
  <c r="Q26" i="10"/>
  <c r="W26" i="10"/>
  <c r="AB26" i="10"/>
  <c r="AG26" i="10"/>
  <c r="AM26" i="10"/>
  <c r="AR26" i="10"/>
  <c r="BV26" i="10" s="1"/>
  <c r="AW26" i="10"/>
  <c r="CA26" i="10" s="1"/>
  <c r="BC26" i="10"/>
  <c r="CG26" i="10" s="1"/>
  <c r="BH26" i="10"/>
  <c r="CL26" i="10" s="1"/>
  <c r="B27" i="10"/>
  <c r="H27" i="10"/>
  <c r="M27" i="10"/>
  <c r="R27" i="10"/>
  <c r="X27" i="10"/>
  <c r="BT27" i="10" s="1"/>
  <c r="AC27" i="10"/>
  <c r="AH27" i="10"/>
  <c r="AN27" i="10"/>
  <c r="AS27" i="10"/>
  <c r="BW27" i="10" s="1"/>
  <c r="AX27" i="10"/>
  <c r="CB27" i="10" s="1"/>
  <c r="BD27" i="10"/>
  <c r="CH27" i="10" s="1"/>
  <c r="BI27" i="10"/>
  <c r="CM27" i="10" s="1"/>
  <c r="C28" i="10"/>
  <c r="I28" i="10"/>
  <c r="N28" i="10"/>
  <c r="S28" i="10"/>
  <c r="Y28" i="10"/>
  <c r="AD28" i="10"/>
  <c r="AI28" i="10"/>
  <c r="AO28" i="10"/>
  <c r="AT28" i="10"/>
  <c r="BX28" i="10" s="1"/>
  <c r="AY28" i="10"/>
  <c r="CC28" i="10" s="1"/>
  <c r="BE28" i="10"/>
  <c r="CI28" i="10" s="1"/>
  <c r="BJ28" i="10"/>
  <c r="CN28" i="10" s="1"/>
  <c r="D29" i="10"/>
  <c r="J29" i="10"/>
  <c r="O29" i="10"/>
  <c r="T29" i="10"/>
  <c r="Z29" i="10"/>
  <c r="AE29" i="10"/>
  <c r="AJ29" i="10"/>
  <c r="AP29" i="10"/>
  <c r="BQ29" i="10" s="1"/>
  <c r="AU29" i="10"/>
  <c r="BY29" i="10" s="1"/>
  <c r="AZ29" i="10"/>
  <c r="CD29" i="10" s="1"/>
  <c r="BF29" i="10"/>
  <c r="CJ29" i="10" s="1"/>
  <c r="BK29" i="10"/>
  <c r="CO29" i="10" s="1"/>
  <c r="E30" i="10"/>
  <c r="K30" i="10"/>
  <c r="P30" i="10"/>
  <c r="U30" i="10"/>
  <c r="AA30" i="10"/>
  <c r="AF30" i="10"/>
  <c r="AK30" i="10"/>
  <c r="BL30" i="10" s="1"/>
  <c r="AQ30" i="10"/>
  <c r="AV30" i="10"/>
  <c r="BZ30" i="10" s="1"/>
  <c r="BA30" i="10"/>
  <c r="CE30" i="10" s="1"/>
  <c r="BG30" i="10"/>
  <c r="CK30" i="10" s="1"/>
  <c r="A31" i="10"/>
  <c r="F31" i="10"/>
  <c r="L31" i="10"/>
  <c r="Q31" i="10"/>
  <c r="V31" i="10"/>
  <c r="AB31" i="10"/>
  <c r="AG31" i="10"/>
  <c r="AL31" i="10"/>
  <c r="BM31" i="10" s="1"/>
  <c r="AR31" i="10"/>
  <c r="BV31" i="10" s="1"/>
  <c r="AW31" i="10"/>
  <c r="CA31" i="10" s="1"/>
  <c r="BB31" i="10"/>
  <c r="CF31" i="10" s="1"/>
  <c r="BH31" i="10"/>
  <c r="CL31" i="10" s="1"/>
  <c r="B32" i="10"/>
  <c r="G32" i="10"/>
  <c r="M32" i="10"/>
  <c r="R32" i="10"/>
  <c r="W32" i="10"/>
  <c r="AC32" i="10"/>
  <c r="AH32" i="10"/>
  <c r="AM32" i="10"/>
  <c r="AS32" i="10"/>
  <c r="BW32" i="10" s="1"/>
  <c r="AX32" i="10"/>
  <c r="CB32" i="10" s="1"/>
  <c r="BC32" i="10"/>
  <c r="CG32" i="10" s="1"/>
  <c r="BI32" i="10"/>
  <c r="CM32" i="10" s="1"/>
  <c r="C33" i="10"/>
  <c r="H33" i="10"/>
  <c r="N33" i="10"/>
  <c r="S33" i="10"/>
  <c r="X33" i="10"/>
  <c r="BT33" i="10" s="1"/>
  <c r="AD33" i="10"/>
  <c r="AI33" i="10"/>
  <c r="AN33" i="10"/>
  <c r="AT33" i="10"/>
  <c r="BX33" i="10" s="1"/>
  <c r="AY33" i="10"/>
  <c r="CC33" i="10" s="1"/>
  <c r="BD33" i="10"/>
  <c r="CH33" i="10" s="1"/>
  <c r="BN207" i="10"/>
  <c r="BN203" i="10"/>
  <c r="BN201" i="10"/>
  <c r="BN200" i="10"/>
  <c r="BN199" i="10"/>
  <c r="BN198" i="10"/>
  <c r="BN197" i="10"/>
  <c r="BN196" i="10"/>
  <c r="BN195" i="10"/>
  <c r="BN194" i="10"/>
  <c r="BN193" i="10"/>
  <c r="BN192" i="10"/>
  <c r="BN191" i="10"/>
  <c r="BN190" i="10"/>
  <c r="BN189" i="10"/>
  <c r="BN188" i="10"/>
  <c r="BN187" i="10"/>
  <c r="BN186" i="10"/>
  <c r="BN185" i="10"/>
  <c r="BN184" i="10"/>
  <c r="BN183" i="10"/>
  <c r="BN182" i="10"/>
  <c r="BN181" i="10"/>
  <c r="BN180" i="10"/>
  <c r="BN179" i="10"/>
  <c r="BN178" i="10"/>
  <c r="BN177" i="10"/>
  <c r="BN176" i="10"/>
  <c r="BN175" i="10"/>
  <c r="BN174" i="10"/>
  <c r="BN173" i="10"/>
  <c r="BN172" i="10"/>
  <c r="BN171" i="10"/>
  <c r="BN170" i="10"/>
  <c r="BN169" i="10"/>
  <c r="BN168" i="10"/>
  <c r="BN167" i="10"/>
  <c r="BN166" i="10"/>
  <c r="BN165" i="10"/>
  <c r="BN164" i="10"/>
  <c r="BN163" i="10"/>
  <c r="BN162" i="10"/>
  <c r="BN161" i="10"/>
  <c r="BN160" i="10"/>
  <c r="BN159" i="10"/>
  <c r="BN158" i="10"/>
  <c r="BN157" i="10"/>
  <c r="BN156" i="10"/>
  <c r="BN155" i="10"/>
  <c r="BN154" i="10"/>
  <c r="BN153" i="10"/>
  <c r="BN152" i="10"/>
  <c r="BN151" i="10"/>
  <c r="BN150" i="10"/>
  <c r="BN149" i="10"/>
  <c r="BN148" i="10"/>
  <c r="BN147" i="10"/>
  <c r="BN146" i="10"/>
  <c r="BN145" i="10"/>
  <c r="BN144" i="10"/>
  <c r="BN143" i="10"/>
  <c r="BN142" i="10"/>
  <c r="BN141" i="10"/>
  <c r="BN140" i="10"/>
  <c r="BN139" i="10"/>
  <c r="BN138" i="10"/>
  <c r="BN137" i="10"/>
  <c r="BN136" i="10"/>
  <c r="BN135" i="10"/>
  <c r="BN134" i="10"/>
  <c r="BN133" i="10"/>
  <c r="BN132" i="10"/>
  <c r="BN131" i="10"/>
  <c r="BN130" i="10"/>
  <c r="BN129" i="10"/>
  <c r="BN128" i="10"/>
  <c r="BN127" i="10"/>
  <c r="BN126" i="10"/>
  <c r="BN125" i="10"/>
  <c r="BN124" i="10"/>
  <c r="BN123" i="10"/>
  <c r="BN122" i="10"/>
  <c r="BN121" i="10"/>
  <c r="BN120" i="10"/>
  <c r="BN119" i="10"/>
  <c r="BN118" i="10"/>
  <c r="BN117" i="10"/>
  <c r="BN116" i="10"/>
  <c r="BN115" i="10"/>
  <c r="BN114" i="10"/>
  <c r="BN113" i="10"/>
  <c r="BN112" i="10"/>
  <c r="BN111" i="10"/>
  <c r="BN110" i="10"/>
  <c r="BN109" i="10"/>
  <c r="BN108" i="10"/>
  <c r="BN107" i="10"/>
  <c r="BN106" i="10"/>
  <c r="BN105" i="10"/>
  <c r="BN104" i="10"/>
  <c r="BN103" i="10"/>
  <c r="BN102" i="10"/>
  <c r="BN101" i="10"/>
  <c r="BN100" i="10"/>
  <c r="BN99" i="10"/>
  <c r="BN98" i="10"/>
  <c r="BN97" i="10"/>
  <c r="BN96" i="10"/>
  <c r="BN95" i="10"/>
  <c r="BN94" i="10"/>
  <c r="BN93" i="10"/>
  <c r="BN92" i="10"/>
  <c r="BN91" i="10"/>
  <c r="BN90" i="10"/>
  <c r="BN89" i="10"/>
  <c r="BN88" i="10"/>
  <c r="BN87" i="10"/>
  <c r="BN86" i="10"/>
  <c r="BN85" i="10"/>
  <c r="BN84" i="10"/>
  <c r="BN83" i="10"/>
  <c r="BN82" i="10"/>
  <c r="BN81" i="10"/>
  <c r="BN80" i="10"/>
  <c r="BN79" i="10"/>
  <c r="BN78" i="10"/>
  <c r="BN77" i="10"/>
  <c r="BN76" i="10"/>
  <c r="BN75" i="10"/>
  <c r="BN74" i="10"/>
  <c r="BN73" i="10"/>
  <c r="BN72" i="10"/>
  <c r="BN71" i="10"/>
  <c r="BN70" i="10"/>
  <c r="BN69" i="10"/>
  <c r="BN68" i="10"/>
  <c r="BN67" i="10"/>
  <c r="BN66" i="10"/>
  <c r="BN65" i="10"/>
  <c r="BN64" i="10"/>
  <c r="BN63" i="10"/>
  <c r="BN62" i="10"/>
  <c r="BN61" i="10"/>
  <c r="BN60" i="10"/>
  <c r="BN59" i="10"/>
  <c r="BN58" i="10"/>
  <c r="BN57" i="10"/>
  <c r="BN56" i="10"/>
  <c r="BN55" i="10"/>
  <c r="BN54" i="10"/>
  <c r="BN53" i="10"/>
  <c r="BN52" i="10"/>
  <c r="BN51" i="10"/>
  <c r="BN50" i="10"/>
  <c r="BN49" i="10"/>
  <c r="BN48" i="10"/>
  <c r="BN47" i="10"/>
  <c r="BN46" i="10"/>
  <c r="BN45" i="10"/>
  <c r="BN44" i="10"/>
  <c r="BN43" i="10"/>
  <c r="BN42" i="10"/>
  <c r="BN41" i="10"/>
  <c r="BN40" i="10"/>
  <c r="BN39" i="10"/>
  <c r="BN38" i="10"/>
  <c r="BN37" i="10"/>
  <c r="BN36" i="10"/>
  <c r="BN35" i="10"/>
  <c r="BN34" i="10"/>
  <c r="BN33" i="10"/>
  <c r="BN32" i="10"/>
  <c r="BN28" i="10"/>
  <c r="BN26" i="10"/>
  <c r="BN22" i="10"/>
  <c r="BN21" i="10"/>
  <c r="BN17" i="10"/>
  <c r="BN16" i="10"/>
  <c r="BN12" i="10"/>
  <c r="BN10" i="10"/>
  <c r="BN6" i="10"/>
  <c r="BN5" i="10"/>
  <c r="BN4" i="10"/>
  <c r="BN206" i="10"/>
  <c r="BN202" i="10"/>
  <c r="BN205" i="10"/>
  <c r="BN208" i="10"/>
  <c r="BN204" i="10"/>
  <c r="BR208" i="10"/>
  <c r="BR204" i="10"/>
  <c r="BR201" i="10"/>
  <c r="BR200" i="10"/>
  <c r="BR199" i="10"/>
  <c r="BR198" i="10"/>
  <c r="BR197" i="10"/>
  <c r="BR196" i="10"/>
  <c r="BR195" i="10"/>
  <c r="BR194" i="10"/>
  <c r="BR193" i="10"/>
  <c r="BR192" i="10"/>
  <c r="BR191" i="10"/>
  <c r="BR190" i="10"/>
  <c r="BR189" i="10"/>
  <c r="BR188" i="10"/>
  <c r="BR187" i="10"/>
  <c r="BR186" i="10"/>
  <c r="BR185" i="10"/>
  <c r="BR184" i="10"/>
  <c r="BR183" i="10"/>
  <c r="BR182" i="10"/>
  <c r="BR181" i="10"/>
  <c r="BR180" i="10"/>
  <c r="BR179" i="10"/>
  <c r="BR178" i="10"/>
  <c r="BR177" i="10"/>
  <c r="BR176" i="10"/>
  <c r="BR175" i="10"/>
  <c r="BR174" i="10"/>
  <c r="BR173" i="10"/>
  <c r="BR172" i="10"/>
  <c r="BR171" i="10"/>
  <c r="BR170" i="10"/>
  <c r="BR169" i="10"/>
  <c r="BR168" i="10"/>
  <c r="BR167" i="10"/>
  <c r="BR166" i="10"/>
  <c r="BR165" i="10"/>
  <c r="BR164" i="10"/>
  <c r="BR163" i="10"/>
  <c r="BR162" i="10"/>
  <c r="BR161" i="10"/>
  <c r="BR160" i="10"/>
  <c r="BR159" i="10"/>
  <c r="BR158" i="10"/>
  <c r="BR157" i="10"/>
  <c r="BR156" i="10"/>
  <c r="BR155" i="10"/>
  <c r="BR154" i="10"/>
  <c r="BR153" i="10"/>
  <c r="BR152" i="10"/>
  <c r="BR151" i="10"/>
  <c r="BR150" i="10"/>
  <c r="BR149" i="10"/>
  <c r="BR148" i="10"/>
  <c r="BR147" i="10"/>
  <c r="BR146" i="10"/>
  <c r="BR145" i="10"/>
  <c r="BR144" i="10"/>
  <c r="BR143" i="10"/>
  <c r="BR142" i="10"/>
  <c r="BR141" i="10"/>
  <c r="BR140" i="10"/>
  <c r="BR139" i="10"/>
  <c r="BR138" i="10"/>
  <c r="BR137" i="10"/>
  <c r="BR136" i="10"/>
  <c r="BR135" i="10"/>
  <c r="BR134" i="10"/>
  <c r="BR133" i="10"/>
  <c r="BR132" i="10"/>
  <c r="BR131" i="10"/>
  <c r="BR130" i="10"/>
  <c r="BR129" i="10"/>
  <c r="BR128" i="10"/>
  <c r="BR127" i="10"/>
  <c r="BR126" i="10"/>
  <c r="BR125" i="10"/>
  <c r="BR124" i="10"/>
  <c r="BR123" i="10"/>
  <c r="BR122" i="10"/>
  <c r="BR121" i="10"/>
  <c r="BR120" i="10"/>
  <c r="BR119" i="10"/>
  <c r="BR118" i="10"/>
  <c r="BR117" i="10"/>
  <c r="BR116" i="10"/>
  <c r="BR115" i="10"/>
  <c r="BR114" i="10"/>
  <c r="BR113" i="10"/>
  <c r="BR112" i="10"/>
  <c r="BR111" i="10"/>
  <c r="BR110" i="10"/>
  <c r="BR109" i="10"/>
  <c r="BR108" i="10"/>
  <c r="BR107" i="10"/>
  <c r="BR106" i="10"/>
  <c r="BR105" i="10"/>
  <c r="BR104" i="10"/>
  <c r="BR103" i="10"/>
  <c r="BR102" i="10"/>
  <c r="BR101" i="10"/>
  <c r="BR100" i="10"/>
  <c r="BR99" i="10"/>
  <c r="BR98" i="10"/>
  <c r="BR97" i="10"/>
  <c r="BR96" i="10"/>
  <c r="BR95" i="10"/>
  <c r="BR94" i="10"/>
  <c r="BR93" i="10"/>
  <c r="BR92" i="10"/>
  <c r="BR91" i="10"/>
  <c r="BR90" i="10"/>
  <c r="BR89" i="10"/>
  <c r="BR88" i="10"/>
  <c r="BR87" i="10"/>
  <c r="BR86" i="10"/>
  <c r="BR85" i="10"/>
  <c r="BR84" i="10"/>
  <c r="BR83" i="10"/>
  <c r="BR82" i="10"/>
  <c r="BR81" i="10"/>
  <c r="BR80" i="10"/>
  <c r="BR79" i="10"/>
  <c r="BR78" i="10"/>
  <c r="BR77" i="10"/>
  <c r="BR76" i="10"/>
  <c r="BR75" i="10"/>
  <c r="BR74" i="10"/>
  <c r="BR73" i="10"/>
  <c r="BR72" i="10"/>
  <c r="BR71" i="10"/>
  <c r="BR70" i="10"/>
  <c r="BR69" i="10"/>
  <c r="BR68" i="10"/>
  <c r="BR67" i="10"/>
  <c r="BR66" i="10"/>
  <c r="BR65" i="10"/>
  <c r="BR64" i="10"/>
  <c r="BR63" i="10"/>
  <c r="BR62" i="10"/>
  <c r="BR61" i="10"/>
  <c r="BR60" i="10"/>
  <c r="BR59" i="10"/>
  <c r="BR58" i="10"/>
  <c r="BR57" i="10"/>
  <c r="BR56" i="10"/>
  <c r="BR55" i="10"/>
  <c r="BR54" i="10"/>
  <c r="BR53" i="10"/>
  <c r="BR52" i="10"/>
  <c r="BR51" i="10"/>
  <c r="BR50" i="10"/>
  <c r="BR49" i="10"/>
  <c r="BR48" i="10"/>
  <c r="BR47" i="10"/>
  <c r="BR46" i="10"/>
  <c r="BR45" i="10"/>
  <c r="BR44" i="10"/>
  <c r="BR43" i="10"/>
  <c r="BR42" i="10"/>
  <c r="BR41" i="10"/>
  <c r="BR40" i="10"/>
  <c r="BR39" i="10"/>
  <c r="BR38" i="10"/>
  <c r="BR37" i="10"/>
  <c r="BR36" i="10"/>
  <c r="BR35" i="10"/>
  <c r="BR34" i="10"/>
  <c r="BR32" i="10"/>
  <c r="BR30" i="10"/>
  <c r="BR26" i="10"/>
  <c r="BR25" i="10"/>
  <c r="BR21" i="10"/>
  <c r="BR20" i="10"/>
  <c r="BR16" i="10"/>
  <c r="BR14" i="10"/>
  <c r="BR10" i="10"/>
  <c r="BR9" i="10"/>
  <c r="BR5" i="10"/>
  <c r="BR4" i="10"/>
  <c r="BR207" i="10"/>
  <c r="BR203" i="10"/>
  <c r="BR206" i="10"/>
  <c r="BR202" i="10"/>
  <c r="BR205" i="10"/>
  <c r="BP12" i="10"/>
  <c r="BP14" i="10"/>
  <c r="BP18" i="10"/>
  <c r="BP19" i="10"/>
  <c r="BP23" i="10"/>
  <c r="BP24" i="10"/>
  <c r="BP28" i="10"/>
  <c r="BP30" i="10"/>
  <c r="BP34" i="10"/>
  <c r="BP35" i="10"/>
  <c r="BI33" i="10"/>
  <c r="CM33" i="10" s="1"/>
  <c r="BE33" i="10"/>
  <c r="CI33" i="10" s="1"/>
  <c r="BA33" i="10"/>
  <c r="CE33" i="10" s="1"/>
  <c r="AW33" i="10"/>
  <c r="CA33" i="10" s="1"/>
  <c r="AS33" i="10"/>
  <c r="BW33" i="10" s="1"/>
  <c r="AO33" i="10"/>
  <c r="BP33" i="10" s="1"/>
  <c r="AK33" i="10"/>
  <c r="BL33" i="10" s="1"/>
  <c r="AG33" i="10"/>
  <c r="AC33" i="10"/>
  <c r="Y33" i="10"/>
  <c r="U33" i="10"/>
  <c r="Q33" i="10"/>
  <c r="M33" i="10"/>
  <c r="I33" i="10"/>
  <c r="E33" i="10"/>
  <c r="A33" i="10"/>
  <c r="BH32" i="10"/>
  <c r="CL32" i="10" s="1"/>
  <c r="BD32" i="10"/>
  <c r="CH32" i="10" s="1"/>
  <c r="AZ32" i="10"/>
  <c r="CD32" i="10" s="1"/>
  <c r="AV32" i="10"/>
  <c r="BZ32" i="10" s="1"/>
  <c r="AR32" i="10"/>
  <c r="BV32" i="10" s="1"/>
  <c r="AN32" i="10"/>
  <c r="AJ32" i="10"/>
  <c r="AF32" i="10"/>
  <c r="AB32" i="10"/>
  <c r="X32" i="10"/>
  <c r="BT32" i="10" s="1"/>
  <c r="T32" i="10"/>
  <c r="P32" i="10"/>
  <c r="L32" i="10"/>
  <c r="H32" i="10"/>
  <c r="D32" i="10"/>
  <c r="BK31" i="10"/>
  <c r="CO31" i="10" s="1"/>
  <c r="BG31" i="10"/>
  <c r="CK31" i="10" s="1"/>
  <c r="BC31" i="10"/>
  <c r="CG31" i="10" s="1"/>
  <c r="AY31" i="10"/>
  <c r="CC31" i="10" s="1"/>
  <c r="AU31" i="10"/>
  <c r="BY31" i="10" s="1"/>
  <c r="AQ31" i="10"/>
  <c r="BR31" i="10" s="1"/>
  <c r="AM31" i="10"/>
  <c r="BN31" i="10" s="1"/>
  <c r="AI31" i="10"/>
  <c r="AE31" i="10"/>
  <c r="AA31" i="10"/>
  <c r="W31" i="10"/>
  <c r="S31" i="10"/>
  <c r="O31" i="10"/>
  <c r="K31" i="10"/>
  <c r="G31" i="10"/>
  <c r="C31" i="10"/>
  <c r="BJ30" i="10"/>
  <c r="CN30" i="10" s="1"/>
  <c r="BF30" i="10"/>
  <c r="CJ30" i="10" s="1"/>
  <c r="BB30" i="10"/>
  <c r="CF30" i="10" s="1"/>
  <c r="AX30" i="10"/>
  <c r="CB30" i="10" s="1"/>
  <c r="AT30" i="10"/>
  <c r="BX30" i="10" s="1"/>
  <c r="AP30" i="10"/>
  <c r="BQ30" i="10" s="1"/>
  <c r="AL30" i="10"/>
  <c r="BM30" i="10" s="1"/>
  <c r="AH30" i="10"/>
  <c r="AD30" i="10"/>
  <c r="Z30" i="10"/>
  <c r="V30" i="10"/>
  <c r="R30" i="10"/>
  <c r="N30" i="10"/>
  <c r="J30" i="10"/>
  <c r="F30" i="10"/>
  <c r="B30" i="10"/>
  <c r="BI29" i="10"/>
  <c r="CM29" i="10" s="1"/>
  <c r="BE29" i="10"/>
  <c r="CI29" i="10" s="1"/>
  <c r="BA29" i="10"/>
  <c r="CE29" i="10" s="1"/>
  <c r="AW29" i="10"/>
  <c r="CA29" i="10" s="1"/>
  <c r="AS29" i="10"/>
  <c r="BW29" i="10" s="1"/>
  <c r="AO29" i="10"/>
  <c r="BP29" i="10" s="1"/>
  <c r="AK29" i="10"/>
  <c r="BL29" i="10" s="1"/>
  <c r="AG29" i="10"/>
  <c r="AC29" i="10"/>
  <c r="Y29" i="10"/>
  <c r="U29" i="10"/>
  <c r="Q29" i="10"/>
  <c r="M29" i="10"/>
  <c r="I29" i="10"/>
  <c r="E29" i="10"/>
  <c r="A29" i="10"/>
  <c r="BH28" i="10"/>
  <c r="CL28" i="10" s="1"/>
  <c r="BD28" i="10"/>
  <c r="CH28" i="10" s="1"/>
  <c r="AZ28" i="10"/>
  <c r="CD28" i="10" s="1"/>
  <c r="AV28" i="10"/>
  <c r="BZ28" i="10" s="1"/>
  <c r="AR28" i="10"/>
  <c r="BV28" i="10" s="1"/>
  <c r="AN28" i="10"/>
  <c r="AJ28" i="10"/>
  <c r="AF28" i="10"/>
  <c r="AB28" i="10"/>
  <c r="X28" i="10"/>
  <c r="BT28" i="10" s="1"/>
  <c r="T28" i="10"/>
  <c r="P28" i="10"/>
  <c r="L28" i="10"/>
  <c r="H28" i="10"/>
  <c r="D28" i="10"/>
  <c r="BK27" i="10"/>
  <c r="CO27" i="10" s="1"/>
  <c r="BG27" i="10"/>
  <c r="CK27" i="10" s="1"/>
  <c r="BC27" i="10"/>
  <c r="CG27" i="10" s="1"/>
  <c r="AY27" i="10"/>
  <c r="CC27" i="10" s="1"/>
  <c r="AU27" i="10"/>
  <c r="BY27" i="10" s="1"/>
  <c r="AQ27" i="10"/>
  <c r="BR27" i="10" s="1"/>
  <c r="AM27" i="10"/>
  <c r="BN27" i="10" s="1"/>
  <c r="AI27" i="10"/>
  <c r="AE27" i="10"/>
  <c r="AA27" i="10"/>
  <c r="W27" i="10"/>
  <c r="S27" i="10"/>
  <c r="O27" i="10"/>
  <c r="K27" i="10"/>
  <c r="G27" i="10"/>
  <c r="C27" i="10"/>
  <c r="BJ26" i="10"/>
  <c r="CN26" i="10" s="1"/>
  <c r="BF26" i="10"/>
  <c r="CJ26" i="10" s="1"/>
  <c r="BB26" i="10"/>
  <c r="CF26" i="10" s="1"/>
  <c r="AX26" i="10"/>
  <c r="CB26" i="10" s="1"/>
  <c r="AT26" i="10"/>
  <c r="BX26" i="10" s="1"/>
  <c r="AP26" i="10"/>
  <c r="BQ26" i="10" s="1"/>
  <c r="AL26" i="10"/>
  <c r="BM26" i="10" s="1"/>
  <c r="AH26" i="10"/>
  <c r="AD26" i="10"/>
  <c r="Z26" i="10"/>
  <c r="V26" i="10"/>
  <c r="R26" i="10"/>
  <c r="N26" i="10"/>
  <c r="J26" i="10"/>
  <c r="F26" i="10"/>
  <c r="B26" i="10"/>
  <c r="BI25" i="10"/>
  <c r="CM25" i="10" s="1"/>
  <c r="BE25" i="10"/>
  <c r="CI25" i="10" s="1"/>
  <c r="BA25" i="10"/>
  <c r="CE25" i="10" s="1"/>
  <c r="AW25" i="10"/>
  <c r="CA25" i="10" s="1"/>
  <c r="AS25" i="10"/>
  <c r="BW25" i="10" s="1"/>
  <c r="AO25" i="10"/>
  <c r="BP25" i="10" s="1"/>
  <c r="AK25" i="10"/>
  <c r="BL25" i="10" s="1"/>
  <c r="AG25" i="10"/>
  <c r="AC25" i="10"/>
  <c r="Y25" i="10"/>
  <c r="U25" i="10"/>
  <c r="Q25" i="10"/>
  <c r="M25" i="10"/>
  <c r="I25" i="10"/>
  <c r="E25" i="10"/>
  <c r="A25" i="10"/>
  <c r="BH24" i="10"/>
  <c r="CL24" i="10" s="1"/>
  <c r="BD24" i="10"/>
  <c r="CH24" i="10" s="1"/>
  <c r="AZ24" i="10"/>
  <c r="CD24" i="10" s="1"/>
  <c r="AV24" i="10"/>
  <c r="BZ24" i="10" s="1"/>
  <c r="AR24" i="10"/>
  <c r="BV24" i="10" s="1"/>
  <c r="AN24" i="10"/>
  <c r="AJ24" i="10"/>
  <c r="AF24" i="10"/>
  <c r="AB24" i="10"/>
  <c r="X24" i="10"/>
  <c r="BT24" i="10" s="1"/>
  <c r="T24" i="10"/>
  <c r="P24" i="10"/>
  <c r="L24" i="10"/>
  <c r="H24" i="10"/>
  <c r="D24" i="10"/>
  <c r="BK23" i="10"/>
  <c r="CO23" i="10" s="1"/>
  <c r="BG23" i="10"/>
  <c r="CK23" i="10" s="1"/>
  <c r="BC23" i="10"/>
  <c r="CG23" i="10" s="1"/>
  <c r="AY23" i="10"/>
  <c r="CC23" i="10" s="1"/>
  <c r="AU23" i="10"/>
  <c r="BY23" i="10" s="1"/>
  <c r="AQ23" i="10"/>
  <c r="BR23" i="10" s="1"/>
  <c r="AM23" i="10"/>
  <c r="BN23" i="10" s="1"/>
  <c r="AI23" i="10"/>
  <c r="AE23" i="10"/>
  <c r="AA23" i="10"/>
  <c r="W23" i="10"/>
  <c r="S23" i="10"/>
  <c r="O23" i="10"/>
  <c r="K23" i="10"/>
  <c r="G23" i="10"/>
  <c r="C23" i="10"/>
  <c r="BJ22" i="10"/>
  <c r="CN22" i="10" s="1"/>
  <c r="BF22" i="10"/>
  <c r="CJ22" i="10" s="1"/>
  <c r="BB22" i="10"/>
  <c r="CF22" i="10" s="1"/>
  <c r="AX22" i="10"/>
  <c r="CB22" i="10" s="1"/>
  <c r="AT22" i="10"/>
  <c r="BX22" i="10" s="1"/>
  <c r="AP22" i="10"/>
  <c r="BQ22" i="10" s="1"/>
  <c r="AL22" i="10"/>
  <c r="BM22" i="10" s="1"/>
  <c r="AH22" i="10"/>
  <c r="AD22" i="10"/>
  <c r="Z22" i="10"/>
  <c r="V22" i="10"/>
  <c r="R22" i="10"/>
  <c r="N22" i="10"/>
  <c r="J22" i="10"/>
  <c r="F22" i="10"/>
  <c r="B22" i="10"/>
  <c r="BI21" i="10"/>
  <c r="CM21" i="10" s="1"/>
  <c r="BE21" i="10"/>
  <c r="CI21" i="10" s="1"/>
  <c r="BA21" i="10"/>
  <c r="CE21" i="10" s="1"/>
  <c r="AW21" i="10"/>
  <c r="CA21" i="10" s="1"/>
  <c r="AS21" i="10"/>
  <c r="BW21" i="10" s="1"/>
  <c r="AO21" i="10"/>
  <c r="BP21" i="10" s="1"/>
  <c r="AK21" i="10"/>
  <c r="BL21" i="10" s="1"/>
  <c r="AG21" i="10"/>
  <c r="AC21" i="10"/>
  <c r="Y21" i="10"/>
  <c r="U21" i="10"/>
  <c r="Q21" i="10"/>
  <c r="M21" i="10"/>
  <c r="I21" i="10"/>
  <c r="E21" i="10"/>
  <c r="A21" i="10"/>
  <c r="BH20" i="10"/>
  <c r="CL20" i="10" s="1"/>
  <c r="BD20" i="10"/>
  <c r="CH20" i="10" s="1"/>
  <c r="AZ20" i="10"/>
  <c r="CD20" i="10" s="1"/>
  <c r="AV20" i="10"/>
  <c r="BZ20" i="10" s="1"/>
  <c r="AR20" i="10"/>
  <c r="BV20" i="10" s="1"/>
  <c r="AN20" i="10"/>
  <c r="AJ20" i="10"/>
  <c r="AF20" i="10"/>
  <c r="AB20" i="10"/>
  <c r="X20" i="10"/>
  <c r="BT20" i="10" s="1"/>
  <c r="T20" i="10"/>
  <c r="P20" i="10"/>
  <c r="L20" i="10"/>
  <c r="H20" i="10"/>
  <c r="D20" i="10"/>
  <c r="BK19" i="10"/>
  <c r="CO19" i="10" s="1"/>
  <c r="BG19" i="10"/>
  <c r="CK19" i="10" s="1"/>
  <c r="BC19" i="10"/>
  <c r="CG19" i="10" s="1"/>
  <c r="AY19" i="10"/>
  <c r="CC19" i="10" s="1"/>
  <c r="AU19" i="10"/>
  <c r="BY19" i="10" s="1"/>
  <c r="AQ19" i="10"/>
  <c r="BR19" i="10" s="1"/>
  <c r="AM19" i="10"/>
  <c r="BN19" i="10" s="1"/>
  <c r="AI19" i="10"/>
  <c r="AE19" i="10"/>
  <c r="AA19" i="10"/>
  <c r="W19" i="10"/>
  <c r="S19" i="10"/>
  <c r="O19" i="10"/>
  <c r="K19" i="10"/>
  <c r="G19" i="10"/>
  <c r="C19" i="10"/>
  <c r="BJ18" i="10"/>
  <c r="CN18" i="10" s="1"/>
  <c r="BF18" i="10"/>
  <c r="CJ18" i="10" s="1"/>
  <c r="BB18" i="10"/>
  <c r="CF18" i="10" s="1"/>
  <c r="AX18" i="10"/>
  <c r="CB18" i="10" s="1"/>
  <c r="AT18" i="10"/>
  <c r="BX18" i="10" s="1"/>
  <c r="AP18" i="10"/>
  <c r="BQ18" i="10" s="1"/>
  <c r="AL18" i="10"/>
  <c r="BM18" i="10" s="1"/>
  <c r="AH18" i="10"/>
  <c r="AD18" i="10"/>
  <c r="Z18" i="10"/>
  <c r="V18" i="10"/>
  <c r="R18" i="10"/>
  <c r="N18" i="10"/>
  <c r="J18" i="10"/>
  <c r="F18" i="10"/>
  <c r="B18" i="10"/>
  <c r="BI17" i="10"/>
  <c r="CM17" i="10" s="1"/>
  <c r="BE17" i="10"/>
  <c r="CI17" i="10" s="1"/>
  <c r="BA17" i="10"/>
  <c r="CE17" i="10" s="1"/>
  <c r="AW17" i="10"/>
  <c r="CA17" i="10" s="1"/>
  <c r="AS17" i="10"/>
  <c r="BW17" i="10" s="1"/>
  <c r="AO17" i="10"/>
  <c r="BP17" i="10" s="1"/>
  <c r="AK17" i="10"/>
  <c r="BL17" i="10" s="1"/>
  <c r="AG17" i="10"/>
  <c r="AC17" i="10"/>
  <c r="Y17" i="10"/>
  <c r="U17" i="10"/>
  <c r="Q17" i="10"/>
  <c r="M17" i="10"/>
  <c r="I17" i="10"/>
  <c r="E17" i="10"/>
  <c r="A17" i="10"/>
  <c r="BH16" i="10"/>
  <c r="CL16" i="10" s="1"/>
  <c r="BD16" i="10"/>
  <c r="CH16" i="10" s="1"/>
  <c r="AZ16" i="10"/>
  <c r="CD16" i="10" s="1"/>
  <c r="AV16" i="10"/>
  <c r="BZ16" i="10" s="1"/>
  <c r="AR16" i="10"/>
  <c r="BV16" i="10" s="1"/>
  <c r="AN16" i="10"/>
  <c r="AJ16" i="10"/>
  <c r="AF16" i="10"/>
  <c r="AB16" i="10"/>
  <c r="X16" i="10"/>
  <c r="BT16" i="10" s="1"/>
  <c r="T16" i="10"/>
  <c r="P16" i="10"/>
  <c r="L16" i="10"/>
  <c r="H16" i="10"/>
  <c r="D16" i="10"/>
  <c r="BK15" i="10"/>
  <c r="CO15" i="10" s="1"/>
  <c r="BG15" i="10"/>
  <c r="CK15" i="10" s="1"/>
  <c r="BC15" i="10"/>
  <c r="CG15" i="10" s="1"/>
  <c r="AY15" i="10"/>
  <c r="CC15" i="10" s="1"/>
  <c r="AU15" i="10"/>
  <c r="BY15" i="10" s="1"/>
  <c r="AQ15" i="10"/>
  <c r="BR15" i="10" s="1"/>
  <c r="AM15" i="10"/>
  <c r="BN15" i="10" s="1"/>
  <c r="AI15" i="10"/>
  <c r="AE15" i="10"/>
  <c r="AA15" i="10"/>
  <c r="W15" i="10"/>
  <c r="S15" i="10"/>
  <c r="O15" i="10"/>
  <c r="K15" i="10"/>
  <c r="G15" i="10"/>
  <c r="C15" i="10"/>
  <c r="BJ14" i="10"/>
  <c r="CN14" i="10" s="1"/>
  <c r="BF14" i="10"/>
  <c r="CJ14" i="10" s="1"/>
  <c r="BB14" i="10"/>
  <c r="CF14" i="10" s="1"/>
  <c r="AX14" i="10"/>
  <c r="CB14" i="10" s="1"/>
  <c r="AT14" i="10"/>
  <c r="BX14" i="10" s="1"/>
  <c r="AP14" i="10"/>
  <c r="BQ14" i="10" s="1"/>
  <c r="AL14" i="10"/>
  <c r="BM14" i="10" s="1"/>
  <c r="AH14" i="10"/>
  <c r="AD14" i="10"/>
  <c r="Z14" i="10"/>
  <c r="V14" i="10"/>
  <c r="R14" i="10"/>
  <c r="N14" i="10"/>
  <c r="J14" i="10"/>
  <c r="F14" i="10"/>
  <c r="B14" i="10"/>
  <c r="BI13" i="10"/>
  <c r="CM13" i="10" s="1"/>
  <c r="BE13" i="10"/>
  <c r="CI13" i="10" s="1"/>
  <c r="BA13" i="10"/>
  <c r="CE13" i="10" s="1"/>
  <c r="AW13" i="10"/>
  <c r="CA13" i="10" s="1"/>
  <c r="AS13" i="10"/>
  <c r="BW13" i="10" s="1"/>
  <c r="AO13" i="10"/>
  <c r="BP13" i="10" s="1"/>
  <c r="AK13" i="10"/>
  <c r="BL13" i="10" s="1"/>
  <c r="AG13" i="10"/>
  <c r="AC13" i="10"/>
  <c r="Y13" i="10"/>
  <c r="U13" i="10"/>
  <c r="Q13" i="10"/>
  <c r="M13" i="10"/>
  <c r="I13" i="10"/>
  <c r="E13" i="10"/>
  <c r="A13" i="10"/>
  <c r="BH12" i="10"/>
  <c r="CL12" i="10" s="1"/>
  <c r="BD12" i="10"/>
  <c r="CH12" i="10" s="1"/>
  <c r="AZ12" i="10"/>
  <c r="CD12" i="10" s="1"/>
  <c r="AV12" i="10"/>
  <c r="BZ12" i="10" s="1"/>
  <c r="AR12" i="10"/>
  <c r="BV12" i="10" s="1"/>
  <c r="AN12" i="10"/>
  <c r="AJ12" i="10"/>
  <c r="AF12" i="10"/>
  <c r="AB12" i="10"/>
  <c r="X12" i="10"/>
  <c r="BT12" i="10" s="1"/>
  <c r="T12" i="10"/>
  <c r="P12" i="10"/>
  <c r="L12" i="10"/>
  <c r="H12" i="10"/>
  <c r="D12" i="10"/>
  <c r="BK11" i="10"/>
  <c r="CO11" i="10" s="1"/>
  <c r="BG11" i="10"/>
  <c r="CK11" i="10" s="1"/>
  <c r="BC11" i="10"/>
  <c r="CG11" i="10" s="1"/>
  <c r="AY11" i="10"/>
  <c r="CC11" i="10" s="1"/>
  <c r="AU11" i="10"/>
  <c r="BY11" i="10" s="1"/>
  <c r="AQ11" i="10"/>
  <c r="BR11" i="10" s="1"/>
  <c r="AM11" i="10"/>
  <c r="BN11" i="10" s="1"/>
  <c r="AI11" i="10"/>
  <c r="AE11" i="10"/>
  <c r="AA11" i="10"/>
  <c r="W11" i="10"/>
  <c r="S11" i="10"/>
  <c r="O11" i="10"/>
  <c r="K11" i="10"/>
  <c r="G11" i="10"/>
  <c r="C11" i="10"/>
  <c r="BJ10" i="10"/>
  <c r="CN10" i="10" s="1"/>
  <c r="BF10" i="10"/>
  <c r="CJ10" i="10" s="1"/>
  <c r="BB10" i="10"/>
  <c r="CF10" i="10" s="1"/>
  <c r="AX10" i="10"/>
  <c r="CB10" i="10" s="1"/>
  <c r="AT10" i="10"/>
  <c r="BX10" i="10" s="1"/>
  <c r="AP10" i="10"/>
  <c r="BQ10" i="10" s="1"/>
  <c r="AL10" i="10"/>
  <c r="BM10" i="10" s="1"/>
  <c r="AH10" i="10"/>
  <c r="AD10" i="10"/>
  <c r="Z10" i="10"/>
  <c r="V10" i="10"/>
  <c r="R10" i="10"/>
  <c r="N10" i="10"/>
  <c r="J10" i="10"/>
  <c r="F10" i="10"/>
  <c r="B10" i="10"/>
  <c r="BI9" i="10"/>
  <c r="CM9" i="10" s="1"/>
  <c r="BE9" i="10"/>
  <c r="CI9" i="10" s="1"/>
  <c r="BA9" i="10"/>
  <c r="CE9" i="10" s="1"/>
  <c r="AW9" i="10"/>
  <c r="CA9" i="10" s="1"/>
  <c r="AS9" i="10"/>
  <c r="BW9" i="10" s="1"/>
  <c r="AO9" i="10"/>
  <c r="AK9" i="10"/>
  <c r="BL9" i="10" s="1"/>
  <c r="AG9" i="10"/>
  <c r="AC9" i="10"/>
  <c r="Y9" i="10"/>
  <c r="U9" i="10"/>
  <c r="Q9" i="10"/>
  <c r="M9" i="10"/>
  <c r="I9" i="10"/>
  <c r="E9" i="10"/>
  <c r="A9" i="10"/>
  <c r="BH8" i="10"/>
  <c r="CL8" i="10" s="1"/>
  <c r="BD8" i="10"/>
  <c r="CH8" i="10" s="1"/>
  <c r="AZ8" i="10"/>
  <c r="CD8" i="10" s="1"/>
  <c r="AV8" i="10"/>
  <c r="BZ8" i="10" s="1"/>
  <c r="AR8" i="10"/>
  <c r="BV8" i="10" s="1"/>
  <c r="AN8" i="10"/>
  <c r="AJ8" i="10"/>
  <c r="AF8" i="10"/>
  <c r="AB8" i="10"/>
  <c r="X8" i="10"/>
  <c r="BT8" i="10" s="1"/>
  <c r="T8" i="10"/>
  <c r="P8" i="10"/>
  <c r="L8" i="10"/>
  <c r="H8" i="10"/>
  <c r="D8" i="10"/>
  <c r="BK7" i="10"/>
  <c r="CO7" i="10" s="1"/>
  <c r="BG7" i="10"/>
  <c r="CK7" i="10" s="1"/>
  <c r="BC7" i="10"/>
  <c r="CG7" i="10" s="1"/>
  <c r="AY7" i="10"/>
  <c r="CC7" i="10" s="1"/>
  <c r="AU7" i="10"/>
  <c r="BY7" i="10" s="1"/>
  <c r="AQ7" i="10"/>
  <c r="BR7" i="10" s="1"/>
  <c r="AM7" i="10"/>
  <c r="BN7" i="10" s="1"/>
  <c r="AI7" i="10"/>
  <c r="AE7" i="10"/>
  <c r="AA7" i="10"/>
  <c r="W7" i="10"/>
  <c r="S7" i="10"/>
  <c r="O7" i="10"/>
  <c r="K7" i="10"/>
  <c r="G7" i="10"/>
  <c r="C7" i="10"/>
  <c r="BJ6" i="10"/>
  <c r="CN6" i="10" s="1"/>
  <c r="BF6" i="10"/>
  <c r="CJ6" i="10" s="1"/>
  <c r="BB6" i="10"/>
  <c r="CF6" i="10" s="1"/>
  <c r="AX6" i="10"/>
  <c r="CB6" i="10" s="1"/>
  <c r="AT6" i="10"/>
  <c r="BX6" i="10" s="1"/>
  <c r="AP6" i="10"/>
  <c r="BQ6" i="10" s="1"/>
  <c r="AL6" i="10"/>
  <c r="BM6" i="10" s="1"/>
  <c r="AH6" i="10"/>
  <c r="AD6" i="10"/>
  <c r="Z6" i="10"/>
  <c r="V6" i="10"/>
  <c r="R6" i="10"/>
  <c r="N6" i="10"/>
  <c r="J6" i="10"/>
  <c r="F6" i="10"/>
  <c r="B6" i="10"/>
  <c r="BI5" i="10"/>
  <c r="CM5" i="10" s="1"/>
  <c r="BE5" i="10"/>
  <c r="CI5" i="10" s="1"/>
  <c r="BA5" i="10"/>
  <c r="CE5" i="10" s="1"/>
  <c r="AW5" i="10"/>
  <c r="CA5" i="10" s="1"/>
  <c r="AS5" i="10"/>
  <c r="BW5" i="10" s="1"/>
  <c r="AO5" i="10"/>
  <c r="BP5" i="10" s="1"/>
  <c r="AK5" i="10"/>
  <c r="BL5" i="10" s="1"/>
  <c r="AG5" i="10"/>
  <c r="AC5" i="10"/>
  <c r="Y5" i="10"/>
  <c r="U5" i="10"/>
  <c r="Q5" i="10"/>
  <c r="M5" i="10"/>
  <c r="I5" i="10"/>
  <c r="E5" i="10"/>
  <c r="A5" i="10"/>
  <c r="BH4" i="10"/>
  <c r="CL4" i="10" s="1"/>
  <c r="E1" i="10"/>
  <c r="I1" i="10"/>
  <c r="M1" i="10"/>
  <c r="Q1" i="10"/>
  <c r="U1" i="10"/>
  <c r="Y1" i="10"/>
  <c r="AC1" i="10"/>
  <c r="AG1" i="10"/>
  <c r="AK1" i="10"/>
  <c r="AO1" i="10"/>
  <c r="AS1" i="10"/>
  <c r="BW1" i="10" s="1"/>
  <c r="AW1" i="10"/>
  <c r="CA1" i="10" s="1"/>
  <c r="BA1" i="10"/>
  <c r="CE1" i="10" s="1"/>
  <c r="BE1" i="10"/>
  <c r="CI1" i="10" s="1"/>
  <c r="BI1" i="10"/>
  <c r="CM1" i="10" s="1"/>
  <c r="B2" i="10"/>
  <c r="F2" i="10"/>
  <c r="J2" i="10"/>
  <c r="N2" i="10"/>
  <c r="R2" i="10"/>
  <c r="V2" i="10"/>
  <c r="Z2" i="10"/>
  <c r="AD2" i="10"/>
  <c r="AH2" i="10"/>
  <c r="AL2" i="10"/>
  <c r="BM2" i="10" s="1"/>
  <c r="AP2" i="10"/>
  <c r="BQ2" i="10" s="1"/>
  <c r="AT2" i="10"/>
  <c r="BX2" i="10" s="1"/>
  <c r="AX2" i="10"/>
  <c r="CB2" i="10" s="1"/>
  <c r="BB2" i="10"/>
  <c r="CF2" i="10" s="1"/>
  <c r="BF2" i="10"/>
  <c r="CJ2" i="10" s="1"/>
  <c r="BJ2" i="10"/>
  <c r="CN2" i="10" s="1"/>
  <c r="C3" i="10"/>
  <c r="G3" i="10"/>
  <c r="K3" i="10"/>
  <c r="O3" i="10"/>
  <c r="S3" i="10"/>
  <c r="W3" i="10"/>
  <c r="AA3" i="10"/>
  <c r="AE3" i="10"/>
  <c r="AI3" i="10"/>
  <c r="AM3" i="10"/>
  <c r="BN3" i="10" s="1"/>
  <c r="AQ3" i="10"/>
  <c r="BR3" i="10" s="1"/>
  <c r="AU3" i="10"/>
  <c r="BY3" i="10" s="1"/>
  <c r="AY3" i="10"/>
  <c r="CC3" i="10" s="1"/>
  <c r="BC3" i="10"/>
  <c r="CG3" i="10" s="1"/>
  <c r="BG3" i="10"/>
  <c r="CK3" i="10" s="1"/>
  <c r="BK3" i="10"/>
  <c r="CO3" i="10" s="1"/>
  <c r="D4" i="10"/>
  <c r="H4" i="10"/>
  <c r="L4" i="10"/>
  <c r="P4" i="10"/>
  <c r="T4" i="10"/>
  <c r="X4" i="10"/>
  <c r="BT4" i="10" s="1"/>
  <c r="AB4" i="10"/>
  <c r="AF4" i="10"/>
  <c r="AJ4" i="10"/>
  <c r="AN4" i="10"/>
  <c r="AR4" i="10"/>
  <c r="BV4" i="10" s="1"/>
  <c r="AV4" i="10"/>
  <c r="BZ4" i="10" s="1"/>
  <c r="AZ4" i="10"/>
  <c r="CD4" i="10" s="1"/>
  <c r="BD4" i="10"/>
  <c r="CH4" i="10" s="1"/>
  <c r="BI4" i="10"/>
  <c r="CM4" i="10" s="1"/>
  <c r="C5" i="10"/>
  <c r="H5" i="10"/>
  <c r="N5" i="10"/>
  <c r="S5" i="10"/>
  <c r="X5" i="10"/>
  <c r="BT5" i="10" s="1"/>
  <c r="AD5" i="10"/>
  <c r="AI5" i="10"/>
  <c r="AN5" i="10"/>
  <c r="AT5" i="10"/>
  <c r="BX5" i="10" s="1"/>
  <c r="AY5" i="10"/>
  <c r="CC5" i="10" s="1"/>
  <c r="BD5" i="10"/>
  <c r="CH5" i="10" s="1"/>
  <c r="BJ5" i="10"/>
  <c r="CN5" i="10" s="1"/>
  <c r="D6" i="10"/>
  <c r="I6" i="10"/>
  <c r="O6" i="10"/>
  <c r="T6" i="10"/>
  <c r="Y6" i="10"/>
  <c r="AE6" i="10"/>
  <c r="AJ6" i="10"/>
  <c r="AO6" i="10"/>
  <c r="AU6" i="10"/>
  <c r="BY6" i="10" s="1"/>
  <c r="AZ6" i="10"/>
  <c r="CD6" i="10" s="1"/>
  <c r="BE6" i="10"/>
  <c r="CI6" i="10" s="1"/>
  <c r="BK6" i="10"/>
  <c r="CO6" i="10" s="1"/>
  <c r="E7" i="10"/>
  <c r="J7" i="10"/>
  <c r="P7" i="10"/>
  <c r="U7" i="10"/>
  <c r="Z7" i="10"/>
  <c r="AF7" i="10"/>
  <c r="AK7" i="10"/>
  <c r="BL7" i="10" s="1"/>
  <c r="BS7" i="10" s="1"/>
  <c r="CP7" i="10" s="1"/>
  <c r="AP7" i="10"/>
  <c r="BQ7" i="10" s="1"/>
  <c r="AV7" i="10"/>
  <c r="BZ7" i="10" s="1"/>
  <c r="BA7" i="10"/>
  <c r="CE7" i="10" s="1"/>
  <c r="BF7" i="10"/>
  <c r="CJ7" i="10" s="1"/>
  <c r="A8" i="10"/>
  <c r="F8" i="10"/>
  <c r="K8" i="10"/>
  <c r="Q8" i="10"/>
  <c r="V8" i="10"/>
  <c r="AA8" i="10"/>
  <c r="AG8" i="10"/>
  <c r="AL8" i="10"/>
  <c r="BM8" i="10" s="1"/>
  <c r="AQ8" i="10"/>
  <c r="BR8" i="10" s="1"/>
  <c r="AW8" i="10"/>
  <c r="CA8" i="10" s="1"/>
  <c r="BB8" i="10"/>
  <c r="CF8" i="10" s="1"/>
  <c r="BG8" i="10"/>
  <c r="CK8" i="10" s="1"/>
  <c r="B9" i="10"/>
  <c r="G9" i="10"/>
  <c r="L9" i="10"/>
  <c r="R9" i="10"/>
  <c r="W9" i="10"/>
  <c r="AB9" i="10"/>
  <c r="AH9" i="10"/>
  <c r="AM9" i="10"/>
  <c r="BN9" i="10" s="1"/>
  <c r="AR9" i="10"/>
  <c r="BV9" i="10" s="1"/>
  <c r="AX9" i="10"/>
  <c r="CB9" i="10" s="1"/>
  <c r="BC9" i="10"/>
  <c r="CG9" i="10" s="1"/>
  <c r="BH9" i="10"/>
  <c r="CL9" i="10" s="1"/>
  <c r="C10" i="10"/>
  <c r="H10" i="10"/>
  <c r="M10" i="10"/>
  <c r="BU10" i="10" s="1"/>
  <c r="S10" i="10"/>
  <c r="X10" i="10"/>
  <c r="BT10" i="10" s="1"/>
  <c r="AC10" i="10"/>
  <c r="AI10" i="10"/>
  <c r="AN10" i="10"/>
  <c r="AS10" i="10"/>
  <c r="BW10" i="10" s="1"/>
  <c r="AY10" i="10"/>
  <c r="CC10" i="10" s="1"/>
  <c r="BD10" i="10"/>
  <c r="CH10" i="10" s="1"/>
  <c r="BI10" i="10"/>
  <c r="CM10" i="10" s="1"/>
  <c r="D11" i="10"/>
  <c r="I11" i="10"/>
  <c r="N11" i="10"/>
  <c r="T11" i="10"/>
  <c r="Y11" i="10"/>
  <c r="AD11" i="10"/>
  <c r="AJ11" i="10"/>
  <c r="AO11" i="10"/>
  <c r="BP11" i="10" s="1"/>
  <c r="AT11" i="10"/>
  <c r="BX11" i="10" s="1"/>
  <c r="AZ11" i="10"/>
  <c r="CD11" i="10" s="1"/>
  <c r="BE11" i="10"/>
  <c r="CI11" i="10" s="1"/>
  <c r="BJ11" i="10"/>
  <c r="CN11" i="10" s="1"/>
  <c r="E12" i="10"/>
  <c r="J12" i="10"/>
  <c r="O12" i="10"/>
  <c r="U12" i="10"/>
  <c r="Z12" i="10"/>
  <c r="AE12" i="10"/>
  <c r="AK12" i="10"/>
  <c r="BL12" i="10" s="1"/>
  <c r="AP12" i="10"/>
  <c r="BQ12" i="10" s="1"/>
  <c r="AU12" i="10"/>
  <c r="BY12" i="10" s="1"/>
  <c r="BA12" i="10"/>
  <c r="CE12" i="10" s="1"/>
  <c r="BF12" i="10"/>
  <c r="CJ12" i="10" s="1"/>
  <c r="BK12" i="10"/>
  <c r="CO12" i="10" s="1"/>
  <c r="F13" i="10"/>
  <c r="K13" i="10"/>
  <c r="P13" i="10"/>
  <c r="V13" i="10"/>
  <c r="AA13" i="10"/>
  <c r="AF13" i="10"/>
  <c r="AL13" i="10"/>
  <c r="BM13" i="10" s="1"/>
  <c r="AQ13" i="10"/>
  <c r="BR13" i="10" s="1"/>
  <c r="AV13" i="10"/>
  <c r="BZ13" i="10" s="1"/>
  <c r="BB13" i="10"/>
  <c r="CF13" i="10" s="1"/>
  <c r="BG13" i="10"/>
  <c r="CK13" i="10" s="1"/>
  <c r="A14" i="10"/>
  <c r="G14" i="10"/>
  <c r="L14" i="10"/>
  <c r="Q14" i="10"/>
  <c r="W14" i="10"/>
  <c r="AB14" i="10"/>
  <c r="AG14" i="10"/>
  <c r="AM14" i="10"/>
  <c r="BN14" i="10" s="1"/>
  <c r="AR14" i="10"/>
  <c r="BV14" i="10" s="1"/>
  <c r="AW14" i="10"/>
  <c r="CA14" i="10" s="1"/>
  <c r="BC14" i="10"/>
  <c r="CG14" i="10" s="1"/>
  <c r="BH14" i="10"/>
  <c r="CL14" i="10" s="1"/>
  <c r="B15" i="10"/>
  <c r="H15" i="10"/>
  <c r="M15" i="10"/>
  <c r="R15" i="10"/>
  <c r="X15" i="10"/>
  <c r="BT15" i="10" s="1"/>
  <c r="AC15" i="10"/>
  <c r="AH15" i="10"/>
  <c r="AN15" i="10"/>
  <c r="AS15" i="10"/>
  <c r="BW15" i="10" s="1"/>
  <c r="AX15" i="10"/>
  <c r="CB15" i="10" s="1"/>
  <c r="BD15" i="10"/>
  <c r="CH15" i="10" s="1"/>
  <c r="BI15" i="10"/>
  <c r="CM15" i="10" s="1"/>
  <c r="C16" i="10"/>
  <c r="I16" i="10"/>
  <c r="N16" i="10"/>
  <c r="S16" i="10"/>
  <c r="Y16" i="10"/>
  <c r="AD16" i="10"/>
  <c r="AI16" i="10"/>
  <c r="AO16" i="10"/>
  <c r="BP16" i="10" s="1"/>
  <c r="AT16" i="10"/>
  <c r="BX16" i="10" s="1"/>
  <c r="AY16" i="10"/>
  <c r="CC16" i="10" s="1"/>
  <c r="BE16" i="10"/>
  <c r="CI16" i="10" s="1"/>
  <c r="BJ16" i="10"/>
  <c r="CN16" i="10" s="1"/>
  <c r="D17" i="10"/>
  <c r="J17" i="10"/>
  <c r="O17" i="10"/>
  <c r="T17" i="10"/>
  <c r="Z17" i="10"/>
  <c r="AE17" i="10"/>
  <c r="AJ17" i="10"/>
  <c r="AP17" i="10"/>
  <c r="BQ17" i="10" s="1"/>
  <c r="AU17" i="10"/>
  <c r="BY17" i="10" s="1"/>
  <c r="AZ17" i="10"/>
  <c r="CD17" i="10" s="1"/>
  <c r="BF17" i="10"/>
  <c r="CJ17" i="10" s="1"/>
  <c r="BK17" i="10"/>
  <c r="CO17" i="10" s="1"/>
  <c r="E18" i="10"/>
  <c r="K18" i="10"/>
  <c r="P18" i="10"/>
  <c r="U18" i="10"/>
  <c r="AA18" i="10"/>
  <c r="AF18" i="10"/>
  <c r="AK18" i="10"/>
  <c r="BL18" i="10" s="1"/>
  <c r="AQ18" i="10"/>
  <c r="BR18" i="10" s="1"/>
  <c r="AV18" i="10"/>
  <c r="BZ18" i="10" s="1"/>
  <c r="BA18" i="10"/>
  <c r="CE18" i="10" s="1"/>
  <c r="BG18" i="10"/>
  <c r="CK18" i="10" s="1"/>
  <c r="A19" i="10"/>
  <c r="F19" i="10"/>
  <c r="L19" i="10"/>
  <c r="Q19" i="10"/>
  <c r="V19" i="10"/>
  <c r="AB19" i="10"/>
  <c r="AG19" i="10"/>
  <c r="AL19" i="10"/>
  <c r="BM19" i="10" s="1"/>
  <c r="AR19" i="10"/>
  <c r="BV19" i="10" s="1"/>
  <c r="AW19" i="10"/>
  <c r="CA19" i="10" s="1"/>
  <c r="BB19" i="10"/>
  <c r="CF19" i="10" s="1"/>
  <c r="BH19" i="10"/>
  <c r="CL19" i="10" s="1"/>
  <c r="B20" i="10"/>
  <c r="G20" i="10"/>
  <c r="M20" i="10"/>
  <c r="R20" i="10"/>
  <c r="W20" i="10"/>
  <c r="AC20" i="10"/>
  <c r="AH20" i="10"/>
  <c r="AM20" i="10"/>
  <c r="BN20" i="10" s="1"/>
  <c r="AS20" i="10"/>
  <c r="BW20" i="10" s="1"/>
  <c r="AX20" i="10"/>
  <c r="CB20" i="10" s="1"/>
  <c r="BC20" i="10"/>
  <c r="CG20" i="10" s="1"/>
  <c r="BI20" i="10"/>
  <c r="CM20" i="10" s="1"/>
  <c r="C21" i="10"/>
  <c r="H21" i="10"/>
  <c r="N21" i="10"/>
  <c r="S21" i="10"/>
  <c r="X21" i="10"/>
  <c r="BT21" i="10" s="1"/>
  <c r="AD21" i="10"/>
  <c r="AI21" i="10"/>
  <c r="AN21" i="10"/>
  <c r="AT21" i="10"/>
  <c r="BX21" i="10" s="1"/>
  <c r="AY21" i="10"/>
  <c r="CC21" i="10" s="1"/>
  <c r="BD21" i="10"/>
  <c r="CH21" i="10" s="1"/>
  <c r="BJ21" i="10"/>
  <c r="CN21" i="10" s="1"/>
  <c r="D22" i="10"/>
  <c r="I22" i="10"/>
  <c r="O22" i="10"/>
  <c r="T22" i="10"/>
  <c r="Y22" i="10"/>
  <c r="AE22" i="10"/>
  <c r="AJ22" i="10"/>
  <c r="AO22" i="10"/>
  <c r="BP22" i="10" s="1"/>
  <c r="AU22" i="10"/>
  <c r="BY22" i="10" s="1"/>
  <c r="AZ22" i="10"/>
  <c r="CD22" i="10" s="1"/>
  <c r="BE22" i="10"/>
  <c r="CI22" i="10" s="1"/>
  <c r="BK22" i="10"/>
  <c r="CO22" i="10" s="1"/>
  <c r="E23" i="10"/>
  <c r="J23" i="10"/>
  <c r="P23" i="10"/>
  <c r="U23" i="10"/>
  <c r="Z23" i="10"/>
  <c r="AF23" i="10"/>
  <c r="AK23" i="10"/>
  <c r="BL23" i="10" s="1"/>
  <c r="BS23" i="10" s="1"/>
  <c r="CP23" i="10" s="1"/>
  <c r="AP23" i="10"/>
  <c r="BQ23" i="10" s="1"/>
  <c r="AV23" i="10"/>
  <c r="BZ23" i="10" s="1"/>
  <c r="BA23" i="10"/>
  <c r="CE23" i="10" s="1"/>
  <c r="BF23" i="10"/>
  <c r="CJ23" i="10" s="1"/>
  <c r="A24" i="10"/>
  <c r="F24" i="10"/>
  <c r="K24" i="10"/>
  <c r="Q24" i="10"/>
  <c r="V24" i="10"/>
  <c r="AA24" i="10"/>
  <c r="AG24" i="10"/>
  <c r="AL24" i="10"/>
  <c r="BM24" i="10" s="1"/>
  <c r="AQ24" i="10"/>
  <c r="BR24" i="10" s="1"/>
  <c r="AW24" i="10"/>
  <c r="CA24" i="10" s="1"/>
  <c r="BB24" i="10"/>
  <c r="CF24" i="10" s="1"/>
  <c r="BG24" i="10"/>
  <c r="CK24" i="10" s="1"/>
  <c r="B25" i="10"/>
  <c r="G25" i="10"/>
  <c r="L25" i="10"/>
  <c r="R25" i="10"/>
  <c r="W25" i="10"/>
  <c r="AB25" i="10"/>
  <c r="AH25" i="10"/>
  <c r="AM25" i="10"/>
  <c r="BN25" i="10" s="1"/>
  <c r="AR25" i="10"/>
  <c r="BV25" i="10" s="1"/>
  <c r="AX25" i="10"/>
  <c r="CB25" i="10" s="1"/>
  <c r="BC25" i="10"/>
  <c r="CG25" i="10" s="1"/>
  <c r="BH25" i="10"/>
  <c r="CL25" i="10" s="1"/>
  <c r="C26" i="10"/>
  <c r="H26" i="10"/>
  <c r="M26" i="10"/>
  <c r="BU26" i="10" s="1"/>
  <c r="S26" i="10"/>
  <c r="X26" i="10"/>
  <c r="BT26" i="10" s="1"/>
  <c r="AC26" i="10"/>
  <c r="AI26" i="10"/>
  <c r="AN26" i="10"/>
  <c r="AS26" i="10"/>
  <c r="BW26" i="10" s="1"/>
  <c r="AY26" i="10"/>
  <c r="CC26" i="10" s="1"/>
  <c r="BD26" i="10"/>
  <c r="CH26" i="10" s="1"/>
  <c r="BI26" i="10"/>
  <c r="CM26" i="10" s="1"/>
  <c r="D27" i="10"/>
  <c r="I27" i="10"/>
  <c r="N27" i="10"/>
  <c r="T27" i="10"/>
  <c r="Y27" i="10"/>
  <c r="AD27" i="10"/>
  <c r="AJ27" i="10"/>
  <c r="AO27" i="10"/>
  <c r="BP27" i="10" s="1"/>
  <c r="AT27" i="10"/>
  <c r="BX27" i="10" s="1"/>
  <c r="AZ27" i="10"/>
  <c r="CD27" i="10" s="1"/>
  <c r="BE27" i="10"/>
  <c r="CI27" i="10" s="1"/>
  <c r="BJ27" i="10"/>
  <c r="CN27" i="10" s="1"/>
  <c r="E28" i="10"/>
  <c r="J28" i="10"/>
  <c r="O28" i="10"/>
  <c r="U28" i="10"/>
  <c r="Z28" i="10"/>
  <c r="AE28" i="10"/>
  <c r="AK28" i="10"/>
  <c r="BL28" i="10" s="1"/>
  <c r="AP28" i="10"/>
  <c r="BQ28" i="10" s="1"/>
  <c r="AU28" i="10"/>
  <c r="BY28" i="10" s="1"/>
  <c r="BA28" i="10"/>
  <c r="CE28" i="10" s="1"/>
  <c r="BF28" i="10"/>
  <c r="CJ28" i="10" s="1"/>
  <c r="BK28" i="10"/>
  <c r="CO28" i="10" s="1"/>
  <c r="F29" i="10"/>
  <c r="K29" i="10"/>
  <c r="P29" i="10"/>
  <c r="V29" i="10"/>
  <c r="AA29" i="10"/>
  <c r="AF29" i="10"/>
  <c r="AL29" i="10"/>
  <c r="BM29" i="10" s="1"/>
  <c r="AQ29" i="10"/>
  <c r="BR29" i="10" s="1"/>
  <c r="AV29" i="10"/>
  <c r="BZ29" i="10" s="1"/>
  <c r="BB29" i="10"/>
  <c r="CF29" i="10" s="1"/>
  <c r="BG29" i="10"/>
  <c r="CK29" i="10" s="1"/>
  <c r="A30" i="10"/>
  <c r="G30" i="10"/>
  <c r="L30" i="10"/>
  <c r="Q30" i="10"/>
  <c r="W30" i="10"/>
  <c r="AB30" i="10"/>
  <c r="AG30" i="10"/>
  <c r="AM30" i="10"/>
  <c r="BN30" i="10" s="1"/>
  <c r="AR30" i="10"/>
  <c r="BV30" i="10" s="1"/>
  <c r="AW30" i="10"/>
  <c r="CA30" i="10" s="1"/>
  <c r="BC30" i="10"/>
  <c r="CG30" i="10" s="1"/>
  <c r="BH30" i="10"/>
  <c r="CL30" i="10" s="1"/>
  <c r="B31" i="10"/>
  <c r="H31" i="10"/>
  <c r="M31" i="10"/>
  <c r="R31" i="10"/>
  <c r="X31" i="10"/>
  <c r="BT31" i="10" s="1"/>
  <c r="AC31" i="10"/>
  <c r="AH31" i="10"/>
  <c r="AN31" i="10"/>
  <c r="AS31" i="10"/>
  <c r="BW31" i="10" s="1"/>
  <c r="AX31" i="10"/>
  <c r="CB31" i="10" s="1"/>
  <c r="BD31" i="10"/>
  <c r="CH31" i="10" s="1"/>
  <c r="BI31" i="10"/>
  <c r="CM31" i="10" s="1"/>
  <c r="C32" i="10"/>
  <c r="I32" i="10"/>
  <c r="N32" i="10"/>
  <c r="S32" i="10"/>
  <c r="Y32" i="10"/>
  <c r="AD32" i="10"/>
  <c r="AI32" i="10"/>
  <c r="AO32" i="10"/>
  <c r="BP32" i="10" s="1"/>
  <c r="AT32" i="10"/>
  <c r="BX32" i="10" s="1"/>
  <c r="AY32" i="10"/>
  <c r="CC32" i="10" s="1"/>
  <c r="BE32" i="10"/>
  <c r="CI32" i="10" s="1"/>
  <c r="BJ32" i="10"/>
  <c r="CN32" i="10" s="1"/>
  <c r="D33" i="10"/>
  <c r="J33" i="10"/>
  <c r="O33" i="10"/>
  <c r="T33" i="10"/>
  <c r="Z33" i="10"/>
  <c r="AE33" i="10"/>
  <c r="AJ33" i="10"/>
  <c r="AP33" i="10"/>
  <c r="BQ33" i="10" s="1"/>
  <c r="AU33" i="10"/>
  <c r="BY33" i="10" s="1"/>
  <c r="AZ33" i="10"/>
  <c r="CD33" i="10" s="1"/>
  <c r="BF33" i="10"/>
  <c r="CJ33" i="10" s="1"/>
  <c r="BK33" i="10"/>
  <c r="CO33" i="10" s="1"/>
  <c r="BO206" i="10"/>
  <c r="BO202" i="10"/>
  <c r="BO205" i="10"/>
  <c r="BO208" i="10"/>
  <c r="BO204" i="10"/>
  <c r="BO207" i="10"/>
  <c r="BO203" i="10"/>
  <c r="BO201" i="10"/>
  <c r="BO200" i="10"/>
  <c r="BO199" i="10"/>
  <c r="BO198" i="10"/>
  <c r="BO197" i="10"/>
  <c r="BO196" i="10"/>
  <c r="BO195" i="10"/>
  <c r="BO194" i="10"/>
  <c r="BO193" i="10"/>
  <c r="BO192" i="10"/>
  <c r="BO191" i="10"/>
  <c r="BO190" i="10"/>
  <c r="BO189" i="10"/>
  <c r="BO188" i="10"/>
  <c r="BO187" i="10"/>
  <c r="BO186" i="10"/>
  <c r="BO185" i="10"/>
  <c r="BO184" i="10"/>
  <c r="BO183" i="10"/>
  <c r="BO182" i="10"/>
  <c r="BO181" i="10"/>
  <c r="BO180" i="10"/>
  <c r="BO179" i="10"/>
  <c r="BO178" i="10"/>
  <c r="BO177" i="10"/>
  <c r="BO176" i="10"/>
  <c r="BO175" i="10"/>
  <c r="BO174" i="10"/>
  <c r="BO173" i="10"/>
  <c r="BO172" i="10"/>
  <c r="BO171" i="10"/>
  <c r="BO170" i="10"/>
  <c r="BO169" i="10"/>
  <c r="BO168" i="10"/>
  <c r="BO167" i="10"/>
  <c r="BO166" i="10"/>
  <c r="BO165" i="10"/>
  <c r="BO164" i="10"/>
  <c r="BO163" i="10"/>
  <c r="BO162" i="10"/>
  <c r="BO161" i="10"/>
  <c r="BO160" i="10"/>
  <c r="BO159" i="10"/>
  <c r="BO158" i="10"/>
  <c r="BO157" i="10"/>
  <c r="BO156" i="10"/>
  <c r="BO155" i="10"/>
  <c r="BO154" i="10"/>
  <c r="BO153" i="10"/>
  <c r="BO152" i="10"/>
  <c r="BO151" i="10"/>
  <c r="BO150" i="10"/>
  <c r="BO149" i="10"/>
  <c r="BO148" i="10"/>
  <c r="BO147" i="10"/>
  <c r="BO146" i="10"/>
  <c r="BO145" i="10"/>
  <c r="BO144" i="10"/>
  <c r="BO143" i="10"/>
  <c r="BO142" i="10"/>
  <c r="BO141" i="10"/>
  <c r="BO140" i="10"/>
  <c r="BO139" i="10"/>
  <c r="BO138" i="10"/>
  <c r="BO137" i="10"/>
  <c r="BO136" i="10"/>
  <c r="BO135" i="10"/>
  <c r="BO134" i="10"/>
  <c r="BO133" i="10"/>
  <c r="BO132" i="10"/>
  <c r="BO131" i="10"/>
  <c r="BO130" i="10"/>
  <c r="BO129" i="10"/>
  <c r="BO128" i="10"/>
  <c r="BO127" i="10"/>
  <c r="BO126" i="10"/>
  <c r="BO125" i="10"/>
  <c r="BO124" i="10"/>
  <c r="BO123" i="10"/>
  <c r="BO122" i="10"/>
  <c r="BO121" i="10"/>
  <c r="BO120" i="10"/>
  <c r="BO119" i="10"/>
  <c r="BO118" i="10"/>
  <c r="BO117" i="10"/>
  <c r="BO116" i="10"/>
  <c r="BO115" i="10"/>
  <c r="BO114" i="10"/>
  <c r="BO113" i="10"/>
  <c r="BO112" i="10"/>
  <c r="BO111" i="10"/>
  <c r="BO110" i="10"/>
  <c r="BO109" i="10"/>
  <c r="BO108" i="10"/>
  <c r="BO107" i="10"/>
  <c r="BO106" i="10"/>
  <c r="BO105" i="10"/>
  <c r="BO104" i="10"/>
  <c r="BO103" i="10"/>
  <c r="BO102" i="10"/>
  <c r="BO101" i="10"/>
  <c r="BO100" i="10"/>
  <c r="BO99" i="10"/>
  <c r="BO98" i="10"/>
  <c r="BO97" i="10"/>
  <c r="BO96" i="10"/>
  <c r="BO95" i="10"/>
  <c r="BO94" i="10"/>
  <c r="BO93" i="10"/>
  <c r="BO92" i="10"/>
  <c r="BO91" i="10"/>
  <c r="BO90" i="10"/>
  <c r="BO89" i="10"/>
  <c r="BO88" i="10"/>
  <c r="BO87" i="10"/>
  <c r="BO86" i="10"/>
  <c r="BO85" i="10"/>
  <c r="BO84" i="10"/>
  <c r="BO83" i="10"/>
  <c r="BO82" i="10"/>
  <c r="BO81" i="10"/>
  <c r="BO80" i="10"/>
  <c r="BO79" i="10"/>
  <c r="BO78" i="10"/>
  <c r="BO77" i="10"/>
  <c r="BO76" i="10"/>
  <c r="BO75" i="10"/>
  <c r="BO74" i="10"/>
  <c r="BO73" i="10"/>
  <c r="BO72" i="10"/>
  <c r="BO71" i="10"/>
  <c r="BO70" i="10"/>
  <c r="BO69" i="10"/>
  <c r="BO68" i="10"/>
  <c r="BO67" i="10"/>
  <c r="BO66" i="10"/>
  <c r="BO65" i="10"/>
  <c r="BO64" i="10"/>
  <c r="BO63" i="10"/>
  <c r="BO62" i="10"/>
  <c r="BO61" i="10"/>
  <c r="BO60" i="10"/>
  <c r="BO59" i="10"/>
  <c r="BO58" i="10"/>
  <c r="BO57" i="10"/>
  <c r="BO56" i="10"/>
  <c r="BO55" i="10"/>
  <c r="BO54" i="10"/>
  <c r="BO53" i="10"/>
  <c r="BO52" i="10"/>
  <c r="BO51" i="10"/>
  <c r="BO50" i="10"/>
  <c r="BO49" i="10"/>
  <c r="BO48" i="10"/>
  <c r="BO47" i="10"/>
  <c r="BO46" i="10"/>
  <c r="BO45" i="10"/>
  <c r="BO44" i="10"/>
  <c r="BO43" i="10"/>
  <c r="BO42" i="10"/>
  <c r="BO41" i="10"/>
  <c r="BO40" i="10"/>
  <c r="BO39" i="10"/>
  <c r="BO38" i="10"/>
  <c r="BO37" i="10"/>
  <c r="BO36" i="10"/>
  <c r="BO35" i="10"/>
  <c r="BO34" i="10"/>
  <c r="BO33" i="10"/>
  <c r="BO32" i="10"/>
  <c r="BO31" i="10"/>
  <c r="BO29" i="10"/>
  <c r="BO28" i="10"/>
  <c r="BO27" i="10"/>
  <c r="BO26" i="10"/>
  <c r="BO24" i="10"/>
  <c r="BO23" i="10"/>
  <c r="BO22" i="10"/>
  <c r="BO21" i="10"/>
  <c r="BO20" i="10"/>
  <c r="BO19" i="10"/>
  <c r="BO18" i="10"/>
  <c r="BO17" i="10"/>
  <c r="BO16" i="10"/>
  <c r="BO15" i="10"/>
  <c r="BO13" i="10"/>
  <c r="BO12" i="10"/>
  <c r="BO11" i="10"/>
  <c r="BO10" i="10"/>
  <c r="BO8" i="10"/>
  <c r="BO7" i="10"/>
  <c r="BO6" i="10"/>
  <c r="BP6" i="10"/>
  <c r="BP7" i="10"/>
  <c r="BP8" i="10"/>
  <c r="BP9" i="10"/>
  <c r="B1" i="10"/>
  <c r="F1" i="10"/>
  <c r="J1" i="10"/>
  <c r="N1" i="10"/>
  <c r="R1" i="10"/>
  <c r="V1" i="10"/>
  <c r="Z1" i="10"/>
  <c r="AD1" i="10"/>
  <c r="AH1" i="10"/>
  <c r="AL1" i="10"/>
  <c r="AP1" i="10"/>
  <c r="AT1" i="10"/>
  <c r="BX1" i="10" s="1"/>
  <c r="AX1" i="10"/>
  <c r="CB1" i="10" s="1"/>
  <c r="BB1" i="10"/>
  <c r="CF1" i="10" s="1"/>
  <c r="BF1" i="10"/>
  <c r="CJ1" i="10" s="1"/>
  <c r="BJ1" i="10"/>
  <c r="CN1" i="10" s="1"/>
  <c r="C2" i="10"/>
  <c r="G2" i="10"/>
  <c r="K2" i="10"/>
  <c r="O2" i="10"/>
  <c r="S2" i="10"/>
  <c r="W2" i="10"/>
  <c r="AA2" i="10"/>
  <c r="AE2" i="10"/>
  <c r="AI2" i="10"/>
  <c r="AM2" i="10"/>
  <c r="BN2" i="10" s="1"/>
  <c r="AQ2" i="10"/>
  <c r="BR2" i="10" s="1"/>
  <c r="AU2" i="10"/>
  <c r="BY2" i="10" s="1"/>
  <c r="AY2" i="10"/>
  <c r="CC2" i="10" s="1"/>
  <c r="BC2" i="10"/>
  <c r="CG2" i="10" s="1"/>
  <c r="BG2" i="10"/>
  <c r="CK2" i="10" s="1"/>
  <c r="BK2" i="10"/>
  <c r="CO2" i="10" s="1"/>
  <c r="D3" i="10"/>
  <c r="H3" i="10"/>
  <c r="L3" i="10"/>
  <c r="P3" i="10"/>
  <c r="T3" i="10"/>
  <c r="X3" i="10"/>
  <c r="BT3" i="10" s="1"/>
  <c r="AB3" i="10"/>
  <c r="AF3" i="10"/>
  <c r="AJ3" i="10"/>
  <c r="AN3" i="10"/>
  <c r="AR3" i="10"/>
  <c r="BV3" i="10" s="1"/>
  <c r="AV3" i="10"/>
  <c r="BZ3" i="10" s="1"/>
  <c r="AZ3" i="10"/>
  <c r="CD3" i="10" s="1"/>
  <c r="BD3" i="10"/>
  <c r="CH3" i="10" s="1"/>
  <c r="BH3" i="10"/>
  <c r="CL3" i="10" s="1"/>
  <c r="A4" i="10"/>
  <c r="E4" i="10"/>
  <c r="I4" i="10"/>
  <c r="M4" i="10"/>
  <c r="BU4" i="10" s="1"/>
  <c r="Q4" i="10"/>
  <c r="U4" i="10"/>
  <c r="Y4" i="10"/>
  <c r="AC4" i="10"/>
  <c r="AG4" i="10"/>
  <c r="AK4" i="10"/>
  <c r="BL4" i="10" s="1"/>
  <c r="AO4" i="10"/>
  <c r="BP4" i="10" s="1"/>
  <c r="AS4" i="10"/>
  <c r="BW4" i="10" s="1"/>
  <c r="AW4" i="10"/>
  <c r="CA4" i="10" s="1"/>
  <c r="BA4" i="10"/>
  <c r="CE4" i="10" s="1"/>
  <c r="BE4" i="10"/>
  <c r="CI4" i="10" s="1"/>
  <c r="BJ4" i="10"/>
  <c r="CN4" i="10" s="1"/>
  <c r="D5" i="10"/>
  <c r="J5" i="10"/>
  <c r="O5" i="10"/>
  <c r="T5" i="10"/>
  <c r="Z5" i="10"/>
  <c r="AE5" i="10"/>
  <c r="AJ5" i="10"/>
  <c r="AP5" i="10"/>
  <c r="BQ5" i="10" s="1"/>
  <c r="AU5" i="10"/>
  <c r="BY5" i="10" s="1"/>
  <c r="AZ5" i="10"/>
  <c r="CD5" i="10" s="1"/>
  <c r="BF5" i="10"/>
  <c r="CJ5" i="10" s="1"/>
  <c r="BK5" i="10"/>
  <c r="CO5" i="10" s="1"/>
  <c r="E6" i="10"/>
  <c r="K6" i="10"/>
  <c r="P6" i="10"/>
  <c r="U6" i="10"/>
  <c r="AA6" i="10"/>
  <c r="AF6" i="10"/>
  <c r="AK6" i="10"/>
  <c r="BL6" i="10" s="1"/>
  <c r="AQ6" i="10"/>
  <c r="BR6" i="10" s="1"/>
  <c r="AV6" i="10"/>
  <c r="BZ6" i="10" s="1"/>
  <c r="BA6" i="10"/>
  <c r="CE6" i="10" s="1"/>
  <c r="BG6" i="10"/>
  <c r="CK6" i="10" s="1"/>
  <c r="A7" i="10"/>
  <c r="F7" i="10"/>
  <c r="L7" i="10"/>
  <c r="Q7" i="10"/>
  <c r="V7" i="10"/>
  <c r="AB7" i="10"/>
  <c r="AG7" i="10"/>
  <c r="AL7" i="10"/>
  <c r="BM7" i="10" s="1"/>
  <c r="AR7" i="10"/>
  <c r="BV7" i="10" s="1"/>
  <c r="AW7" i="10"/>
  <c r="CA7" i="10" s="1"/>
  <c r="BB7" i="10"/>
  <c r="CF7" i="10" s="1"/>
  <c r="BH7" i="10"/>
  <c r="CL7" i="10" s="1"/>
  <c r="B8" i="10"/>
  <c r="G8" i="10"/>
  <c r="M8" i="10"/>
  <c r="BU8" i="10" s="1"/>
  <c r="R8" i="10"/>
  <c r="W8" i="10"/>
  <c r="AC8" i="10"/>
  <c r="AH8" i="10"/>
  <c r="AM8" i="10"/>
  <c r="BN8" i="10" s="1"/>
  <c r="AS8" i="10"/>
  <c r="BW8" i="10" s="1"/>
  <c r="AX8" i="10"/>
  <c r="CB8" i="10" s="1"/>
  <c r="BC8" i="10"/>
  <c r="CG8" i="10" s="1"/>
  <c r="BI8" i="10"/>
  <c r="CM8" i="10" s="1"/>
  <c r="C9" i="10"/>
  <c r="H9" i="10"/>
  <c r="N9" i="10"/>
  <c r="S9" i="10"/>
  <c r="X9" i="10"/>
  <c r="BT9" i="10" s="1"/>
  <c r="AD9" i="10"/>
  <c r="AI9" i="10"/>
  <c r="AN9" i="10"/>
  <c r="BO9" i="10" s="1"/>
  <c r="AT9" i="10"/>
  <c r="BX9" i="10" s="1"/>
  <c r="AY9" i="10"/>
  <c r="CC9" i="10" s="1"/>
  <c r="BD9" i="10"/>
  <c r="CH9" i="10" s="1"/>
  <c r="BJ9" i="10"/>
  <c r="CN9" i="10" s="1"/>
  <c r="D10" i="10"/>
  <c r="I10" i="10"/>
  <c r="O10" i="10"/>
  <c r="T10" i="10"/>
  <c r="Y10" i="10"/>
  <c r="AE10" i="10"/>
  <c r="AJ10" i="10"/>
  <c r="AO10" i="10"/>
  <c r="BP10" i="10" s="1"/>
  <c r="AU10" i="10"/>
  <c r="BY10" i="10" s="1"/>
  <c r="AZ10" i="10"/>
  <c r="CD10" i="10" s="1"/>
  <c r="BE10" i="10"/>
  <c r="CI10" i="10" s="1"/>
  <c r="BK10" i="10"/>
  <c r="CO10" i="10" s="1"/>
  <c r="E11" i="10"/>
  <c r="J11" i="10"/>
  <c r="P11" i="10"/>
  <c r="U11" i="10"/>
  <c r="Z11" i="10"/>
  <c r="AF11" i="10"/>
  <c r="AK11" i="10"/>
  <c r="BL11" i="10" s="1"/>
  <c r="BS11" i="10" s="1"/>
  <c r="CP11" i="10" s="1"/>
  <c r="AP11" i="10"/>
  <c r="BQ11" i="10" s="1"/>
  <c r="AV11" i="10"/>
  <c r="BZ11" i="10" s="1"/>
  <c r="BA11" i="10"/>
  <c r="CE11" i="10" s="1"/>
  <c r="BF11" i="10"/>
  <c r="CJ11" i="10" s="1"/>
  <c r="A12" i="10"/>
  <c r="F12" i="10"/>
  <c r="K12" i="10"/>
  <c r="Q12" i="10"/>
  <c r="V12" i="10"/>
  <c r="AA12" i="10"/>
  <c r="AG12" i="10"/>
  <c r="AL12" i="10"/>
  <c r="BM12" i="10" s="1"/>
  <c r="AQ12" i="10"/>
  <c r="BR12" i="10" s="1"/>
  <c r="AW12" i="10"/>
  <c r="CA12" i="10" s="1"/>
  <c r="BB12" i="10"/>
  <c r="CF12" i="10" s="1"/>
  <c r="BG12" i="10"/>
  <c r="CK12" i="10" s="1"/>
  <c r="B13" i="10"/>
  <c r="G13" i="10"/>
  <c r="L13" i="10"/>
  <c r="R13" i="10"/>
  <c r="W13" i="10"/>
  <c r="AB13" i="10"/>
  <c r="AH13" i="10"/>
  <c r="AM13" i="10"/>
  <c r="BN13" i="10" s="1"/>
  <c r="AR13" i="10"/>
  <c r="BV13" i="10" s="1"/>
  <c r="AX13" i="10"/>
  <c r="CB13" i="10" s="1"/>
  <c r="BC13" i="10"/>
  <c r="CG13" i="10" s="1"/>
  <c r="BH13" i="10"/>
  <c r="CL13" i="10" s="1"/>
  <c r="C14" i="10"/>
  <c r="H14" i="10"/>
  <c r="M14" i="10"/>
  <c r="BU14" i="10" s="1"/>
  <c r="S14" i="10"/>
  <c r="X14" i="10"/>
  <c r="BT14" i="10" s="1"/>
  <c r="AC14" i="10"/>
  <c r="AI14" i="10"/>
  <c r="AN14" i="10"/>
  <c r="BO14" i="10" s="1"/>
  <c r="AS14" i="10"/>
  <c r="BW14" i="10" s="1"/>
  <c r="AY14" i="10"/>
  <c r="CC14" i="10" s="1"/>
  <c r="BD14" i="10"/>
  <c r="CH14" i="10" s="1"/>
  <c r="BI14" i="10"/>
  <c r="CM14" i="10" s="1"/>
  <c r="D15" i="10"/>
  <c r="I15" i="10"/>
  <c r="N15" i="10"/>
  <c r="T15" i="10"/>
  <c r="Y15" i="10"/>
  <c r="AD15" i="10"/>
  <c r="AJ15" i="10"/>
  <c r="AO15" i="10"/>
  <c r="BP15" i="10" s="1"/>
  <c r="AT15" i="10"/>
  <c r="BX15" i="10" s="1"/>
  <c r="AZ15" i="10"/>
  <c r="CD15" i="10" s="1"/>
  <c r="BE15" i="10"/>
  <c r="CI15" i="10" s="1"/>
  <c r="BJ15" i="10"/>
  <c r="CN15" i="10" s="1"/>
  <c r="E16" i="10"/>
  <c r="J16" i="10"/>
  <c r="O16" i="10"/>
  <c r="U16" i="10"/>
  <c r="Z16" i="10"/>
  <c r="AE16" i="10"/>
  <c r="AK16" i="10"/>
  <c r="BL16" i="10" s="1"/>
  <c r="BS16" i="10" s="1"/>
  <c r="CP16" i="10" s="1"/>
  <c r="AP16" i="10"/>
  <c r="BQ16" i="10" s="1"/>
  <c r="AU16" i="10"/>
  <c r="BY16" i="10" s="1"/>
  <c r="BA16" i="10"/>
  <c r="CE16" i="10" s="1"/>
  <c r="BF16" i="10"/>
  <c r="CJ16" i="10" s="1"/>
  <c r="BK16" i="10"/>
  <c r="CO16" i="10" s="1"/>
  <c r="F17" i="10"/>
  <c r="K17" i="10"/>
  <c r="P17" i="10"/>
  <c r="V17" i="10"/>
  <c r="AA17" i="10"/>
  <c r="AF17" i="10"/>
  <c r="AL17" i="10"/>
  <c r="BM17" i="10" s="1"/>
  <c r="AQ17" i="10"/>
  <c r="BR17" i="10" s="1"/>
  <c r="AV17" i="10"/>
  <c r="BZ17" i="10" s="1"/>
  <c r="BB17" i="10"/>
  <c r="CF17" i="10" s="1"/>
  <c r="BG17" i="10"/>
  <c r="CK17" i="10" s="1"/>
  <c r="A18" i="10"/>
  <c r="G18" i="10"/>
  <c r="L18" i="10"/>
  <c r="Q18" i="10"/>
  <c r="W18" i="10"/>
  <c r="AB18" i="10"/>
  <c r="AG18" i="10"/>
  <c r="AM18" i="10"/>
  <c r="BN18" i="10" s="1"/>
  <c r="AR18" i="10"/>
  <c r="BV18" i="10" s="1"/>
  <c r="AW18" i="10"/>
  <c r="CA18" i="10" s="1"/>
  <c r="BC18" i="10"/>
  <c r="CG18" i="10" s="1"/>
  <c r="BH18" i="10"/>
  <c r="CL18" i="10" s="1"/>
  <c r="B19" i="10"/>
  <c r="H19" i="10"/>
  <c r="M19" i="10"/>
  <c r="BU19" i="10" s="1"/>
  <c r="R19" i="10"/>
  <c r="X19" i="10"/>
  <c r="BT19" i="10" s="1"/>
  <c r="AC19" i="10"/>
  <c r="AH19" i="10"/>
  <c r="AN19" i="10"/>
  <c r="AS19" i="10"/>
  <c r="BW19" i="10" s="1"/>
  <c r="AX19" i="10"/>
  <c r="CB19" i="10" s="1"/>
  <c r="BD19" i="10"/>
  <c r="CH19" i="10" s="1"/>
  <c r="BI19" i="10"/>
  <c r="CM19" i="10" s="1"/>
  <c r="C20" i="10"/>
  <c r="I20" i="10"/>
  <c r="N20" i="10"/>
  <c r="S20" i="10"/>
  <c r="Y20" i="10"/>
  <c r="AD20" i="10"/>
  <c r="AI20" i="10"/>
  <c r="AO20" i="10"/>
  <c r="BP20" i="10" s="1"/>
  <c r="AT20" i="10"/>
  <c r="BX20" i="10" s="1"/>
  <c r="AY20" i="10"/>
  <c r="CC20" i="10" s="1"/>
  <c r="BE20" i="10"/>
  <c r="CI20" i="10" s="1"/>
  <c r="BJ20" i="10"/>
  <c r="CN20" i="10" s="1"/>
  <c r="D21" i="10"/>
  <c r="J21" i="10"/>
  <c r="O21" i="10"/>
  <c r="T21" i="10"/>
  <c r="Z21" i="10"/>
  <c r="AE21" i="10"/>
  <c r="AJ21" i="10"/>
  <c r="AP21" i="10"/>
  <c r="BQ21" i="10" s="1"/>
  <c r="AU21" i="10"/>
  <c r="BY21" i="10" s="1"/>
  <c r="AZ21" i="10"/>
  <c r="CD21" i="10" s="1"/>
  <c r="BF21" i="10"/>
  <c r="CJ21" i="10" s="1"/>
  <c r="BK21" i="10"/>
  <c r="CO21" i="10" s="1"/>
  <c r="E22" i="10"/>
  <c r="K22" i="10"/>
  <c r="P22" i="10"/>
  <c r="U22" i="10"/>
  <c r="AA22" i="10"/>
  <c r="AF22" i="10"/>
  <c r="AK22" i="10"/>
  <c r="BL22" i="10" s="1"/>
  <c r="AQ22" i="10"/>
  <c r="BR22" i="10" s="1"/>
  <c r="AV22" i="10"/>
  <c r="BZ22" i="10" s="1"/>
  <c r="BA22" i="10"/>
  <c r="CE22" i="10" s="1"/>
  <c r="BG22" i="10"/>
  <c r="CK22" i="10" s="1"/>
  <c r="A23" i="10"/>
  <c r="F23" i="10"/>
  <c r="L23" i="10"/>
  <c r="Q23" i="10"/>
  <c r="V23" i="10"/>
  <c r="AB23" i="10"/>
  <c r="AG23" i="10"/>
  <c r="AL23" i="10"/>
  <c r="BM23" i="10" s="1"/>
  <c r="AR23" i="10"/>
  <c r="BV23" i="10" s="1"/>
  <c r="AW23" i="10"/>
  <c r="CA23" i="10" s="1"/>
  <c r="BB23" i="10"/>
  <c r="CF23" i="10" s="1"/>
  <c r="BH23" i="10"/>
  <c r="CL23" i="10" s="1"/>
  <c r="B24" i="10"/>
  <c r="G24" i="10"/>
  <c r="M24" i="10"/>
  <c r="BU24" i="10" s="1"/>
  <c r="R24" i="10"/>
  <c r="W24" i="10"/>
  <c r="AC24" i="10"/>
  <c r="AH24" i="10"/>
  <c r="AM24" i="10"/>
  <c r="BN24" i="10" s="1"/>
  <c r="AS24" i="10"/>
  <c r="BW24" i="10" s="1"/>
  <c r="AX24" i="10"/>
  <c r="CB24" i="10" s="1"/>
  <c r="BC24" i="10"/>
  <c r="CG24" i="10" s="1"/>
  <c r="BI24" i="10"/>
  <c r="CM24" i="10" s="1"/>
  <c r="C25" i="10"/>
  <c r="H25" i="10"/>
  <c r="N25" i="10"/>
  <c r="S25" i="10"/>
  <c r="X25" i="10"/>
  <c r="BT25" i="10" s="1"/>
  <c r="AD25" i="10"/>
  <c r="AI25" i="10"/>
  <c r="AN25" i="10"/>
  <c r="BO25" i="10" s="1"/>
  <c r="AT25" i="10"/>
  <c r="BX25" i="10" s="1"/>
  <c r="AY25" i="10"/>
  <c r="CC25" i="10" s="1"/>
  <c r="BD25" i="10"/>
  <c r="CH25" i="10" s="1"/>
  <c r="BJ25" i="10"/>
  <c r="CN25" i="10" s="1"/>
  <c r="D26" i="10"/>
  <c r="I26" i="10"/>
  <c r="O26" i="10"/>
  <c r="T26" i="10"/>
  <c r="Y26" i="10"/>
  <c r="AE26" i="10"/>
  <c r="AJ26" i="10"/>
  <c r="AO26" i="10"/>
  <c r="BP26" i="10" s="1"/>
  <c r="AU26" i="10"/>
  <c r="BY26" i="10" s="1"/>
  <c r="AZ26" i="10"/>
  <c r="CD26" i="10" s="1"/>
  <c r="BE26" i="10"/>
  <c r="CI26" i="10" s="1"/>
  <c r="BK26" i="10"/>
  <c r="CO26" i="10" s="1"/>
  <c r="E27" i="10"/>
  <c r="J27" i="10"/>
  <c r="P27" i="10"/>
  <c r="U27" i="10"/>
  <c r="Z27" i="10"/>
  <c r="AF27" i="10"/>
  <c r="AK27" i="10"/>
  <c r="BL27" i="10" s="1"/>
  <c r="BS27" i="10" s="1"/>
  <c r="CP27" i="10" s="1"/>
  <c r="AP27" i="10"/>
  <c r="BQ27" i="10" s="1"/>
  <c r="AV27" i="10"/>
  <c r="BZ27" i="10" s="1"/>
  <c r="BA27" i="10"/>
  <c r="CE27" i="10" s="1"/>
  <c r="BF27" i="10"/>
  <c r="CJ27" i="10" s="1"/>
  <c r="A28" i="10"/>
  <c r="F28" i="10"/>
  <c r="K28" i="10"/>
  <c r="Q28" i="10"/>
  <c r="V28" i="10"/>
  <c r="AA28" i="10"/>
  <c r="AG28" i="10"/>
  <c r="AL28" i="10"/>
  <c r="BM28" i="10" s="1"/>
  <c r="AQ28" i="10"/>
  <c r="BR28" i="10" s="1"/>
  <c r="AW28" i="10"/>
  <c r="CA28" i="10" s="1"/>
  <c r="BB28" i="10"/>
  <c r="CF28" i="10" s="1"/>
  <c r="BG28" i="10"/>
  <c r="CK28" i="10" s="1"/>
  <c r="B29" i="10"/>
  <c r="G29" i="10"/>
  <c r="L29" i="10"/>
  <c r="R29" i="10"/>
  <c r="W29" i="10"/>
  <c r="AB29" i="10"/>
  <c r="AH29" i="10"/>
  <c r="AM29" i="10"/>
  <c r="BN29" i="10" s="1"/>
  <c r="AR29" i="10"/>
  <c r="BV29" i="10" s="1"/>
  <c r="AX29" i="10"/>
  <c r="CB29" i="10" s="1"/>
  <c r="BC29" i="10"/>
  <c r="CG29" i="10" s="1"/>
  <c r="BH29" i="10"/>
  <c r="CL29" i="10" s="1"/>
  <c r="C30" i="10"/>
  <c r="H30" i="10"/>
  <c r="M30" i="10"/>
  <c r="BU30" i="10" s="1"/>
  <c r="S30" i="10"/>
  <c r="X30" i="10"/>
  <c r="BT30" i="10" s="1"/>
  <c r="AC30" i="10"/>
  <c r="AI30" i="10"/>
  <c r="AN30" i="10"/>
  <c r="BO30" i="10" s="1"/>
  <c r="AS30" i="10"/>
  <c r="BW30" i="10" s="1"/>
  <c r="AY30" i="10"/>
  <c r="CC30" i="10" s="1"/>
  <c r="BD30" i="10"/>
  <c r="CH30" i="10" s="1"/>
  <c r="BI30" i="10"/>
  <c r="CM30" i="10" s="1"/>
  <c r="D31" i="10"/>
  <c r="I31" i="10"/>
  <c r="N31" i="10"/>
  <c r="T31" i="10"/>
  <c r="Y31" i="10"/>
  <c r="AD31" i="10"/>
  <c r="AJ31" i="10"/>
  <c r="AO31" i="10"/>
  <c r="BP31" i="10" s="1"/>
  <c r="AT31" i="10"/>
  <c r="BX31" i="10" s="1"/>
  <c r="AZ31" i="10"/>
  <c r="CD31" i="10" s="1"/>
  <c r="BE31" i="10"/>
  <c r="CI31" i="10" s="1"/>
  <c r="BJ31" i="10"/>
  <c r="CN31" i="10" s="1"/>
  <c r="E32" i="10"/>
  <c r="J32" i="10"/>
  <c r="O32" i="10"/>
  <c r="U32" i="10"/>
  <c r="Z32" i="10"/>
  <c r="AE32" i="10"/>
  <c r="AK32" i="10"/>
  <c r="BL32" i="10" s="1"/>
  <c r="BS32" i="10" s="1"/>
  <c r="CP32" i="10" s="1"/>
  <c r="AP32" i="10"/>
  <c r="BQ32" i="10" s="1"/>
  <c r="AU32" i="10"/>
  <c r="BY32" i="10" s="1"/>
  <c r="BA32" i="10"/>
  <c r="CE32" i="10" s="1"/>
  <c r="BF32" i="10"/>
  <c r="CJ32" i="10" s="1"/>
  <c r="BK32" i="10"/>
  <c r="CO32" i="10" s="1"/>
  <c r="F33" i="10"/>
  <c r="K33" i="10"/>
  <c r="P33" i="10"/>
  <c r="V33" i="10"/>
  <c r="AA33" i="10"/>
  <c r="AF33" i="10"/>
  <c r="AL33" i="10"/>
  <c r="AQ33" i="10"/>
  <c r="BR33" i="10" s="1"/>
  <c r="AV33" i="10"/>
  <c r="BZ33" i="10" s="1"/>
  <c r="BB33" i="10"/>
  <c r="CF33" i="10" s="1"/>
  <c r="BG33" i="10"/>
  <c r="CK33" i="10" s="1"/>
  <c r="BL208" i="10"/>
  <c r="BL204" i="10"/>
  <c r="BL207" i="10"/>
  <c r="BL203" i="10"/>
  <c r="BL206" i="10"/>
  <c r="BL202" i="10"/>
  <c r="BL201" i="10"/>
  <c r="BL200" i="10"/>
  <c r="BL199" i="10"/>
  <c r="BL198" i="10"/>
  <c r="BL197" i="10"/>
  <c r="BL196" i="10"/>
  <c r="BL195" i="10"/>
  <c r="BL194" i="10"/>
  <c r="BL193" i="10"/>
  <c r="BL192" i="10"/>
  <c r="BL191" i="10"/>
  <c r="BL190" i="10"/>
  <c r="BL189" i="10"/>
  <c r="BL188" i="10"/>
  <c r="BL187" i="10"/>
  <c r="BL186" i="10"/>
  <c r="BL185" i="10"/>
  <c r="BL184" i="10"/>
  <c r="BL183" i="10"/>
  <c r="BL182" i="10"/>
  <c r="BL181" i="10"/>
  <c r="BL180" i="10"/>
  <c r="BL179" i="10"/>
  <c r="BL178" i="10"/>
  <c r="BL177" i="10"/>
  <c r="BL176" i="10"/>
  <c r="BL175" i="10"/>
  <c r="BL174" i="10"/>
  <c r="BL173" i="10"/>
  <c r="BL172" i="10"/>
  <c r="BL171" i="10"/>
  <c r="BL170" i="10"/>
  <c r="BL169" i="10"/>
  <c r="BL168" i="10"/>
  <c r="BL167" i="10"/>
  <c r="BL166" i="10"/>
  <c r="BL165" i="10"/>
  <c r="BL164" i="10"/>
  <c r="BL163" i="10"/>
  <c r="BL162" i="10"/>
  <c r="BL161" i="10"/>
  <c r="BL160" i="10"/>
  <c r="BL159" i="10"/>
  <c r="BL158" i="10"/>
  <c r="BL157" i="10"/>
  <c r="BL156" i="10"/>
  <c r="BL155" i="10"/>
  <c r="BL154" i="10"/>
  <c r="BL153" i="10"/>
  <c r="BL152" i="10"/>
  <c r="BL151" i="10"/>
  <c r="BL150" i="10"/>
  <c r="BL149" i="10"/>
  <c r="BL148" i="10"/>
  <c r="BL147" i="10"/>
  <c r="BL146" i="10"/>
  <c r="BL145" i="10"/>
  <c r="BL144" i="10"/>
  <c r="BL143" i="10"/>
  <c r="BL142" i="10"/>
  <c r="BL141" i="10"/>
  <c r="BL140" i="10"/>
  <c r="BL139" i="10"/>
  <c r="BL138" i="10"/>
  <c r="BL137" i="10"/>
  <c r="BL136" i="10"/>
  <c r="BL135" i="10"/>
  <c r="BL134" i="10"/>
  <c r="BL133" i="10"/>
  <c r="BL132" i="10"/>
  <c r="BL131" i="10"/>
  <c r="BL130" i="10"/>
  <c r="BL129" i="10"/>
  <c r="BL128" i="10"/>
  <c r="BL127" i="10"/>
  <c r="BL126" i="10"/>
  <c r="BL125" i="10"/>
  <c r="BL124" i="10"/>
  <c r="BL123" i="10"/>
  <c r="BL122" i="10"/>
  <c r="BL121" i="10"/>
  <c r="BL120" i="10"/>
  <c r="BL119" i="10"/>
  <c r="BL118" i="10"/>
  <c r="BL117" i="10"/>
  <c r="BL116" i="10"/>
  <c r="BL115" i="10"/>
  <c r="BL114" i="10"/>
  <c r="BL113" i="10"/>
  <c r="BL112" i="10"/>
  <c r="BL111" i="10"/>
  <c r="BL110" i="10"/>
  <c r="BL109" i="10"/>
  <c r="BL108" i="10"/>
  <c r="BL107" i="10"/>
  <c r="BL106" i="10"/>
  <c r="BL105" i="10"/>
  <c r="BL104" i="10"/>
  <c r="BL103" i="10"/>
  <c r="BL102" i="10"/>
  <c r="BL101" i="10"/>
  <c r="BL100" i="10"/>
  <c r="BL99" i="10"/>
  <c r="BL98" i="10"/>
  <c r="BL97" i="10"/>
  <c r="BL96" i="10"/>
  <c r="BL95" i="10"/>
  <c r="BL94" i="10"/>
  <c r="BL93" i="10"/>
  <c r="BL92" i="10"/>
  <c r="BL91" i="10"/>
  <c r="BL90" i="10"/>
  <c r="BL89" i="10"/>
  <c r="BL88" i="10"/>
  <c r="BL87" i="10"/>
  <c r="BL86" i="10"/>
  <c r="BL85" i="10"/>
  <c r="BL84" i="10"/>
  <c r="BL83" i="10"/>
  <c r="BL82" i="10"/>
  <c r="BL81" i="10"/>
  <c r="BL80" i="10"/>
  <c r="BL79" i="10"/>
  <c r="BL78" i="10"/>
  <c r="BL77" i="10"/>
  <c r="BL76" i="10"/>
  <c r="BL75" i="10"/>
  <c r="BL74" i="10"/>
  <c r="BL73" i="10"/>
  <c r="BL72" i="10"/>
  <c r="BL71" i="10"/>
  <c r="BL70" i="10"/>
  <c r="BL69" i="10"/>
  <c r="BL68" i="10"/>
  <c r="BL67" i="10"/>
  <c r="BL66" i="10"/>
  <c r="BL65" i="10"/>
  <c r="BL64" i="10"/>
  <c r="BL63" i="10"/>
  <c r="BL62" i="10"/>
  <c r="BL61" i="10"/>
  <c r="BL60" i="10"/>
  <c r="BL59" i="10"/>
  <c r="BL58" i="10"/>
  <c r="BL57" i="10"/>
  <c r="BL56" i="10"/>
  <c r="BL55" i="10"/>
  <c r="BL54" i="10"/>
  <c r="BL53" i="10"/>
  <c r="BL52" i="10"/>
  <c r="BL51" i="10"/>
  <c r="BL50" i="10"/>
  <c r="BL49" i="10"/>
  <c r="BL48" i="10"/>
  <c r="BL47" i="10"/>
  <c r="BL46" i="10"/>
  <c r="BL45" i="10"/>
  <c r="BL44" i="10"/>
  <c r="BL43" i="10"/>
  <c r="BL42" i="10"/>
  <c r="BL41" i="10"/>
  <c r="BL40" i="10"/>
  <c r="BL39" i="10"/>
  <c r="BL38" i="10"/>
  <c r="BL37" i="10"/>
  <c r="BL36" i="10"/>
  <c r="BL205" i="10"/>
  <c r="BP205" i="10"/>
  <c r="BP208" i="10"/>
  <c r="BP204" i="10"/>
  <c r="BP207" i="10"/>
  <c r="BP203" i="10"/>
  <c r="BP201" i="10"/>
  <c r="BP200" i="10"/>
  <c r="BP199" i="10"/>
  <c r="BP198" i="10"/>
  <c r="BP197" i="10"/>
  <c r="BP196" i="10"/>
  <c r="BP195" i="10"/>
  <c r="BP194" i="10"/>
  <c r="BP193" i="10"/>
  <c r="BP192" i="10"/>
  <c r="BP191" i="10"/>
  <c r="BP190" i="10"/>
  <c r="BP189" i="10"/>
  <c r="BP188" i="10"/>
  <c r="BP187" i="10"/>
  <c r="BP186" i="10"/>
  <c r="BP185" i="10"/>
  <c r="BP184" i="10"/>
  <c r="BP183" i="10"/>
  <c r="BP182" i="10"/>
  <c r="BP181" i="10"/>
  <c r="BP180" i="10"/>
  <c r="BP179" i="10"/>
  <c r="BP178" i="10"/>
  <c r="BP177" i="10"/>
  <c r="BP176" i="10"/>
  <c r="BP175" i="10"/>
  <c r="BP174" i="10"/>
  <c r="BP173" i="10"/>
  <c r="BP172" i="10"/>
  <c r="BP171" i="10"/>
  <c r="BP170" i="10"/>
  <c r="BP169" i="10"/>
  <c r="BP168" i="10"/>
  <c r="BP167" i="10"/>
  <c r="BP166" i="10"/>
  <c r="BP165" i="10"/>
  <c r="BP164" i="10"/>
  <c r="BP163" i="10"/>
  <c r="BP162" i="10"/>
  <c r="BP161" i="10"/>
  <c r="BP160" i="10"/>
  <c r="BP159" i="10"/>
  <c r="BP158" i="10"/>
  <c r="BP157" i="10"/>
  <c r="BP156" i="10"/>
  <c r="BP155" i="10"/>
  <c r="BP154" i="10"/>
  <c r="BP153" i="10"/>
  <c r="BP152" i="10"/>
  <c r="BP151" i="10"/>
  <c r="BP150" i="10"/>
  <c r="BP149" i="10"/>
  <c r="BP148" i="10"/>
  <c r="BP147" i="10"/>
  <c r="BP146" i="10"/>
  <c r="BP145" i="10"/>
  <c r="BP144" i="10"/>
  <c r="BP143" i="10"/>
  <c r="BP142" i="10"/>
  <c r="BP141" i="10"/>
  <c r="BP140" i="10"/>
  <c r="BP139" i="10"/>
  <c r="BP138" i="10"/>
  <c r="BP137" i="10"/>
  <c r="BP136" i="10"/>
  <c r="BP135" i="10"/>
  <c r="BP134" i="10"/>
  <c r="BP133" i="10"/>
  <c r="BP132" i="10"/>
  <c r="BP131" i="10"/>
  <c r="BP130" i="10"/>
  <c r="BP129" i="10"/>
  <c r="BP128" i="10"/>
  <c r="BP127" i="10"/>
  <c r="BP126" i="10"/>
  <c r="BP125" i="10"/>
  <c r="BP124" i="10"/>
  <c r="BP123" i="10"/>
  <c r="BP122" i="10"/>
  <c r="BP121" i="10"/>
  <c r="BP120" i="10"/>
  <c r="BP119" i="10"/>
  <c r="BP118" i="10"/>
  <c r="BP117" i="10"/>
  <c r="BP116" i="10"/>
  <c r="BP115" i="10"/>
  <c r="BP114" i="10"/>
  <c r="BP113" i="10"/>
  <c r="BP112" i="10"/>
  <c r="BP111" i="10"/>
  <c r="BP110" i="10"/>
  <c r="BP109" i="10"/>
  <c r="BP108" i="10"/>
  <c r="BP107" i="10"/>
  <c r="BP106" i="10"/>
  <c r="BP105" i="10"/>
  <c r="BP104" i="10"/>
  <c r="BP103" i="10"/>
  <c r="BP102" i="10"/>
  <c r="BP101" i="10"/>
  <c r="BP100" i="10"/>
  <c r="BP99" i="10"/>
  <c r="BP98" i="10"/>
  <c r="BP97" i="10"/>
  <c r="BP96" i="10"/>
  <c r="BP95" i="10"/>
  <c r="BP94" i="10"/>
  <c r="BP93" i="10"/>
  <c r="BP92" i="10"/>
  <c r="BP91" i="10"/>
  <c r="BP90" i="10"/>
  <c r="BP89" i="10"/>
  <c r="BP88" i="10"/>
  <c r="BP87" i="10"/>
  <c r="BP86" i="10"/>
  <c r="BP85" i="10"/>
  <c r="BP84" i="10"/>
  <c r="BP83" i="10"/>
  <c r="BP82" i="10"/>
  <c r="BP81" i="10"/>
  <c r="BP80" i="10"/>
  <c r="BP79" i="10"/>
  <c r="BP78" i="10"/>
  <c r="BP77" i="10"/>
  <c r="BP76" i="10"/>
  <c r="BP75" i="10"/>
  <c r="BP74" i="10"/>
  <c r="BP73" i="10"/>
  <c r="BP72" i="10"/>
  <c r="BP71" i="10"/>
  <c r="BP70" i="10"/>
  <c r="BP69" i="10"/>
  <c r="BP68" i="10"/>
  <c r="BP67" i="10"/>
  <c r="BP66" i="10"/>
  <c r="BP65" i="10"/>
  <c r="BP64" i="10"/>
  <c r="BP63" i="10"/>
  <c r="BP62" i="10"/>
  <c r="BP61" i="10"/>
  <c r="BP60" i="10"/>
  <c r="BP59" i="10"/>
  <c r="BP58" i="10"/>
  <c r="BP57" i="10"/>
  <c r="BP56" i="10"/>
  <c r="BP55" i="10"/>
  <c r="BP54" i="10"/>
  <c r="BP53" i="10"/>
  <c r="BP52" i="10"/>
  <c r="BP51" i="10"/>
  <c r="BP50" i="10"/>
  <c r="BP49" i="10"/>
  <c r="BP48" i="10"/>
  <c r="BP47" i="10"/>
  <c r="BP46" i="10"/>
  <c r="BP45" i="10"/>
  <c r="BP44" i="10"/>
  <c r="BP43" i="10"/>
  <c r="BP42" i="10"/>
  <c r="BP41" i="10"/>
  <c r="BP40" i="10"/>
  <c r="BP39" i="10"/>
  <c r="BP38" i="10"/>
  <c r="BP37" i="10"/>
  <c r="BP36" i="10"/>
  <c r="BP206" i="10"/>
  <c r="BP202" i="10"/>
  <c r="BO2" i="10"/>
  <c r="BO3" i="10"/>
  <c r="BO4" i="10"/>
  <c r="BO5" i="10"/>
  <c r="B1" i="13"/>
  <c r="H1" i="13"/>
  <c r="M1" i="13"/>
  <c r="R1" i="13"/>
  <c r="X1" i="13"/>
  <c r="AC1" i="13"/>
  <c r="AH1" i="13"/>
  <c r="A2" i="13"/>
  <c r="F2" i="13"/>
  <c r="K2" i="13"/>
  <c r="Q2" i="13"/>
  <c r="V2" i="13"/>
  <c r="AN2" i="13" s="1"/>
  <c r="AA2" i="13"/>
  <c r="AG2" i="13"/>
  <c r="AL2" i="13"/>
  <c r="AS2" i="13" s="1"/>
  <c r="D3" i="13"/>
  <c r="J3" i="13"/>
  <c r="O3" i="13"/>
  <c r="T3" i="13"/>
  <c r="Z3" i="13"/>
  <c r="AE3" i="13"/>
  <c r="AJ3" i="13"/>
  <c r="AQ3" i="13" s="1"/>
  <c r="C4" i="13"/>
  <c r="H4" i="13"/>
  <c r="M4" i="13"/>
  <c r="S4" i="13"/>
  <c r="X4" i="13"/>
  <c r="AC4" i="13"/>
  <c r="AI4" i="13"/>
  <c r="AP4" i="13" s="1"/>
  <c r="A5" i="13"/>
  <c r="F5" i="13"/>
  <c r="L5" i="13"/>
  <c r="Q5" i="13"/>
  <c r="V5" i="13"/>
  <c r="AN5" i="13" s="1"/>
  <c r="AB5" i="13"/>
  <c r="AG5" i="13"/>
  <c r="AL5" i="13"/>
  <c r="AS5" i="13" s="1"/>
  <c r="E6" i="13"/>
  <c r="J6" i="13"/>
  <c r="O6" i="13"/>
  <c r="U6" i="13"/>
  <c r="Z6" i="13"/>
  <c r="AE6" i="13"/>
  <c r="AK6" i="13"/>
  <c r="AR6" i="13" s="1"/>
  <c r="C7" i="13"/>
  <c r="H7" i="13"/>
  <c r="N7" i="13"/>
  <c r="S7" i="13"/>
  <c r="X7" i="13"/>
  <c r="AD7" i="13"/>
  <c r="AI7" i="13"/>
  <c r="AP7" i="13" s="1"/>
  <c r="A8" i="13"/>
  <c r="G8" i="13"/>
  <c r="L8" i="13"/>
  <c r="Q8" i="13"/>
  <c r="W8" i="13"/>
  <c r="AB8" i="13"/>
  <c r="AG8" i="13"/>
  <c r="AM8" i="13"/>
  <c r="AT8" i="13" s="1"/>
  <c r="E9" i="13"/>
  <c r="J9" i="13"/>
  <c r="P9" i="13"/>
  <c r="U9" i="13"/>
  <c r="Z9" i="13"/>
  <c r="AF9" i="13"/>
  <c r="AK9" i="13"/>
  <c r="AR9" i="13" s="1"/>
  <c r="F10" i="13"/>
  <c r="N10" i="13"/>
  <c r="V10" i="13"/>
  <c r="AN10" i="13" s="1"/>
  <c r="AD10" i="13"/>
  <c r="AL10" i="13"/>
  <c r="AS10" i="13" s="1"/>
  <c r="G11" i="13"/>
  <c r="O11" i="13"/>
  <c r="W11" i="13"/>
  <c r="AE11" i="13"/>
  <c r="AM11" i="13"/>
  <c r="AT11" i="13" s="1"/>
  <c r="H12" i="13"/>
  <c r="P12" i="13"/>
  <c r="X12" i="13"/>
  <c r="AF12" i="13"/>
  <c r="A13" i="13"/>
  <c r="I13" i="13"/>
  <c r="Q13" i="13"/>
  <c r="Y13" i="13"/>
  <c r="AG13" i="13"/>
  <c r="B14" i="13"/>
  <c r="J14" i="13"/>
  <c r="R14" i="13"/>
  <c r="Z14" i="13"/>
  <c r="AH14" i="13"/>
  <c r="C15" i="13"/>
  <c r="K15" i="13"/>
  <c r="S15" i="13"/>
  <c r="AA15" i="13"/>
  <c r="AI15" i="13"/>
  <c r="AP15" i="13" s="1"/>
  <c r="D16" i="13"/>
  <c r="L16" i="13"/>
  <c r="T16" i="13"/>
  <c r="AB16" i="13"/>
  <c r="AJ16" i="13"/>
  <c r="AQ16" i="13" s="1"/>
  <c r="E17" i="13"/>
  <c r="M17" i="13"/>
  <c r="U17" i="13"/>
  <c r="AC17" i="13"/>
  <c r="AK17" i="13"/>
  <c r="AR17" i="13" s="1"/>
  <c r="F18" i="13"/>
  <c r="N18" i="13"/>
  <c r="V18" i="13"/>
  <c r="AN18" i="13" s="1"/>
  <c r="AD18" i="13"/>
  <c r="AL18" i="13"/>
  <c r="AS18" i="13" s="1"/>
  <c r="G19" i="13"/>
  <c r="O19" i="13"/>
  <c r="W19" i="13"/>
  <c r="AE19" i="13"/>
  <c r="C20" i="13"/>
  <c r="S20" i="13"/>
  <c r="AI20" i="13"/>
  <c r="AP20" i="13" s="1"/>
  <c r="L21" i="13"/>
  <c r="AB21" i="13"/>
  <c r="E22" i="13"/>
  <c r="U22" i="13"/>
  <c r="AK22" i="13"/>
  <c r="AR22" i="13" s="1"/>
  <c r="N23" i="13"/>
  <c r="AD23" i="13"/>
  <c r="G24" i="13"/>
  <c r="W24" i="13"/>
  <c r="AM24" i="13"/>
  <c r="AT24" i="13" s="1"/>
  <c r="P25" i="13"/>
  <c r="D1" i="13"/>
  <c r="I1" i="13"/>
  <c r="N1" i="13"/>
  <c r="T1" i="13"/>
  <c r="Y1" i="13"/>
  <c r="AD1" i="13"/>
  <c r="AJ1" i="13"/>
  <c r="B2" i="13"/>
  <c r="G2" i="13"/>
  <c r="M2" i="13"/>
  <c r="R2" i="13"/>
  <c r="W2" i="13"/>
  <c r="AC2" i="13"/>
  <c r="AH2" i="13"/>
  <c r="AM2" i="13"/>
  <c r="AT2" i="13" s="1"/>
  <c r="F3" i="13"/>
  <c r="K3" i="13"/>
  <c r="P3" i="13"/>
  <c r="V3" i="13"/>
  <c r="AN3" i="13" s="1"/>
  <c r="AA3" i="13"/>
  <c r="AF3" i="13"/>
  <c r="AL3" i="13"/>
  <c r="AS3" i="13" s="1"/>
  <c r="D4" i="13"/>
  <c r="I4" i="13"/>
  <c r="O4" i="13"/>
  <c r="T4" i="13"/>
  <c r="Y4" i="13"/>
  <c r="AE4" i="13"/>
  <c r="AJ4" i="13"/>
  <c r="AQ4" i="13" s="1"/>
  <c r="B5" i="13"/>
  <c r="H5" i="13"/>
  <c r="M5" i="13"/>
  <c r="R5" i="13"/>
  <c r="X5" i="13"/>
  <c r="AC5" i="13"/>
  <c r="AH5" i="13"/>
  <c r="A6" i="13"/>
  <c r="F6" i="13"/>
  <c r="K6" i="13"/>
  <c r="Q6" i="13"/>
  <c r="V6" i="13"/>
  <c r="AN6" i="13" s="1"/>
  <c r="AA6" i="13"/>
  <c r="AG6" i="13"/>
  <c r="AL6" i="13"/>
  <c r="AS6" i="13" s="1"/>
  <c r="D7" i="13"/>
  <c r="J7" i="13"/>
  <c r="O7" i="13"/>
  <c r="T7" i="13"/>
  <c r="Z7" i="13"/>
  <c r="AE7" i="13"/>
  <c r="AJ7" i="13"/>
  <c r="AQ7" i="13" s="1"/>
  <c r="C8" i="13"/>
  <c r="H8" i="13"/>
  <c r="M8" i="13"/>
  <c r="S8" i="13"/>
  <c r="X8" i="13"/>
  <c r="AC8" i="13"/>
  <c r="AI8" i="13"/>
  <c r="AP8" i="13" s="1"/>
  <c r="A9" i="13"/>
  <c r="F9" i="13"/>
  <c r="L9" i="13"/>
  <c r="Q9" i="13"/>
  <c r="V9" i="13"/>
  <c r="AN9" i="13" s="1"/>
  <c r="AB9" i="13"/>
  <c r="AG9" i="13"/>
  <c r="A10" i="13"/>
  <c r="I10" i="13"/>
  <c r="Q10" i="13"/>
  <c r="Y10" i="13"/>
  <c r="AG10" i="13"/>
  <c r="B11" i="13"/>
  <c r="J11" i="13"/>
  <c r="R11" i="13"/>
  <c r="Z11" i="13"/>
  <c r="AH11" i="13"/>
  <c r="C12" i="13"/>
  <c r="K12" i="13"/>
  <c r="S12" i="13"/>
  <c r="AA12" i="13"/>
  <c r="AI12" i="13"/>
  <c r="AP12" i="13" s="1"/>
  <c r="D13" i="13"/>
  <c r="L13" i="13"/>
  <c r="T13" i="13"/>
  <c r="AB13" i="13"/>
  <c r="AJ13" i="13"/>
  <c r="AQ13" i="13" s="1"/>
  <c r="E14" i="13"/>
  <c r="M14" i="13"/>
  <c r="U14" i="13"/>
  <c r="AC14" i="13"/>
  <c r="AK14" i="13"/>
  <c r="AR14" i="13" s="1"/>
  <c r="F15" i="13"/>
  <c r="N15" i="13"/>
  <c r="V15" i="13"/>
  <c r="AN15" i="13" s="1"/>
  <c r="AD15" i="13"/>
  <c r="AL15" i="13"/>
  <c r="AS15" i="13" s="1"/>
  <c r="G16" i="13"/>
  <c r="O16" i="13"/>
  <c r="W16" i="13"/>
  <c r="AE16" i="13"/>
  <c r="AM16" i="13"/>
  <c r="AT16" i="13" s="1"/>
  <c r="H17" i="13"/>
  <c r="P17" i="13"/>
  <c r="X17" i="13"/>
  <c r="AF17" i="13"/>
  <c r="A18" i="13"/>
  <c r="I18" i="13"/>
  <c r="Q18" i="13"/>
  <c r="Y18" i="13"/>
  <c r="AG18" i="13"/>
  <c r="B19" i="13"/>
  <c r="J19" i="13"/>
  <c r="R19" i="13"/>
  <c r="Z19" i="13"/>
  <c r="AH19" i="13"/>
  <c r="G20" i="13"/>
  <c r="W20" i="13"/>
  <c r="AM20" i="13"/>
  <c r="AT20" i="13" s="1"/>
  <c r="P21" i="13"/>
  <c r="AF21" i="13"/>
  <c r="I22" i="13"/>
  <c r="Y22" i="13"/>
  <c r="B23" i="13"/>
  <c r="R23" i="13"/>
  <c r="AH23" i="13"/>
  <c r="K24" i="13"/>
  <c r="AA24" i="13"/>
  <c r="D25" i="13"/>
  <c r="T25" i="13"/>
  <c r="BM33" i="10"/>
  <c r="BM34" i="10"/>
  <c r="BQ34" i="10"/>
  <c r="BM35" i="10"/>
  <c r="BQ35" i="10"/>
  <c r="BM36" i="10"/>
  <c r="BQ36" i="10"/>
  <c r="BM37" i="10"/>
  <c r="BQ37" i="10"/>
  <c r="BM38" i="10"/>
  <c r="BQ38" i="10"/>
  <c r="BM39" i="10"/>
  <c r="BQ39" i="10"/>
  <c r="BM40" i="10"/>
  <c r="BQ40" i="10"/>
  <c r="BM41" i="10"/>
  <c r="BQ41" i="10"/>
  <c r="BM42" i="10"/>
  <c r="BQ42" i="10"/>
  <c r="BM43" i="10"/>
  <c r="BQ43" i="10"/>
  <c r="BM44" i="10"/>
  <c r="BQ44" i="10"/>
  <c r="BM45" i="10"/>
  <c r="BQ45" i="10"/>
  <c r="BM46" i="10"/>
  <c r="BQ46" i="10"/>
  <c r="BM47" i="10"/>
  <c r="BQ47" i="10"/>
  <c r="BM48" i="10"/>
  <c r="BQ48" i="10"/>
  <c r="BM49" i="10"/>
  <c r="BQ49" i="10"/>
  <c r="BM50" i="10"/>
  <c r="BQ50" i="10"/>
  <c r="BM51" i="10"/>
  <c r="BQ51" i="10"/>
  <c r="BM52" i="10"/>
  <c r="BQ52" i="10"/>
  <c r="BM53" i="10"/>
  <c r="BQ53" i="10"/>
  <c r="BM54" i="10"/>
  <c r="BQ54" i="10"/>
  <c r="BM55" i="10"/>
  <c r="BQ55" i="10"/>
  <c r="BM56" i="10"/>
  <c r="BQ56" i="10"/>
  <c r="BM57" i="10"/>
  <c r="BQ57" i="10"/>
  <c r="BM58" i="10"/>
  <c r="BQ58" i="10"/>
  <c r="BM59" i="10"/>
  <c r="BQ59" i="10"/>
  <c r="BM60" i="10"/>
  <c r="BQ60" i="10"/>
  <c r="BM61" i="10"/>
  <c r="BQ61" i="10"/>
  <c r="BM62" i="10"/>
  <c r="BQ62" i="10"/>
  <c r="BM63" i="10"/>
  <c r="BQ63" i="10"/>
  <c r="BM64" i="10"/>
  <c r="BQ64" i="10"/>
  <c r="BM65" i="10"/>
  <c r="BQ65" i="10"/>
  <c r="BM66" i="10"/>
  <c r="BQ66" i="10"/>
  <c r="BM67" i="10"/>
  <c r="BQ67" i="10"/>
  <c r="BM68" i="10"/>
  <c r="BQ68" i="10"/>
  <c r="BM69" i="10"/>
  <c r="BQ69" i="10"/>
  <c r="BM70" i="10"/>
  <c r="BQ70" i="10"/>
  <c r="BM71" i="10"/>
  <c r="BQ71" i="10"/>
  <c r="BM72" i="10"/>
  <c r="BQ72" i="10"/>
  <c r="BM73" i="10"/>
  <c r="BQ73" i="10"/>
  <c r="BM74" i="10"/>
  <c r="BQ74" i="10"/>
  <c r="BM75" i="10"/>
  <c r="BQ75" i="10"/>
  <c r="BM76" i="10"/>
  <c r="BQ76" i="10"/>
  <c r="BM77" i="10"/>
  <c r="BQ77" i="10"/>
  <c r="BM78" i="10"/>
  <c r="BQ78" i="10"/>
  <c r="BM79" i="10"/>
  <c r="BQ79" i="10"/>
  <c r="BM80" i="10"/>
  <c r="BQ80" i="10"/>
  <c r="BM81" i="10"/>
  <c r="BQ81" i="10"/>
  <c r="BM82" i="10"/>
  <c r="BQ82" i="10"/>
  <c r="BM83" i="10"/>
  <c r="BQ83" i="10"/>
  <c r="BM84" i="10"/>
  <c r="BQ84" i="10"/>
  <c r="BM85" i="10"/>
  <c r="BQ85" i="10"/>
  <c r="BM86" i="10"/>
  <c r="BQ86" i="10"/>
  <c r="BM87" i="10"/>
  <c r="BQ87" i="10"/>
  <c r="BM88" i="10"/>
  <c r="BQ88" i="10"/>
  <c r="BM89" i="10"/>
  <c r="BQ89" i="10"/>
  <c r="BM90" i="10"/>
  <c r="BQ90" i="10"/>
  <c r="BM91" i="10"/>
  <c r="BQ91" i="10"/>
  <c r="BM92" i="10"/>
  <c r="BQ92" i="10"/>
  <c r="BM93" i="10"/>
  <c r="BQ93" i="10"/>
  <c r="BM94" i="10"/>
  <c r="BQ94" i="10"/>
  <c r="BM95" i="10"/>
  <c r="BQ95" i="10"/>
  <c r="BM96" i="10"/>
  <c r="BQ96" i="10"/>
  <c r="BM97" i="10"/>
  <c r="BQ97" i="10"/>
  <c r="BM98" i="10"/>
  <c r="BQ98" i="10"/>
  <c r="BM99" i="10"/>
  <c r="BQ99" i="10"/>
  <c r="BM100" i="10"/>
  <c r="BQ100" i="10"/>
  <c r="BM101" i="10"/>
  <c r="BQ101" i="10"/>
  <c r="BM102" i="10"/>
  <c r="BQ102" i="10"/>
  <c r="BM103" i="10"/>
  <c r="BQ103" i="10"/>
  <c r="BM104" i="10"/>
  <c r="BQ104" i="10"/>
  <c r="BM105" i="10"/>
  <c r="BQ105" i="10"/>
  <c r="BM106" i="10"/>
  <c r="BQ106" i="10"/>
  <c r="BM107" i="10"/>
  <c r="BQ107" i="10"/>
  <c r="BM108" i="10"/>
  <c r="BQ108" i="10"/>
  <c r="BM109" i="10"/>
  <c r="BQ109" i="10"/>
  <c r="BM110" i="10"/>
  <c r="BQ110" i="10"/>
  <c r="BM111" i="10"/>
  <c r="BQ111" i="10"/>
  <c r="BM112" i="10"/>
  <c r="BQ112" i="10"/>
  <c r="BM113" i="10"/>
  <c r="BQ113" i="10"/>
  <c r="BM114" i="10"/>
  <c r="BQ114" i="10"/>
  <c r="BM115" i="10"/>
  <c r="BQ115" i="10"/>
  <c r="BM116" i="10"/>
  <c r="BQ116" i="10"/>
  <c r="BM117" i="10"/>
  <c r="BQ117" i="10"/>
  <c r="BM118" i="10"/>
  <c r="BQ118" i="10"/>
  <c r="BM119" i="10"/>
  <c r="BQ119" i="10"/>
  <c r="BM120" i="10"/>
  <c r="BQ120" i="10"/>
  <c r="BM121" i="10"/>
  <c r="BQ121" i="10"/>
  <c r="BM122" i="10"/>
  <c r="BQ122" i="10"/>
  <c r="BM123" i="10"/>
  <c r="BQ123" i="10"/>
  <c r="BM124" i="10"/>
  <c r="BQ124" i="10"/>
  <c r="BM125" i="10"/>
  <c r="BQ125" i="10"/>
  <c r="BM126" i="10"/>
  <c r="BQ126" i="10"/>
  <c r="BM127" i="10"/>
  <c r="BQ127" i="10"/>
  <c r="BM128" i="10"/>
  <c r="BQ128" i="10"/>
  <c r="BM129" i="10"/>
  <c r="BQ129" i="10"/>
  <c r="BM130" i="10"/>
  <c r="BQ130" i="10"/>
  <c r="BM131" i="10"/>
  <c r="BQ131" i="10"/>
  <c r="BM132" i="10"/>
  <c r="BQ132" i="10"/>
  <c r="BM133" i="10"/>
  <c r="BQ133" i="10"/>
  <c r="BM134" i="10"/>
  <c r="BQ134" i="10"/>
  <c r="BM135" i="10"/>
  <c r="BQ135" i="10"/>
  <c r="BM136" i="10"/>
  <c r="BQ136" i="10"/>
  <c r="BM137" i="10"/>
  <c r="BQ137" i="10"/>
  <c r="BM138" i="10"/>
  <c r="BQ138" i="10"/>
  <c r="BM139" i="10"/>
  <c r="BQ139" i="10"/>
  <c r="BM140" i="10"/>
  <c r="BQ140" i="10"/>
  <c r="BM141" i="10"/>
  <c r="BQ141" i="10"/>
  <c r="BM142" i="10"/>
  <c r="BQ142" i="10"/>
  <c r="BM143" i="10"/>
  <c r="BQ143" i="10"/>
  <c r="BM144" i="10"/>
  <c r="BQ144" i="10"/>
  <c r="BM145" i="10"/>
  <c r="BQ145" i="10"/>
  <c r="BM146" i="10"/>
  <c r="BQ146" i="10"/>
  <c r="BM147" i="10"/>
  <c r="BQ147" i="10"/>
  <c r="BM148" i="10"/>
  <c r="BQ148" i="10"/>
  <c r="BM149" i="10"/>
  <c r="BQ149" i="10"/>
  <c r="BM150" i="10"/>
  <c r="BQ150" i="10"/>
  <c r="BM151" i="10"/>
  <c r="BQ151" i="10"/>
  <c r="BM152" i="10"/>
  <c r="BQ152" i="10"/>
  <c r="BM153" i="10"/>
  <c r="BQ153" i="10"/>
  <c r="BM154" i="10"/>
  <c r="BQ154" i="10"/>
  <c r="BM155" i="10"/>
  <c r="BQ155" i="10"/>
  <c r="BM156" i="10"/>
  <c r="BQ156" i="10"/>
  <c r="BM157" i="10"/>
  <c r="BQ157" i="10"/>
  <c r="BM158" i="10"/>
  <c r="BQ158" i="10"/>
  <c r="BM159" i="10"/>
  <c r="BQ159" i="10"/>
  <c r="BM160" i="10"/>
  <c r="BQ160" i="10"/>
  <c r="BM161" i="10"/>
  <c r="BQ161" i="10"/>
  <c r="BM162" i="10"/>
  <c r="BQ162" i="10"/>
  <c r="BM163" i="10"/>
  <c r="BQ163" i="10"/>
  <c r="BM164" i="10"/>
  <c r="BQ164" i="10"/>
  <c r="BM165" i="10"/>
  <c r="BQ165" i="10"/>
  <c r="BM166" i="10"/>
  <c r="BQ166" i="10"/>
  <c r="BM167" i="10"/>
  <c r="BQ167" i="10"/>
  <c r="BM168" i="10"/>
  <c r="BQ168" i="10"/>
  <c r="BM169" i="10"/>
  <c r="BQ169" i="10"/>
  <c r="BM170" i="10"/>
  <c r="BQ170" i="10"/>
  <c r="BM171" i="10"/>
  <c r="BQ171" i="10"/>
  <c r="BM172" i="10"/>
  <c r="BQ172" i="10"/>
  <c r="BM173" i="10"/>
  <c r="BQ173" i="10"/>
  <c r="BM174" i="10"/>
  <c r="BQ174" i="10"/>
  <c r="BM175" i="10"/>
  <c r="BQ175" i="10"/>
  <c r="BM176" i="10"/>
  <c r="BQ176" i="10"/>
  <c r="BM177" i="10"/>
  <c r="BQ177" i="10"/>
  <c r="BM178" i="10"/>
  <c r="BQ178" i="10"/>
  <c r="BM179" i="10"/>
  <c r="BQ179" i="10"/>
  <c r="BM180" i="10"/>
  <c r="BQ180" i="10"/>
  <c r="BM181" i="10"/>
  <c r="BQ181" i="10"/>
  <c r="BM182" i="10"/>
  <c r="BQ182" i="10"/>
  <c r="BM183" i="10"/>
  <c r="BQ183" i="10"/>
  <c r="BM184" i="10"/>
  <c r="BQ184" i="10"/>
  <c r="BM185" i="10"/>
  <c r="BQ185" i="10"/>
  <c r="BM186" i="10"/>
  <c r="BQ186" i="10"/>
  <c r="BM187" i="10"/>
  <c r="BQ187" i="10"/>
  <c r="BM188" i="10"/>
  <c r="BQ188" i="10"/>
  <c r="BM189" i="10"/>
  <c r="BQ189" i="10"/>
  <c r="BM190" i="10"/>
  <c r="BQ190" i="10"/>
  <c r="BM191" i="10"/>
  <c r="BQ191" i="10"/>
  <c r="BM192" i="10"/>
  <c r="BQ192" i="10"/>
  <c r="BM193" i="10"/>
  <c r="BQ193" i="10"/>
  <c r="BM194" i="10"/>
  <c r="BQ194" i="10"/>
  <c r="BM195" i="10"/>
  <c r="BQ195" i="10"/>
  <c r="BM196" i="10"/>
  <c r="BQ196" i="10"/>
  <c r="BM197" i="10"/>
  <c r="BQ197" i="10"/>
  <c r="BM198" i="10"/>
  <c r="BQ198" i="10"/>
  <c r="BM199" i="10"/>
  <c r="BQ199" i="10"/>
  <c r="BM200" i="10"/>
  <c r="BQ200" i="10"/>
  <c r="A1" i="13"/>
  <c r="E1" i="13"/>
  <c r="J1" i="13"/>
  <c r="P1" i="13"/>
  <c r="U1" i="13"/>
  <c r="Z1" i="13"/>
  <c r="AF1" i="13"/>
  <c r="AK1" i="13"/>
  <c r="C2" i="13"/>
  <c r="I2" i="13"/>
  <c r="N2" i="13"/>
  <c r="S2" i="13"/>
  <c r="Y2" i="13"/>
  <c r="AD2" i="13"/>
  <c r="AI2" i="13"/>
  <c r="AP2" i="13" s="1"/>
  <c r="B3" i="13"/>
  <c r="G3" i="13"/>
  <c r="L3" i="13"/>
  <c r="R3" i="13"/>
  <c r="W3" i="13"/>
  <c r="AB3" i="13"/>
  <c r="AH3" i="13"/>
  <c r="AM3" i="13"/>
  <c r="AT3" i="13" s="1"/>
  <c r="E4" i="13"/>
  <c r="K4" i="13"/>
  <c r="P4" i="13"/>
  <c r="U4" i="13"/>
  <c r="AA4" i="13"/>
  <c r="AF4" i="13"/>
  <c r="AK4" i="13"/>
  <c r="AR4" i="13" s="1"/>
  <c r="D5" i="13"/>
  <c r="I5" i="13"/>
  <c r="N5" i="13"/>
  <c r="T5" i="13"/>
  <c r="Y5" i="13"/>
  <c r="AD5" i="13"/>
  <c r="AJ5" i="13"/>
  <c r="AQ5" i="13" s="1"/>
  <c r="B6" i="13"/>
  <c r="G6" i="13"/>
  <c r="M6" i="13"/>
  <c r="R6" i="13"/>
  <c r="W6" i="13"/>
  <c r="AC6" i="13"/>
  <c r="AH6" i="13"/>
  <c r="AM6" i="13"/>
  <c r="AT6" i="13" s="1"/>
  <c r="F7" i="13"/>
  <c r="K7" i="13"/>
  <c r="P7" i="13"/>
  <c r="V7" i="13"/>
  <c r="AN7" i="13" s="1"/>
  <c r="AA7" i="13"/>
  <c r="AF7" i="13"/>
  <c r="AL7" i="13"/>
  <c r="AS7" i="13" s="1"/>
  <c r="D8" i="13"/>
  <c r="I8" i="13"/>
  <c r="O8" i="13"/>
  <c r="T8" i="13"/>
  <c r="Y8" i="13"/>
  <c r="AE8" i="13"/>
  <c r="AJ8" i="13"/>
  <c r="AQ8" i="13" s="1"/>
  <c r="B9" i="13"/>
  <c r="H9" i="13"/>
  <c r="M9" i="13"/>
  <c r="R9" i="13"/>
  <c r="X9" i="13"/>
  <c r="AC9" i="13"/>
  <c r="AH9" i="13"/>
  <c r="B10" i="13"/>
  <c r="J10" i="13"/>
  <c r="R10" i="13"/>
  <c r="Z10" i="13"/>
  <c r="AH10" i="13"/>
  <c r="C11" i="13"/>
  <c r="K11" i="13"/>
  <c r="S11" i="13"/>
  <c r="AA11" i="13"/>
  <c r="AI11" i="13"/>
  <c r="AP11" i="13" s="1"/>
  <c r="D12" i="13"/>
  <c r="L12" i="13"/>
  <c r="T12" i="13"/>
  <c r="AB12" i="13"/>
  <c r="AJ12" i="13"/>
  <c r="AQ12" i="13" s="1"/>
  <c r="E13" i="13"/>
  <c r="M13" i="13"/>
  <c r="U13" i="13"/>
  <c r="AC13" i="13"/>
  <c r="AK13" i="13"/>
  <c r="AR13" i="13" s="1"/>
  <c r="F14" i="13"/>
  <c r="N14" i="13"/>
  <c r="V14" i="13"/>
  <c r="AN14" i="13" s="1"/>
  <c r="AD14" i="13"/>
  <c r="AL14" i="13"/>
  <c r="AS14" i="13" s="1"/>
  <c r="G15" i="13"/>
  <c r="O15" i="13"/>
  <c r="W15" i="13"/>
  <c r="AE15" i="13"/>
  <c r="AM15" i="13"/>
  <c r="AT15" i="13" s="1"/>
  <c r="H16" i="13"/>
  <c r="P16" i="13"/>
  <c r="X16" i="13"/>
  <c r="AF16" i="13"/>
  <c r="A17" i="13"/>
  <c r="I17" i="13"/>
  <c r="Q17" i="13"/>
  <c r="Y17" i="13"/>
  <c r="AG17" i="13"/>
  <c r="B18" i="13"/>
  <c r="J18" i="13"/>
  <c r="R18" i="13"/>
  <c r="Z18" i="13"/>
  <c r="AH18" i="13"/>
  <c r="C19" i="13"/>
  <c r="K19" i="13"/>
  <c r="S19" i="13"/>
  <c r="AA19" i="13"/>
  <c r="AI19" i="13"/>
  <c r="AP19" i="13" s="1"/>
  <c r="K20" i="13"/>
  <c r="AA20" i="13"/>
  <c r="D21" i="13"/>
  <c r="T21" i="13"/>
  <c r="AJ21" i="13"/>
  <c r="AQ21" i="13" s="1"/>
  <c r="M22" i="13"/>
  <c r="AC22" i="13"/>
  <c r="F23" i="13"/>
  <c r="V23" i="13"/>
  <c r="AN23" i="13" s="1"/>
  <c r="AL23" i="13"/>
  <c r="AS23" i="13" s="1"/>
  <c r="O24" i="13"/>
  <c r="AE24" i="13"/>
  <c r="H25" i="13"/>
  <c r="BM208" i="10"/>
  <c r="BM207" i="10"/>
  <c r="BM206" i="10"/>
  <c r="BM205" i="10"/>
  <c r="BM204" i="10"/>
  <c r="BM203" i="10"/>
  <c r="BM202" i="10"/>
  <c r="BQ208" i="10"/>
  <c r="BQ207" i="10"/>
  <c r="BQ206" i="10"/>
  <c r="BQ205" i="10"/>
  <c r="BQ204" i="10"/>
  <c r="BQ203" i="10"/>
  <c r="BQ202" i="10"/>
  <c r="AK49" i="13"/>
  <c r="AR49" i="13" s="1"/>
  <c r="AG49" i="13"/>
  <c r="AC49" i="13"/>
  <c r="Y49" i="13"/>
  <c r="U49" i="13"/>
  <c r="Q49" i="13"/>
  <c r="M49" i="13"/>
  <c r="I49" i="13"/>
  <c r="E49" i="13"/>
  <c r="A49" i="13"/>
  <c r="AJ48" i="13"/>
  <c r="AQ48" i="13" s="1"/>
  <c r="AF48" i="13"/>
  <c r="AB48" i="13"/>
  <c r="X48" i="13"/>
  <c r="T48" i="13"/>
  <c r="P48" i="13"/>
  <c r="L48" i="13"/>
  <c r="H48" i="13"/>
  <c r="D48" i="13"/>
  <c r="AM47" i="13"/>
  <c r="AT47" i="13" s="1"/>
  <c r="AI47" i="13"/>
  <c r="AP47" i="13" s="1"/>
  <c r="AE47" i="13"/>
  <c r="AA47" i="13"/>
  <c r="W47" i="13"/>
  <c r="S47" i="13"/>
  <c r="O47" i="13"/>
  <c r="K47" i="13"/>
  <c r="G47" i="13"/>
  <c r="C47" i="13"/>
  <c r="AL46" i="13"/>
  <c r="AS46" i="13" s="1"/>
  <c r="AH46" i="13"/>
  <c r="AD46" i="13"/>
  <c r="Z46" i="13"/>
  <c r="V46" i="13"/>
  <c r="AN46" i="13" s="1"/>
  <c r="R46" i="13"/>
  <c r="N46" i="13"/>
  <c r="J46" i="13"/>
  <c r="F46" i="13"/>
  <c r="B46" i="13"/>
  <c r="AK45" i="13"/>
  <c r="AR45" i="13" s="1"/>
  <c r="AG45" i="13"/>
  <c r="AC45" i="13"/>
  <c r="Y45" i="13"/>
  <c r="U45" i="13"/>
  <c r="Q45" i="13"/>
  <c r="M45" i="13"/>
  <c r="I45" i="13"/>
  <c r="E45" i="13"/>
  <c r="A45" i="13"/>
  <c r="AJ44" i="13"/>
  <c r="AQ44" i="13" s="1"/>
  <c r="AF44" i="13"/>
  <c r="AB44" i="13"/>
  <c r="X44" i="13"/>
  <c r="T44" i="13"/>
  <c r="P44" i="13"/>
  <c r="L44" i="13"/>
  <c r="H44" i="13"/>
  <c r="D44" i="13"/>
  <c r="AM43" i="13"/>
  <c r="AT43" i="13" s="1"/>
  <c r="AI43" i="13"/>
  <c r="AP43" i="13" s="1"/>
  <c r="AE43" i="13"/>
  <c r="AA43" i="13"/>
  <c r="W43" i="13"/>
  <c r="S43" i="13"/>
  <c r="O43" i="13"/>
  <c r="K43" i="13"/>
  <c r="G43" i="13"/>
  <c r="C43" i="13"/>
  <c r="AL42" i="13"/>
  <c r="AS42" i="13" s="1"/>
  <c r="AH42" i="13"/>
  <c r="AD42" i="13"/>
  <c r="Z42" i="13"/>
  <c r="V42" i="13"/>
  <c r="AN42" i="13" s="1"/>
  <c r="R42" i="13"/>
  <c r="N42" i="13"/>
  <c r="J42" i="13"/>
  <c r="F42" i="13"/>
  <c r="B42" i="13"/>
  <c r="AK41" i="13"/>
  <c r="AR41" i="13" s="1"/>
  <c r="AG41" i="13"/>
  <c r="AC41" i="13"/>
  <c r="Y41" i="13"/>
  <c r="U41" i="13"/>
  <c r="Q41" i="13"/>
  <c r="M41" i="13"/>
  <c r="I41" i="13"/>
  <c r="E41" i="13"/>
  <c r="A41" i="13"/>
  <c r="AJ40" i="13"/>
  <c r="AQ40" i="13" s="1"/>
  <c r="AF40" i="13"/>
  <c r="AB40" i="13"/>
  <c r="X40" i="13"/>
  <c r="T40" i="13"/>
  <c r="P40" i="13"/>
  <c r="L40" i="13"/>
  <c r="H40" i="13"/>
  <c r="D40" i="13"/>
  <c r="AM39" i="13"/>
  <c r="AT39" i="13" s="1"/>
  <c r="AI39" i="13"/>
  <c r="AP39" i="13" s="1"/>
  <c r="AE39" i="13"/>
  <c r="AA39" i="13"/>
  <c r="W39" i="13"/>
  <c r="S39" i="13"/>
  <c r="O39" i="13"/>
  <c r="K39" i="13"/>
  <c r="G39" i="13"/>
  <c r="C39" i="13"/>
  <c r="AL38" i="13"/>
  <c r="AS38" i="13" s="1"/>
  <c r="AH38" i="13"/>
  <c r="AD38" i="13"/>
  <c r="Z38" i="13"/>
  <c r="V38" i="13"/>
  <c r="AN38" i="13" s="1"/>
  <c r="R38" i="13"/>
  <c r="N38" i="13"/>
  <c r="J38" i="13"/>
  <c r="F38" i="13"/>
  <c r="B38" i="13"/>
  <c r="AK37" i="13"/>
  <c r="AR37" i="13" s="1"/>
  <c r="AG37" i="13"/>
  <c r="AC37" i="13"/>
  <c r="Y37" i="13"/>
  <c r="U37" i="13"/>
  <c r="Q37" i="13"/>
  <c r="M37" i="13"/>
  <c r="I37" i="13"/>
  <c r="E37" i="13"/>
  <c r="A37" i="13"/>
  <c r="AJ36" i="13"/>
  <c r="AQ36" i="13" s="1"/>
  <c r="AF36" i="13"/>
  <c r="AB36" i="13"/>
  <c r="X36" i="13"/>
  <c r="T36" i="13"/>
  <c r="P36" i="13"/>
  <c r="L36" i="13"/>
  <c r="H36" i="13"/>
  <c r="D36" i="13"/>
  <c r="AM35" i="13"/>
  <c r="AT35" i="13" s="1"/>
  <c r="AI35" i="13"/>
  <c r="AP35" i="13" s="1"/>
  <c r="AE35" i="13"/>
  <c r="AA35" i="13"/>
  <c r="W35" i="13"/>
  <c r="S35" i="13"/>
  <c r="O35" i="13"/>
  <c r="K35" i="13"/>
  <c r="G35" i="13"/>
  <c r="C35" i="13"/>
  <c r="AL34" i="13"/>
  <c r="AS34" i="13" s="1"/>
  <c r="AH34" i="13"/>
  <c r="AD34" i="13"/>
  <c r="Z34" i="13"/>
  <c r="V34" i="13"/>
  <c r="AN34" i="13" s="1"/>
  <c r="R34" i="13"/>
  <c r="N34" i="13"/>
  <c r="J34" i="13"/>
  <c r="F34" i="13"/>
  <c r="B34" i="13"/>
  <c r="AK33" i="13"/>
  <c r="AR33" i="13" s="1"/>
  <c r="AG33" i="13"/>
  <c r="AC33" i="13"/>
  <c r="Y33" i="13"/>
  <c r="U33" i="13"/>
  <c r="Q33" i="13"/>
  <c r="M33" i="13"/>
  <c r="I33" i="13"/>
  <c r="E33" i="13"/>
  <c r="A33" i="13"/>
  <c r="AJ32" i="13"/>
  <c r="AQ32" i="13" s="1"/>
  <c r="AF32" i="13"/>
  <c r="AB32" i="13"/>
  <c r="X32" i="13"/>
  <c r="T32" i="13"/>
  <c r="P32" i="13"/>
  <c r="L32" i="13"/>
  <c r="H32" i="13"/>
  <c r="D32" i="13"/>
  <c r="AM31" i="13"/>
  <c r="AT31" i="13" s="1"/>
  <c r="AI31" i="13"/>
  <c r="AP31" i="13" s="1"/>
  <c r="AE31" i="13"/>
  <c r="AA31" i="13"/>
  <c r="W31" i="13"/>
  <c r="S31" i="13"/>
  <c r="O31" i="13"/>
  <c r="K31" i="13"/>
  <c r="G31" i="13"/>
  <c r="C31" i="13"/>
  <c r="AL30" i="13"/>
  <c r="AS30" i="13" s="1"/>
  <c r="AH30" i="13"/>
  <c r="AD30" i="13"/>
  <c r="Z30" i="13"/>
  <c r="V30" i="13"/>
  <c r="AN30" i="13" s="1"/>
  <c r="R30" i="13"/>
  <c r="N30" i="13"/>
  <c r="J30" i="13"/>
  <c r="F30" i="13"/>
  <c r="B30" i="13"/>
  <c r="AK29" i="13"/>
  <c r="AR29" i="13" s="1"/>
  <c r="AG29" i="13"/>
  <c r="AC29" i="13"/>
  <c r="Y29" i="13"/>
  <c r="U29" i="13"/>
  <c r="Q29" i="13"/>
  <c r="M29" i="13"/>
  <c r="I29" i="13"/>
  <c r="E29" i="13"/>
  <c r="A29" i="13"/>
  <c r="AJ28" i="13"/>
  <c r="AQ28" i="13" s="1"/>
  <c r="AF28" i="13"/>
  <c r="AB28" i="13"/>
  <c r="X28" i="13"/>
  <c r="T28" i="13"/>
  <c r="P28" i="13"/>
  <c r="L28" i="13"/>
  <c r="H28" i="13"/>
  <c r="D28" i="13"/>
  <c r="AM27" i="13"/>
  <c r="AT27" i="13" s="1"/>
  <c r="AI27" i="13"/>
  <c r="AP27" i="13" s="1"/>
  <c r="AE27" i="13"/>
  <c r="AA27" i="13"/>
  <c r="W27" i="13"/>
  <c r="S27" i="13"/>
  <c r="O27" i="13"/>
  <c r="K27" i="13"/>
  <c r="G27" i="13"/>
  <c r="C27" i="13"/>
  <c r="AL26" i="13"/>
  <c r="AS26" i="13" s="1"/>
  <c r="AH26" i="13"/>
  <c r="AD26" i="13"/>
  <c r="Z26" i="13"/>
  <c r="V26" i="13"/>
  <c r="AN26" i="13" s="1"/>
  <c r="R26" i="13"/>
  <c r="N26" i="13"/>
  <c r="J26" i="13"/>
  <c r="F26" i="13"/>
  <c r="B26" i="13"/>
  <c r="AK25" i="13"/>
  <c r="AR25" i="13" s="1"/>
  <c r="AG25" i="13"/>
  <c r="AC25" i="13"/>
  <c r="Y25" i="13"/>
  <c r="U25" i="13"/>
  <c r="Q25" i="13"/>
  <c r="M25" i="13"/>
  <c r="I25" i="13"/>
  <c r="E25" i="13"/>
  <c r="A25" i="13"/>
  <c r="AJ24" i="13"/>
  <c r="AQ24" i="13" s="1"/>
  <c r="AF24" i="13"/>
  <c r="AB24" i="13"/>
  <c r="X24" i="13"/>
  <c r="T24" i="13"/>
  <c r="P24" i="13"/>
  <c r="L24" i="13"/>
  <c r="H24" i="13"/>
  <c r="D24" i="13"/>
  <c r="AM23" i="13"/>
  <c r="AT23" i="13" s="1"/>
  <c r="AI23" i="13"/>
  <c r="AP23" i="13" s="1"/>
  <c r="AE23" i="13"/>
  <c r="AA23" i="13"/>
  <c r="W23" i="13"/>
  <c r="S23" i="13"/>
  <c r="O23" i="13"/>
  <c r="K23" i="13"/>
  <c r="G23" i="13"/>
  <c r="C23" i="13"/>
  <c r="AL22" i="13"/>
  <c r="AS22" i="13" s="1"/>
  <c r="AH22" i="13"/>
  <c r="AD22" i="13"/>
  <c r="Z22" i="13"/>
  <c r="V22" i="13"/>
  <c r="AN22" i="13" s="1"/>
  <c r="R22" i="13"/>
  <c r="N22" i="13"/>
  <c r="J22" i="13"/>
  <c r="F22" i="13"/>
  <c r="B22" i="13"/>
  <c r="AK21" i="13"/>
  <c r="AR21" i="13" s="1"/>
  <c r="AG21" i="13"/>
  <c r="AC21" i="13"/>
  <c r="Y21" i="13"/>
  <c r="U21" i="13"/>
  <c r="Q21" i="13"/>
  <c r="M21" i="13"/>
  <c r="I21" i="13"/>
  <c r="E21" i="13"/>
  <c r="A21" i="13"/>
  <c r="AJ20" i="13"/>
  <c r="AQ20" i="13" s="1"/>
  <c r="AF20" i="13"/>
  <c r="AB20" i="13"/>
  <c r="X20" i="13"/>
  <c r="T20" i="13"/>
  <c r="P20" i="13"/>
  <c r="L20" i="13"/>
  <c r="H20" i="13"/>
  <c r="D20" i="13"/>
  <c r="AM19" i="13"/>
  <c r="AT19" i="13" s="1"/>
  <c r="AJ49" i="13"/>
  <c r="AQ49" i="13" s="1"/>
  <c r="AF49" i="13"/>
  <c r="AB49" i="13"/>
  <c r="X49" i="13"/>
  <c r="T49" i="13"/>
  <c r="P49" i="13"/>
  <c r="L49" i="13"/>
  <c r="H49" i="13"/>
  <c r="D49" i="13"/>
  <c r="AM48" i="13"/>
  <c r="AT48" i="13" s="1"/>
  <c r="AI48" i="13"/>
  <c r="AP48" i="13" s="1"/>
  <c r="AE48" i="13"/>
  <c r="AA48" i="13"/>
  <c r="W48" i="13"/>
  <c r="S48" i="13"/>
  <c r="O48" i="13"/>
  <c r="K48" i="13"/>
  <c r="G48" i="13"/>
  <c r="C48" i="13"/>
  <c r="AL47" i="13"/>
  <c r="AS47" i="13" s="1"/>
  <c r="AH47" i="13"/>
  <c r="AD47" i="13"/>
  <c r="Z47" i="13"/>
  <c r="V47" i="13"/>
  <c r="AN47" i="13" s="1"/>
  <c r="R47" i="13"/>
  <c r="N47" i="13"/>
  <c r="J47" i="13"/>
  <c r="F47" i="13"/>
  <c r="B47" i="13"/>
  <c r="AK46" i="13"/>
  <c r="AR46" i="13" s="1"/>
  <c r="AG46" i="13"/>
  <c r="AC46" i="13"/>
  <c r="Y46" i="13"/>
  <c r="U46" i="13"/>
  <c r="Q46" i="13"/>
  <c r="M46" i="13"/>
  <c r="I46" i="13"/>
  <c r="E46" i="13"/>
  <c r="A46" i="13"/>
  <c r="AJ45" i="13"/>
  <c r="AQ45" i="13" s="1"/>
  <c r="AF45" i="13"/>
  <c r="AB45" i="13"/>
  <c r="X45" i="13"/>
  <c r="T45" i="13"/>
  <c r="P45" i="13"/>
  <c r="L45" i="13"/>
  <c r="H45" i="13"/>
  <c r="D45" i="13"/>
  <c r="AM44" i="13"/>
  <c r="AT44" i="13" s="1"/>
  <c r="AI44" i="13"/>
  <c r="AP44" i="13" s="1"/>
  <c r="AE44" i="13"/>
  <c r="AA44" i="13"/>
  <c r="W44" i="13"/>
  <c r="S44" i="13"/>
  <c r="O44" i="13"/>
  <c r="K44" i="13"/>
  <c r="G44" i="13"/>
  <c r="C44" i="13"/>
  <c r="AL43" i="13"/>
  <c r="AS43" i="13" s="1"/>
  <c r="AH43" i="13"/>
  <c r="AD43" i="13"/>
  <c r="Z43" i="13"/>
  <c r="V43" i="13"/>
  <c r="AN43" i="13" s="1"/>
  <c r="R43" i="13"/>
  <c r="N43" i="13"/>
  <c r="J43" i="13"/>
  <c r="F43" i="13"/>
  <c r="B43" i="13"/>
  <c r="AK42" i="13"/>
  <c r="AR42" i="13" s="1"/>
  <c r="AG42" i="13"/>
  <c r="AC42" i="13"/>
  <c r="Y42" i="13"/>
  <c r="U42" i="13"/>
  <c r="Q42" i="13"/>
  <c r="M42" i="13"/>
  <c r="I42" i="13"/>
  <c r="E42" i="13"/>
  <c r="A42" i="13"/>
  <c r="AJ41" i="13"/>
  <c r="AQ41" i="13" s="1"/>
  <c r="AF41" i="13"/>
  <c r="AB41" i="13"/>
  <c r="X41" i="13"/>
  <c r="T41" i="13"/>
  <c r="P41" i="13"/>
  <c r="L41" i="13"/>
  <c r="H41" i="13"/>
  <c r="D41" i="13"/>
  <c r="AM40" i="13"/>
  <c r="AT40" i="13" s="1"/>
  <c r="AI40" i="13"/>
  <c r="AP40" i="13" s="1"/>
  <c r="AE40" i="13"/>
  <c r="AA40" i="13"/>
  <c r="W40" i="13"/>
  <c r="S40" i="13"/>
  <c r="O40" i="13"/>
  <c r="K40" i="13"/>
  <c r="G40" i="13"/>
  <c r="C40" i="13"/>
  <c r="AL39" i="13"/>
  <c r="AS39" i="13" s="1"/>
  <c r="AH39" i="13"/>
  <c r="AD39" i="13"/>
  <c r="Z39" i="13"/>
  <c r="V39" i="13"/>
  <c r="AN39" i="13" s="1"/>
  <c r="R39" i="13"/>
  <c r="N39" i="13"/>
  <c r="J39" i="13"/>
  <c r="F39" i="13"/>
  <c r="B39" i="13"/>
  <c r="AK38" i="13"/>
  <c r="AR38" i="13" s="1"/>
  <c r="AG38" i="13"/>
  <c r="AC38" i="13"/>
  <c r="Y38" i="13"/>
  <c r="U38" i="13"/>
  <c r="Q38" i="13"/>
  <c r="M38" i="13"/>
  <c r="I38" i="13"/>
  <c r="E38" i="13"/>
  <c r="A38" i="13"/>
  <c r="AJ37" i="13"/>
  <c r="AQ37" i="13" s="1"/>
  <c r="AF37" i="13"/>
  <c r="AB37" i="13"/>
  <c r="X37" i="13"/>
  <c r="T37" i="13"/>
  <c r="P37" i="13"/>
  <c r="L37" i="13"/>
  <c r="H37" i="13"/>
  <c r="D37" i="13"/>
  <c r="AM36" i="13"/>
  <c r="AT36" i="13" s="1"/>
  <c r="AI36" i="13"/>
  <c r="AP36" i="13" s="1"/>
  <c r="AE36" i="13"/>
  <c r="AA36" i="13"/>
  <c r="W36" i="13"/>
  <c r="S36" i="13"/>
  <c r="O36" i="13"/>
  <c r="K36" i="13"/>
  <c r="G36" i="13"/>
  <c r="C36" i="13"/>
  <c r="AL35" i="13"/>
  <c r="AS35" i="13" s="1"/>
  <c r="AH35" i="13"/>
  <c r="AD35" i="13"/>
  <c r="Z35" i="13"/>
  <c r="V35" i="13"/>
  <c r="AN35" i="13" s="1"/>
  <c r="R35" i="13"/>
  <c r="N35" i="13"/>
  <c r="J35" i="13"/>
  <c r="F35" i="13"/>
  <c r="B35" i="13"/>
  <c r="AK34" i="13"/>
  <c r="AR34" i="13" s="1"/>
  <c r="AG34" i="13"/>
  <c r="AC34" i="13"/>
  <c r="Y34" i="13"/>
  <c r="U34" i="13"/>
  <c r="Q34" i="13"/>
  <c r="M34" i="13"/>
  <c r="I34" i="13"/>
  <c r="E34" i="13"/>
  <c r="A34" i="13"/>
  <c r="AJ33" i="13"/>
  <c r="AQ33" i="13" s="1"/>
  <c r="AF33" i="13"/>
  <c r="AB33" i="13"/>
  <c r="X33" i="13"/>
  <c r="T33" i="13"/>
  <c r="P33" i="13"/>
  <c r="L33" i="13"/>
  <c r="H33" i="13"/>
  <c r="D33" i="13"/>
  <c r="AM32" i="13"/>
  <c r="AT32" i="13" s="1"/>
  <c r="AI32" i="13"/>
  <c r="AP32" i="13" s="1"/>
  <c r="AE32" i="13"/>
  <c r="AA32" i="13"/>
  <c r="W32" i="13"/>
  <c r="S32" i="13"/>
  <c r="O32" i="13"/>
  <c r="K32" i="13"/>
  <c r="G32" i="13"/>
  <c r="C32" i="13"/>
  <c r="AL31" i="13"/>
  <c r="AS31" i="13" s="1"/>
  <c r="AH31" i="13"/>
  <c r="AD31" i="13"/>
  <c r="Z31" i="13"/>
  <c r="V31" i="13"/>
  <c r="AN31" i="13" s="1"/>
  <c r="R31" i="13"/>
  <c r="N31" i="13"/>
  <c r="J31" i="13"/>
  <c r="F31" i="13"/>
  <c r="B31" i="13"/>
  <c r="AK30" i="13"/>
  <c r="AR30" i="13" s="1"/>
  <c r="AG30" i="13"/>
  <c r="AC30" i="13"/>
  <c r="Y30" i="13"/>
  <c r="U30" i="13"/>
  <c r="Q30" i="13"/>
  <c r="M30" i="13"/>
  <c r="I30" i="13"/>
  <c r="E30" i="13"/>
  <c r="A30" i="13"/>
  <c r="AJ29" i="13"/>
  <c r="AQ29" i="13" s="1"/>
  <c r="AF29" i="13"/>
  <c r="AB29" i="13"/>
  <c r="X29" i="13"/>
  <c r="T29" i="13"/>
  <c r="P29" i="13"/>
  <c r="L29" i="13"/>
  <c r="H29" i="13"/>
  <c r="D29" i="13"/>
  <c r="AM28" i="13"/>
  <c r="AT28" i="13" s="1"/>
  <c r="AI28" i="13"/>
  <c r="AP28" i="13" s="1"/>
  <c r="AE28" i="13"/>
  <c r="AA28" i="13"/>
  <c r="W28" i="13"/>
  <c r="S28" i="13"/>
  <c r="O28" i="13"/>
  <c r="K28" i="13"/>
  <c r="G28" i="13"/>
  <c r="C28" i="13"/>
  <c r="AL27" i="13"/>
  <c r="AS27" i="13" s="1"/>
  <c r="AH27" i="13"/>
  <c r="AD27" i="13"/>
  <c r="Z27" i="13"/>
  <c r="V27" i="13"/>
  <c r="AN27" i="13" s="1"/>
  <c r="R27" i="13"/>
  <c r="N27" i="13"/>
  <c r="J27" i="13"/>
  <c r="F27" i="13"/>
  <c r="B27" i="13"/>
  <c r="AK26" i="13"/>
  <c r="AR26" i="13" s="1"/>
  <c r="AG26" i="13"/>
  <c r="AC26" i="13"/>
  <c r="Y26" i="13"/>
  <c r="U26" i="13"/>
  <c r="Q26" i="13"/>
  <c r="M26" i="13"/>
  <c r="I26" i="13"/>
  <c r="E26" i="13"/>
  <c r="A26" i="13"/>
  <c r="AJ25" i="13"/>
  <c r="AQ25" i="13" s="1"/>
  <c r="AF25" i="13"/>
  <c r="AB25" i="13"/>
  <c r="AM49" i="13"/>
  <c r="AT49" i="13" s="1"/>
  <c r="AI49" i="13"/>
  <c r="AP49" i="13" s="1"/>
  <c r="AE49" i="13"/>
  <c r="AA49" i="13"/>
  <c r="W49" i="13"/>
  <c r="S49" i="13"/>
  <c r="O49" i="13"/>
  <c r="K49" i="13"/>
  <c r="G49" i="13"/>
  <c r="C49" i="13"/>
  <c r="AL48" i="13"/>
  <c r="AS48" i="13" s="1"/>
  <c r="AH48" i="13"/>
  <c r="AD48" i="13"/>
  <c r="Z48" i="13"/>
  <c r="V48" i="13"/>
  <c r="AN48" i="13" s="1"/>
  <c r="R48" i="13"/>
  <c r="N48" i="13"/>
  <c r="J48" i="13"/>
  <c r="F48" i="13"/>
  <c r="B48" i="13"/>
  <c r="AK47" i="13"/>
  <c r="AR47" i="13" s="1"/>
  <c r="AG47" i="13"/>
  <c r="AC47" i="13"/>
  <c r="Y47" i="13"/>
  <c r="U47" i="13"/>
  <c r="Q47" i="13"/>
  <c r="M47" i="13"/>
  <c r="I47" i="13"/>
  <c r="E47" i="13"/>
  <c r="A47" i="13"/>
  <c r="AU47" i="13" s="1"/>
  <c r="AJ46" i="13"/>
  <c r="AQ46" i="13" s="1"/>
  <c r="AF46" i="13"/>
  <c r="AB46" i="13"/>
  <c r="X46" i="13"/>
  <c r="T46" i="13"/>
  <c r="P46" i="13"/>
  <c r="L46" i="13"/>
  <c r="AO46" i="13" s="1"/>
  <c r="H46" i="13"/>
  <c r="D46" i="13"/>
  <c r="AM45" i="13"/>
  <c r="AT45" i="13" s="1"/>
  <c r="AI45" i="13"/>
  <c r="AP45" i="13" s="1"/>
  <c r="AE45" i="13"/>
  <c r="AA45" i="13"/>
  <c r="W45" i="13"/>
  <c r="S45" i="13"/>
  <c r="O45" i="13"/>
  <c r="K45" i="13"/>
  <c r="G45" i="13"/>
  <c r="C45" i="13"/>
  <c r="AL44" i="13"/>
  <c r="AS44" i="13" s="1"/>
  <c r="AH44" i="13"/>
  <c r="AD44" i="13"/>
  <c r="Z44" i="13"/>
  <c r="V44" i="13"/>
  <c r="AN44" i="13" s="1"/>
  <c r="R44" i="13"/>
  <c r="N44" i="13"/>
  <c r="J44" i="13"/>
  <c r="F44" i="13"/>
  <c r="B44" i="13"/>
  <c r="AK43" i="13"/>
  <c r="AR43" i="13" s="1"/>
  <c r="AG43" i="13"/>
  <c r="AC43" i="13"/>
  <c r="Y43" i="13"/>
  <c r="U43" i="13"/>
  <c r="Q43" i="13"/>
  <c r="M43" i="13"/>
  <c r="I43" i="13"/>
  <c r="E43" i="13"/>
  <c r="A43" i="13"/>
  <c r="AU43" i="13" s="1"/>
  <c r="AJ42" i="13"/>
  <c r="AQ42" i="13" s="1"/>
  <c r="AF42" i="13"/>
  <c r="AB42" i="13"/>
  <c r="X42" i="13"/>
  <c r="T42" i="13"/>
  <c r="P42" i="13"/>
  <c r="L42" i="13"/>
  <c r="AO42" i="13" s="1"/>
  <c r="H42" i="13"/>
  <c r="D42" i="13"/>
  <c r="AM41" i="13"/>
  <c r="AT41" i="13" s="1"/>
  <c r="AI41" i="13"/>
  <c r="AP41" i="13" s="1"/>
  <c r="AE41" i="13"/>
  <c r="AA41" i="13"/>
  <c r="W41" i="13"/>
  <c r="S41" i="13"/>
  <c r="O41" i="13"/>
  <c r="K41" i="13"/>
  <c r="G41" i="13"/>
  <c r="C41" i="13"/>
  <c r="AL40" i="13"/>
  <c r="AS40" i="13" s="1"/>
  <c r="AH40" i="13"/>
  <c r="AD40" i="13"/>
  <c r="Z40" i="13"/>
  <c r="V40" i="13"/>
  <c r="AN40" i="13" s="1"/>
  <c r="R40" i="13"/>
  <c r="N40" i="13"/>
  <c r="J40" i="13"/>
  <c r="F40" i="13"/>
  <c r="B40" i="13"/>
  <c r="AK39" i="13"/>
  <c r="AR39" i="13" s="1"/>
  <c r="AG39" i="13"/>
  <c r="AC39" i="13"/>
  <c r="Y39" i="13"/>
  <c r="U39" i="13"/>
  <c r="Q39" i="13"/>
  <c r="M39" i="13"/>
  <c r="I39" i="13"/>
  <c r="E39" i="13"/>
  <c r="A39" i="13"/>
  <c r="AU39" i="13" s="1"/>
  <c r="AJ38" i="13"/>
  <c r="AQ38" i="13" s="1"/>
  <c r="AF38" i="13"/>
  <c r="AB38" i="13"/>
  <c r="X38" i="13"/>
  <c r="T38" i="13"/>
  <c r="P38" i="13"/>
  <c r="L38" i="13"/>
  <c r="AO38" i="13" s="1"/>
  <c r="H38" i="13"/>
  <c r="D38" i="13"/>
  <c r="AM37" i="13"/>
  <c r="AT37" i="13" s="1"/>
  <c r="AI37" i="13"/>
  <c r="AP37" i="13" s="1"/>
  <c r="AE37" i="13"/>
  <c r="AA37" i="13"/>
  <c r="W37" i="13"/>
  <c r="S37" i="13"/>
  <c r="O37" i="13"/>
  <c r="K37" i="13"/>
  <c r="G37" i="13"/>
  <c r="C37" i="13"/>
  <c r="AL36" i="13"/>
  <c r="AS36" i="13" s="1"/>
  <c r="AH36" i="13"/>
  <c r="AD36" i="13"/>
  <c r="Z36" i="13"/>
  <c r="V36" i="13"/>
  <c r="AN36" i="13" s="1"/>
  <c r="R36" i="13"/>
  <c r="N36" i="13"/>
  <c r="J36" i="13"/>
  <c r="F36" i="13"/>
  <c r="B36" i="13"/>
  <c r="AK35" i="13"/>
  <c r="AR35" i="13" s="1"/>
  <c r="AG35" i="13"/>
  <c r="AC35" i="13"/>
  <c r="Y35" i="13"/>
  <c r="U35" i="13"/>
  <c r="Q35" i="13"/>
  <c r="M35" i="13"/>
  <c r="I35" i="13"/>
  <c r="E35" i="13"/>
  <c r="A35" i="13"/>
  <c r="AU35" i="13" s="1"/>
  <c r="AJ34" i="13"/>
  <c r="AQ34" i="13" s="1"/>
  <c r="AF34" i="13"/>
  <c r="AB34" i="13"/>
  <c r="X34" i="13"/>
  <c r="T34" i="13"/>
  <c r="P34" i="13"/>
  <c r="L34" i="13"/>
  <c r="AO34" i="13" s="1"/>
  <c r="H34" i="13"/>
  <c r="D34" i="13"/>
  <c r="AM33" i="13"/>
  <c r="AT33" i="13" s="1"/>
  <c r="AI33" i="13"/>
  <c r="AP33" i="13" s="1"/>
  <c r="AE33" i="13"/>
  <c r="AA33" i="13"/>
  <c r="W33" i="13"/>
  <c r="S33" i="13"/>
  <c r="O33" i="13"/>
  <c r="K33" i="13"/>
  <c r="G33" i="13"/>
  <c r="C33" i="13"/>
  <c r="AL32" i="13"/>
  <c r="AS32" i="13" s="1"/>
  <c r="AH32" i="13"/>
  <c r="AD32" i="13"/>
  <c r="Z32" i="13"/>
  <c r="V32" i="13"/>
  <c r="AN32" i="13" s="1"/>
  <c r="R32" i="13"/>
  <c r="N32" i="13"/>
  <c r="J32" i="13"/>
  <c r="F32" i="13"/>
  <c r="B32" i="13"/>
  <c r="AK31" i="13"/>
  <c r="AR31" i="13" s="1"/>
  <c r="AG31" i="13"/>
  <c r="AC31" i="13"/>
  <c r="Y31" i="13"/>
  <c r="U31" i="13"/>
  <c r="Q31" i="13"/>
  <c r="M31" i="13"/>
  <c r="I31" i="13"/>
  <c r="E31" i="13"/>
  <c r="A31" i="13"/>
  <c r="AU31" i="13" s="1"/>
  <c r="AJ30" i="13"/>
  <c r="AQ30" i="13" s="1"/>
  <c r="AF30" i="13"/>
  <c r="AB30" i="13"/>
  <c r="X30" i="13"/>
  <c r="T30" i="13"/>
  <c r="P30" i="13"/>
  <c r="L30" i="13"/>
  <c r="AO30" i="13" s="1"/>
  <c r="H30" i="13"/>
  <c r="D30" i="13"/>
  <c r="AM29" i="13"/>
  <c r="AT29" i="13" s="1"/>
  <c r="AI29" i="13"/>
  <c r="AP29" i="13" s="1"/>
  <c r="AE29" i="13"/>
  <c r="AA29" i="13"/>
  <c r="W29" i="13"/>
  <c r="S29" i="13"/>
  <c r="O29" i="13"/>
  <c r="K29" i="13"/>
  <c r="G29" i="13"/>
  <c r="C29" i="13"/>
  <c r="AL28" i="13"/>
  <c r="AS28" i="13" s="1"/>
  <c r="AH28" i="13"/>
  <c r="AD28" i="13"/>
  <c r="Z28" i="13"/>
  <c r="V28" i="13"/>
  <c r="AN28" i="13" s="1"/>
  <c r="R28" i="13"/>
  <c r="N28" i="13"/>
  <c r="J28" i="13"/>
  <c r="F28" i="13"/>
  <c r="B28" i="13"/>
  <c r="AK27" i="13"/>
  <c r="AR27" i="13" s="1"/>
  <c r="AG27" i="13"/>
  <c r="AC27" i="13"/>
  <c r="Y27" i="13"/>
  <c r="U27" i="13"/>
  <c r="Q27" i="13"/>
  <c r="M27" i="13"/>
  <c r="I27" i="13"/>
  <c r="E27" i="13"/>
  <c r="A27" i="13"/>
  <c r="AU27" i="13" s="1"/>
  <c r="AJ26" i="13"/>
  <c r="AQ26" i="13" s="1"/>
  <c r="AF26" i="13"/>
  <c r="AB26" i="13"/>
  <c r="X26" i="13"/>
  <c r="T26" i="13"/>
  <c r="P26" i="13"/>
  <c r="L26" i="13"/>
  <c r="AO26" i="13" s="1"/>
  <c r="H26" i="13"/>
  <c r="D26" i="13"/>
  <c r="AM25" i="13"/>
  <c r="AT25" i="13" s="1"/>
  <c r="AI25" i="13"/>
  <c r="AP25" i="13" s="1"/>
  <c r="AE25" i="13"/>
  <c r="AA25" i="13"/>
  <c r="W25" i="13"/>
  <c r="S25" i="13"/>
  <c r="O25" i="13"/>
  <c r="K25" i="13"/>
  <c r="G25" i="13"/>
  <c r="C25" i="13"/>
  <c r="AL24" i="13"/>
  <c r="AS24" i="13" s="1"/>
  <c r="AH24" i="13"/>
  <c r="AD24" i="13"/>
  <c r="Z24" i="13"/>
  <c r="V24" i="13"/>
  <c r="AN24" i="13" s="1"/>
  <c r="R24" i="13"/>
  <c r="N24" i="13"/>
  <c r="J24" i="13"/>
  <c r="F24" i="13"/>
  <c r="B24" i="13"/>
  <c r="AK23" i="13"/>
  <c r="AR23" i="13" s="1"/>
  <c r="AG23" i="13"/>
  <c r="AC23" i="13"/>
  <c r="Y23" i="13"/>
  <c r="U23" i="13"/>
  <c r="Q23" i="13"/>
  <c r="M23" i="13"/>
  <c r="I23" i="13"/>
  <c r="E23" i="13"/>
  <c r="A23" i="13"/>
  <c r="AJ22" i="13"/>
  <c r="AQ22" i="13" s="1"/>
  <c r="AF22" i="13"/>
  <c r="AB22" i="13"/>
  <c r="X22" i="13"/>
  <c r="T22" i="13"/>
  <c r="P22" i="13"/>
  <c r="L22" i="13"/>
  <c r="AO22" i="13" s="1"/>
  <c r="H22" i="13"/>
  <c r="D22" i="13"/>
  <c r="AM21" i="13"/>
  <c r="AT21" i="13" s="1"/>
  <c r="AI21" i="13"/>
  <c r="AP21" i="13" s="1"/>
  <c r="AE21" i="13"/>
  <c r="AA21" i="13"/>
  <c r="W21" i="13"/>
  <c r="S21" i="13"/>
  <c r="O21" i="13"/>
  <c r="K21" i="13"/>
  <c r="G21" i="13"/>
  <c r="C21" i="13"/>
  <c r="AL20" i="13"/>
  <c r="AS20" i="13" s="1"/>
  <c r="AH20" i="13"/>
  <c r="AD20" i="13"/>
  <c r="Z20" i="13"/>
  <c r="V20" i="13"/>
  <c r="AN20" i="13" s="1"/>
  <c r="R20" i="13"/>
  <c r="N20" i="13"/>
  <c r="J20" i="13"/>
  <c r="F20" i="13"/>
  <c r="B20" i="13"/>
  <c r="AK19" i="13"/>
  <c r="AR19" i="13" s="1"/>
  <c r="AG19" i="13"/>
  <c r="AC19" i="13"/>
  <c r="Y19" i="13"/>
  <c r="U19" i="13"/>
  <c r="Q19" i="13"/>
  <c r="M19" i="13"/>
  <c r="I19" i="13"/>
  <c r="E19" i="13"/>
  <c r="A19" i="13"/>
  <c r="AJ18" i="13"/>
  <c r="AQ18" i="13" s="1"/>
  <c r="AF18" i="13"/>
  <c r="AB18" i="13"/>
  <c r="X18" i="13"/>
  <c r="T18" i="13"/>
  <c r="P18" i="13"/>
  <c r="L18" i="13"/>
  <c r="AO18" i="13" s="1"/>
  <c r="H18" i="13"/>
  <c r="D18" i="13"/>
  <c r="AM17" i="13"/>
  <c r="AT17" i="13" s="1"/>
  <c r="AI17" i="13"/>
  <c r="AP17" i="13" s="1"/>
  <c r="AE17" i="13"/>
  <c r="AA17" i="13"/>
  <c r="W17" i="13"/>
  <c r="S17" i="13"/>
  <c r="O17" i="13"/>
  <c r="K17" i="13"/>
  <c r="G17" i="13"/>
  <c r="C17" i="13"/>
  <c r="AL16" i="13"/>
  <c r="AS16" i="13" s="1"/>
  <c r="AH16" i="13"/>
  <c r="AD16" i="13"/>
  <c r="Z16" i="13"/>
  <c r="V16" i="13"/>
  <c r="AN16" i="13" s="1"/>
  <c r="R16" i="13"/>
  <c r="N16" i="13"/>
  <c r="J16" i="13"/>
  <c r="F16" i="13"/>
  <c r="B16" i="13"/>
  <c r="AK15" i="13"/>
  <c r="AR15" i="13" s="1"/>
  <c r="AG15" i="13"/>
  <c r="AC15" i="13"/>
  <c r="Y15" i="13"/>
  <c r="U15" i="13"/>
  <c r="Q15" i="13"/>
  <c r="M15" i="13"/>
  <c r="I15" i="13"/>
  <c r="E15" i="13"/>
  <c r="A15" i="13"/>
  <c r="AJ14" i="13"/>
  <c r="AQ14" i="13" s="1"/>
  <c r="AF14" i="13"/>
  <c r="AB14" i="13"/>
  <c r="X14" i="13"/>
  <c r="T14" i="13"/>
  <c r="P14" i="13"/>
  <c r="L14" i="13"/>
  <c r="AO14" i="13" s="1"/>
  <c r="H14" i="13"/>
  <c r="D14" i="13"/>
  <c r="AM13" i="13"/>
  <c r="AT13" i="13" s="1"/>
  <c r="AI13" i="13"/>
  <c r="AP13" i="13" s="1"/>
  <c r="AE13" i="13"/>
  <c r="AA13" i="13"/>
  <c r="W13" i="13"/>
  <c r="S13" i="13"/>
  <c r="O13" i="13"/>
  <c r="K13" i="13"/>
  <c r="G13" i="13"/>
  <c r="C13" i="13"/>
  <c r="AL12" i="13"/>
  <c r="AS12" i="13" s="1"/>
  <c r="AH12" i="13"/>
  <c r="AD12" i="13"/>
  <c r="Z12" i="13"/>
  <c r="V12" i="13"/>
  <c r="AN12" i="13" s="1"/>
  <c r="R12" i="13"/>
  <c r="N12" i="13"/>
  <c r="J12" i="13"/>
  <c r="F12" i="13"/>
  <c r="B12" i="13"/>
  <c r="AK11" i="13"/>
  <c r="AR11" i="13" s="1"/>
  <c r="AG11" i="13"/>
  <c r="AC11" i="13"/>
  <c r="Y11" i="13"/>
  <c r="U11" i="13"/>
  <c r="Q11" i="13"/>
  <c r="M11" i="13"/>
  <c r="I11" i="13"/>
  <c r="E11" i="13"/>
  <c r="A11" i="13"/>
  <c r="AU11" i="13" s="1"/>
  <c r="AJ10" i="13"/>
  <c r="AQ10" i="13" s="1"/>
  <c r="AF10" i="13"/>
  <c r="AB10" i="13"/>
  <c r="X10" i="13"/>
  <c r="T10" i="13"/>
  <c r="P10" i="13"/>
  <c r="L10" i="13"/>
  <c r="AO10" i="13" s="1"/>
  <c r="H10" i="13"/>
  <c r="D10" i="13"/>
  <c r="AM9" i="13"/>
  <c r="AT9" i="13" s="1"/>
  <c r="AI9" i="13"/>
  <c r="AP9" i="13" s="1"/>
  <c r="AE9" i="13"/>
  <c r="AA9" i="13"/>
  <c r="W9" i="13"/>
  <c r="S9" i="13"/>
  <c r="O9" i="13"/>
  <c r="K9" i="13"/>
  <c r="G9" i="13"/>
  <c r="C9" i="13"/>
  <c r="AL8" i="13"/>
  <c r="AS8" i="13" s="1"/>
  <c r="AH8" i="13"/>
  <c r="AD8" i="13"/>
  <c r="Z8" i="13"/>
  <c r="V8" i="13"/>
  <c r="AN8" i="13" s="1"/>
  <c r="R8" i="13"/>
  <c r="N8" i="13"/>
  <c r="J8" i="13"/>
  <c r="F8" i="13"/>
  <c r="B8" i="13"/>
  <c r="AK7" i="13"/>
  <c r="AR7" i="13" s="1"/>
  <c r="AG7" i="13"/>
  <c r="AC7" i="13"/>
  <c r="Y7" i="13"/>
  <c r="U7" i="13"/>
  <c r="Q7" i="13"/>
  <c r="M7" i="13"/>
  <c r="I7" i="13"/>
  <c r="E7" i="13"/>
  <c r="A7" i="13"/>
  <c r="AJ6" i="13"/>
  <c r="AQ6" i="13" s="1"/>
  <c r="AF6" i="13"/>
  <c r="AB6" i="13"/>
  <c r="X6" i="13"/>
  <c r="T6" i="13"/>
  <c r="P6" i="13"/>
  <c r="L6" i="13"/>
  <c r="H6" i="13"/>
  <c r="D6" i="13"/>
  <c r="AM5" i="13"/>
  <c r="AT5" i="13" s="1"/>
  <c r="AI5" i="13"/>
  <c r="AP5" i="13" s="1"/>
  <c r="AE5" i="13"/>
  <c r="AA5" i="13"/>
  <c r="W5" i="13"/>
  <c r="S5" i="13"/>
  <c r="O5" i="13"/>
  <c r="K5" i="13"/>
  <c r="G5" i="13"/>
  <c r="C5" i="13"/>
  <c r="AL4" i="13"/>
  <c r="AS4" i="13" s="1"/>
  <c r="AH4" i="13"/>
  <c r="AD4" i="13"/>
  <c r="Z4" i="13"/>
  <c r="V4" i="13"/>
  <c r="AN4" i="13" s="1"/>
  <c r="R4" i="13"/>
  <c r="N4" i="13"/>
  <c r="J4" i="13"/>
  <c r="F4" i="13"/>
  <c r="B4" i="13"/>
  <c r="AK3" i="13"/>
  <c r="AR3" i="13" s="1"/>
  <c r="AG3" i="13"/>
  <c r="AC3" i="13"/>
  <c r="Y3" i="13"/>
  <c r="U3" i="13"/>
  <c r="Q3" i="13"/>
  <c r="M3" i="13"/>
  <c r="I3" i="13"/>
  <c r="E3" i="13"/>
  <c r="A3" i="13"/>
  <c r="AJ2" i="13"/>
  <c r="AQ2" i="13" s="1"/>
  <c r="AF2" i="13"/>
  <c r="AB2" i="13"/>
  <c r="X2" i="13"/>
  <c r="T2" i="13"/>
  <c r="P2" i="13"/>
  <c r="L2" i="13"/>
  <c r="AO2" i="13" s="1"/>
  <c r="H2" i="13"/>
  <c r="D2" i="13"/>
  <c r="AM1" i="13"/>
  <c r="AI1" i="13"/>
  <c r="AE1" i="13"/>
  <c r="AA1" i="13"/>
  <c r="W1" i="13"/>
  <c r="S1" i="13"/>
  <c r="O1" i="13"/>
  <c r="K1" i="13"/>
  <c r="G1" i="13"/>
  <c r="C1" i="13"/>
  <c r="AL49" i="13"/>
  <c r="AS49" i="13" s="1"/>
  <c r="AH49" i="13"/>
  <c r="AD49" i="13"/>
  <c r="Z49" i="13"/>
  <c r="V49" i="13"/>
  <c r="AN49" i="13" s="1"/>
  <c r="R49" i="13"/>
  <c r="N49" i="13"/>
  <c r="J49" i="13"/>
  <c r="F49" i="13"/>
  <c r="B49" i="13"/>
  <c r="AK48" i="13"/>
  <c r="AR48" i="13" s="1"/>
  <c r="AG48" i="13"/>
  <c r="AC48" i="13"/>
  <c r="Y48" i="13"/>
  <c r="U48" i="13"/>
  <c r="Q48" i="13"/>
  <c r="M48" i="13"/>
  <c r="I48" i="13"/>
  <c r="E48" i="13"/>
  <c r="A48" i="13"/>
  <c r="AU48" i="13" s="1"/>
  <c r="AJ47" i="13"/>
  <c r="AQ47" i="13" s="1"/>
  <c r="AF47" i="13"/>
  <c r="AB47" i="13"/>
  <c r="X47" i="13"/>
  <c r="T47" i="13"/>
  <c r="P47" i="13"/>
  <c r="L47" i="13"/>
  <c r="AO47" i="13" s="1"/>
  <c r="H47" i="13"/>
  <c r="D47" i="13"/>
  <c r="AM46" i="13"/>
  <c r="AT46" i="13" s="1"/>
  <c r="AI46" i="13"/>
  <c r="AP46" i="13" s="1"/>
  <c r="AE46" i="13"/>
  <c r="AA46" i="13"/>
  <c r="W46" i="13"/>
  <c r="S46" i="13"/>
  <c r="O46" i="13"/>
  <c r="K46" i="13"/>
  <c r="G46" i="13"/>
  <c r="C46" i="13"/>
  <c r="AL45" i="13"/>
  <c r="AS45" i="13" s="1"/>
  <c r="AH45" i="13"/>
  <c r="AD45" i="13"/>
  <c r="Z45" i="13"/>
  <c r="V45" i="13"/>
  <c r="AN45" i="13" s="1"/>
  <c r="R45" i="13"/>
  <c r="N45" i="13"/>
  <c r="J45" i="13"/>
  <c r="F45" i="13"/>
  <c r="B45" i="13"/>
  <c r="AK44" i="13"/>
  <c r="AR44" i="13" s="1"/>
  <c r="AG44" i="13"/>
  <c r="AC44" i="13"/>
  <c r="Y44" i="13"/>
  <c r="U44" i="13"/>
  <c r="Q44" i="13"/>
  <c r="M44" i="13"/>
  <c r="I44" i="13"/>
  <c r="E44" i="13"/>
  <c r="A44" i="13"/>
  <c r="AU44" i="13" s="1"/>
  <c r="AJ43" i="13"/>
  <c r="AQ43" i="13" s="1"/>
  <c r="AF43" i="13"/>
  <c r="AB43" i="13"/>
  <c r="X43" i="13"/>
  <c r="T43" i="13"/>
  <c r="P43" i="13"/>
  <c r="L43" i="13"/>
  <c r="AO43" i="13" s="1"/>
  <c r="H43" i="13"/>
  <c r="D43" i="13"/>
  <c r="AM42" i="13"/>
  <c r="AT42" i="13" s="1"/>
  <c r="AI42" i="13"/>
  <c r="AP42" i="13" s="1"/>
  <c r="AE42" i="13"/>
  <c r="AA42" i="13"/>
  <c r="W42" i="13"/>
  <c r="S42" i="13"/>
  <c r="O42" i="13"/>
  <c r="K42" i="13"/>
  <c r="G42" i="13"/>
  <c r="C42" i="13"/>
  <c r="AL41" i="13"/>
  <c r="AS41" i="13" s="1"/>
  <c r="AH41" i="13"/>
  <c r="AD41" i="13"/>
  <c r="Z41" i="13"/>
  <c r="V41" i="13"/>
  <c r="AN41" i="13" s="1"/>
  <c r="R41" i="13"/>
  <c r="N41" i="13"/>
  <c r="J41" i="13"/>
  <c r="F41" i="13"/>
  <c r="B41" i="13"/>
  <c r="AK40" i="13"/>
  <c r="AR40" i="13" s="1"/>
  <c r="AG40" i="13"/>
  <c r="AC40" i="13"/>
  <c r="Y40" i="13"/>
  <c r="U40" i="13"/>
  <c r="Q40" i="13"/>
  <c r="M40" i="13"/>
  <c r="I40" i="13"/>
  <c r="E40" i="13"/>
  <c r="A40" i="13"/>
  <c r="AU40" i="13" s="1"/>
  <c r="AJ39" i="13"/>
  <c r="AQ39" i="13" s="1"/>
  <c r="AF39" i="13"/>
  <c r="AB39" i="13"/>
  <c r="X39" i="13"/>
  <c r="T39" i="13"/>
  <c r="P39" i="13"/>
  <c r="L39" i="13"/>
  <c r="AO39" i="13" s="1"/>
  <c r="H39" i="13"/>
  <c r="D39" i="13"/>
  <c r="AM38" i="13"/>
  <c r="AT38" i="13" s="1"/>
  <c r="AI38" i="13"/>
  <c r="AP38" i="13" s="1"/>
  <c r="AE38" i="13"/>
  <c r="AA38" i="13"/>
  <c r="W38" i="13"/>
  <c r="S38" i="13"/>
  <c r="O38" i="13"/>
  <c r="K38" i="13"/>
  <c r="G38" i="13"/>
  <c r="C38" i="13"/>
  <c r="AL37" i="13"/>
  <c r="AS37" i="13" s="1"/>
  <c r="AH37" i="13"/>
  <c r="AD37" i="13"/>
  <c r="Z37" i="13"/>
  <c r="V37" i="13"/>
  <c r="AN37" i="13" s="1"/>
  <c r="R37" i="13"/>
  <c r="N37" i="13"/>
  <c r="J37" i="13"/>
  <c r="F37" i="13"/>
  <c r="B37" i="13"/>
  <c r="AK36" i="13"/>
  <c r="AR36" i="13" s="1"/>
  <c r="AG36" i="13"/>
  <c r="AC36" i="13"/>
  <c r="Y36" i="13"/>
  <c r="U36" i="13"/>
  <c r="Q36" i="13"/>
  <c r="M36" i="13"/>
  <c r="I36" i="13"/>
  <c r="E36" i="13"/>
  <c r="A36" i="13"/>
  <c r="AU36" i="13" s="1"/>
  <c r="AJ35" i="13"/>
  <c r="AQ35" i="13" s="1"/>
  <c r="AF35" i="13"/>
  <c r="AB35" i="13"/>
  <c r="X35" i="13"/>
  <c r="T35" i="13"/>
  <c r="P35" i="13"/>
  <c r="L35" i="13"/>
  <c r="AO35" i="13" s="1"/>
  <c r="H35" i="13"/>
  <c r="D35" i="13"/>
  <c r="AM34" i="13"/>
  <c r="AT34" i="13" s="1"/>
  <c r="AI34" i="13"/>
  <c r="AP34" i="13" s="1"/>
  <c r="AE34" i="13"/>
  <c r="AA34" i="13"/>
  <c r="W34" i="13"/>
  <c r="S34" i="13"/>
  <c r="O34" i="13"/>
  <c r="K34" i="13"/>
  <c r="G34" i="13"/>
  <c r="C34" i="13"/>
  <c r="AL33" i="13"/>
  <c r="AS33" i="13" s="1"/>
  <c r="AH33" i="13"/>
  <c r="AD33" i="13"/>
  <c r="Z33" i="13"/>
  <c r="V33" i="13"/>
  <c r="AN33" i="13" s="1"/>
  <c r="R33" i="13"/>
  <c r="N33" i="13"/>
  <c r="J33" i="13"/>
  <c r="F33" i="13"/>
  <c r="B33" i="13"/>
  <c r="AK32" i="13"/>
  <c r="AR32" i="13" s="1"/>
  <c r="AG32" i="13"/>
  <c r="AC32" i="13"/>
  <c r="Y32" i="13"/>
  <c r="U32" i="13"/>
  <c r="Q32" i="13"/>
  <c r="M32" i="13"/>
  <c r="I32" i="13"/>
  <c r="E32" i="13"/>
  <c r="A32" i="13"/>
  <c r="AU32" i="13" s="1"/>
  <c r="AJ31" i="13"/>
  <c r="AQ31" i="13" s="1"/>
  <c r="AF31" i="13"/>
  <c r="AB31" i="13"/>
  <c r="X31" i="13"/>
  <c r="T31" i="13"/>
  <c r="P31" i="13"/>
  <c r="L31" i="13"/>
  <c r="AO31" i="13" s="1"/>
  <c r="H31" i="13"/>
  <c r="D31" i="13"/>
  <c r="AM30" i="13"/>
  <c r="AT30" i="13" s="1"/>
  <c r="AI30" i="13"/>
  <c r="AP30" i="13" s="1"/>
  <c r="AE30" i="13"/>
  <c r="AA30" i="13"/>
  <c r="W30" i="13"/>
  <c r="S30" i="13"/>
  <c r="O30" i="13"/>
  <c r="K30" i="13"/>
  <c r="G30" i="13"/>
  <c r="C30" i="13"/>
  <c r="AL29" i="13"/>
  <c r="AS29" i="13" s="1"/>
  <c r="AH29" i="13"/>
  <c r="AD29" i="13"/>
  <c r="Z29" i="13"/>
  <c r="V29" i="13"/>
  <c r="AN29" i="13" s="1"/>
  <c r="R29" i="13"/>
  <c r="N29" i="13"/>
  <c r="J29" i="13"/>
  <c r="F29" i="13"/>
  <c r="B29" i="13"/>
  <c r="AK28" i="13"/>
  <c r="AR28" i="13" s="1"/>
  <c r="AG28" i="13"/>
  <c r="AC28" i="13"/>
  <c r="Y28" i="13"/>
  <c r="U28" i="13"/>
  <c r="Q28" i="13"/>
  <c r="M28" i="13"/>
  <c r="I28" i="13"/>
  <c r="E28" i="13"/>
  <c r="A28" i="13"/>
  <c r="AU28" i="13" s="1"/>
  <c r="AJ27" i="13"/>
  <c r="AQ27" i="13" s="1"/>
  <c r="AF27" i="13"/>
  <c r="AB27" i="13"/>
  <c r="X27" i="13"/>
  <c r="T27" i="13"/>
  <c r="P27" i="13"/>
  <c r="L27" i="13"/>
  <c r="AO27" i="13" s="1"/>
  <c r="H27" i="13"/>
  <c r="D27" i="13"/>
  <c r="AM26" i="13"/>
  <c r="AT26" i="13" s="1"/>
  <c r="AI26" i="13"/>
  <c r="AP26" i="13" s="1"/>
  <c r="AE26" i="13"/>
  <c r="AA26" i="13"/>
  <c r="W26" i="13"/>
  <c r="S26" i="13"/>
  <c r="O26" i="13"/>
  <c r="K26" i="13"/>
  <c r="G26" i="13"/>
  <c r="C26" i="13"/>
  <c r="AL25" i="13"/>
  <c r="AS25" i="13" s="1"/>
  <c r="AH25" i="13"/>
  <c r="AD25" i="13"/>
  <c r="Z25" i="13"/>
  <c r="V25" i="13"/>
  <c r="AN25" i="13" s="1"/>
  <c r="R25" i="13"/>
  <c r="N25" i="13"/>
  <c r="J25" i="13"/>
  <c r="F25" i="13"/>
  <c r="B25" i="13"/>
  <c r="AK24" i="13"/>
  <c r="AR24" i="13" s="1"/>
  <c r="AG24" i="13"/>
  <c r="AC24" i="13"/>
  <c r="Y24" i="13"/>
  <c r="U24" i="13"/>
  <c r="Q24" i="13"/>
  <c r="M24" i="13"/>
  <c r="I24" i="13"/>
  <c r="E24" i="13"/>
  <c r="A24" i="13"/>
  <c r="AJ23" i="13"/>
  <c r="AQ23" i="13" s="1"/>
  <c r="AF23" i="13"/>
  <c r="AB23" i="13"/>
  <c r="X23" i="13"/>
  <c r="T23" i="13"/>
  <c r="P23" i="13"/>
  <c r="L23" i="13"/>
  <c r="AO23" i="13" s="1"/>
  <c r="H23" i="13"/>
  <c r="D23" i="13"/>
  <c r="AM22" i="13"/>
  <c r="AT22" i="13" s="1"/>
  <c r="AI22" i="13"/>
  <c r="AP22" i="13" s="1"/>
  <c r="AE22" i="13"/>
  <c r="AA22" i="13"/>
  <c r="W22" i="13"/>
  <c r="S22" i="13"/>
  <c r="O22" i="13"/>
  <c r="K22" i="13"/>
  <c r="G22" i="13"/>
  <c r="C22" i="13"/>
  <c r="AL21" i="13"/>
  <c r="AS21" i="13" s="1"/>
  <c r="AH21" i="13"/>
  <c r="AD21" i="13"/>
  <c r="Z21" i="13"/>
  <c r="V21" i="13"/>
  <c r="AN21" i="13" s="1"/>
  <c r="R21" i="13"/>
  <c r="N21" i="13"/>
  <c r="J21" i="13"/>
  <c r="F21" i="13"/>
  <c r="B21" i="13"/>
  <c r="AK20" i="13"/>
  <c r="AR20" i="13" s="1"/>
  <c r="AG20" i="13"/>
  <c r="AC20" i="13"/>
  <c r="Y20" i="13"/>
  <c r="U20" i="13"/>
  <c r="Q20" i="13"/>
  <c r="M20" i="13"/>
  <c r="I20" i="13"/>
  <c r="E20" i="13"/>
  <c r="A20" i="13"/>
  <c r="AU20" i="13" s="1"/>
  <c r="AJ19" i="13"/>
  <c r="AQ19" i="13" s="1"/>
  <c r="AF19" i="13"/>
  <c r="AB19" i="13"/>
  <c r="X19" i="13"/>
  <c r="T19" i="13"/>
  <c r="P19" i="13"/>
  <c r="L19" i="13"/>
  <c r="H19" i="13"/>
  <c r="D19" i="13"/>
  <c r="AM18" i="13"/>
  <c r="AT18" i="13" s="1"/>
  <c r="AI18" i="13"/>
  <c r="AP18" i="13" s="1"/>
  <c r="AE18" i="13"/>
  <c r="AA18" i="13"/>
  <c r="W18" i="13"/>
  <c r="S18" i="13"/>
  <c r="O18" i="13"/>
  <c r="K18" i="13"/>
  <c r="G18" i="13"/>
  <c r="C18" i="13"/>
  <c r="AL17" i="13"/>
  <c r="AS17" i="13" s="1"/>
  <c r="AH17" i="13"/>
  <c r="AD17" i="13"/>
  <c r="Z17" i="13"/>
  <c r="V17" i="13"/>
  <c r="AN17" i="13" s="1"/>
  <c r="R17" i="13"/>
  <c r="N17" i="13"/>
  <c r="J17" i="13"/>
  <c r="F17" i="13"/>
  <c r="B17" i="13"/>
  <c r="AK16" i="13"/>
  <c r="AR16" i="13" s="1"/>
  <c r="AG16" i="13"/>
  <c r="AC16" i="13"/>
  <c r="Y16" i="13"/>
  <c r="U16" i="13"/>
  <c r="Q16" i="13"/>
  <c r="M16" i="13"/>
  <c r="I16" i="13"/>
  <c r="E16" i="13"/>
  <c r="A16" i="13"/>
  <c r="AJ15" i="13"/>
  <c r="AQ15" i="13" s="1"/>
  <c r="AF15" i="13"/>
  <c r="AB15" i="13"/>
  <c r="X15" i="13"/>
  <c r="T15" i="13"/>
  <c r="P15" i="13"/>
  <c r="L15" i="13"/>
  <c r="AO15" i="13" s="1"/>
  <c r="H15" i="13"/>
  <c r="D15" i="13"/>
  <c r="AM14" i="13"/>
  <c r="AT14" i="13" s="1"/>
  <c r="AI14" i="13"/>
  <c r="AP14" i="13" s="1"/>
  <c r="AE14" i="13"/>
  <c r="AA14" i="13"/>
  <c r="W14" i="13"/>
  <c r="S14" i="13"/>
  <c r="O14" i="13"/>
  <c r="K14" i="13"/>
  <c r="G14" i="13"/>
  <c r="C14" i="13"/>
  <c r="AL13" i="13"/>
  <c r="AS13" i="13" s="1"/>
  <c r="AH13" i="13"/>
  <c r="AD13" i="13"/>
  <c r="Z13" i="13"/>
  <c r="V13" i="13"/>
  <c r="AN13" i="13" s="1"/>
  <c r="R13" i="13"/>
  <c r="N13" i="13"/>
  <c r="J13" i="13"/>
  <c r="F13" i="13"/>
  <c r="B13" i="13"/>
  <c r="AK12" i="13"/>
  <c r="AR12" i="13" s="1"/>
  <c r="AG12" i="13"/>
  <c r="AC12" i="13"/>
  <c r="Y12" i="13"/>
  <c r="U12" i="13"/>
  <c r="Q12" i="13"/>
  <c r="M12" i="13"/>
  <c r="I12" i="13"/>
  <c r="E12" i="13"/>
  <c r="A12" i="13"/>
  <c r="AJ11" i="13"/>
  <c r="AQ11" i="13" s="1"/>
  <c r="AF11" i="13"/>
  <c r="AB11" i="13"/>
  <c r="X11" i="13"/>
  <c r="T11" i="13"/>
  <c r="P11" i="13"/>
  <c r="L11" i="13"/>
  <c r="H11" i="13"/>
  <c r="D11" i="13"/>
  <c r="AM10" i="13"/>
  <c r="AT10" i="13" s="1"/>
  <c r="AI10" i="13"/>
  <c r="AP10" i="13" s="1"/>
  <c r="AE10" i="13"/>
  <c r="AA10" i="13"/>
  <c r="W10" i="13"/>
  <c r="S10" i="13"/>
  <c r="O10" i="13"/>
  <c r="K10" i="13"/>
  <c r="G10" i="13"/>
  <c r="C10" i="13"/>
  <c r="AL9" i="13"/>
  <c r="AS9" i="13" s="1"/>
  <c r="F1" i="13"/>
  <c r="L1" i="13"/>
  <c r="Q1" i="13"/>
  <c r="V1" i="13"/>
  <c r="AB1" i="13"/>
  <c r="AG1" i="13"/>
  <c r="AL1" i="13"/>
  <c r="E2" i="13"/>
  <c r="J2" i="13"/>
  <c r="O2" i="13"/>
  <c r="U2" i="13"/>
  <c r="Z2" i="13"/>
  <c r="AE2" i="13"/>
  <c r="AK2" i="13"/>
  <c r="AR2" i="13" s="1"/>
  <c r="C3" i="13"/>
  <c r="H3" i="13"/>
  <c r="N3" i="13"/>
  <c r="S3" i="13"/>
  <c r="X3" i="13"/>
  <c r="AD3" i="13"/>
  <c r="AI3" i="13"/>
  <c r="AP3" i="13" s="1"/>
  <c r="A4" i="13"/>
  <c r="AU4" i="13" s="1"/>
  <c r="G4" i="13"/>
  <c r="L4" i="13"/>
  <c r="AO4" i="13" s="1"/>
  <c r="Q4" i="13"/>
  <c r="W4" i="13"/>
  <c r="AB4" i="13"/>
  <c r="AG4" i="13"/>
  <c r="AM4" i="13"/>
  <c r="AT4" i="13" s="1"/>
  <c r="E5" i="13"/>
  <c r="J5" i="13"/>
  <c r="P5" i="13"/>
  <c r="U5" i="13"/>
  <c r="Z5" i="13"/>
  <c r="AF5" i="13"/>
  <c r="AK5" i="13"/>
  <c r="AR5" i="13" s="1"/>
  <c r="C6" i="13"/>
  <c r="I6" i="13"/>
  <c r="N6" i="13"/>
  <c r="S6" i="13"/>
  <c r="Y6" i="13"/>
  <c r="AD6" i="13"/>
  <c r="AI6" i="13"/>
  <c r="AP6" i="13" s="1"/>
  <c r="B7" i="13"/>
  <c r="G7" i="13"/>
  <c r="L7" i="13"/>
  <c r="AO7" i="13" s="1"/>
  <c r="R7" i="13"/>
  <c r="W7" i="13"/>
  <c r="AB7" i="13"/>
  <c r="AH7" i="13"/>
  <c r="AM7" i="13"/>
  <c r="AT7" i="13" s="1"/>
  <c r="E8" i="13"/>
  <c r="K8" i="13"/>
  <c r="P8" i="13"/>
  <c r="U8" i="13"/>
  <c r="AA8" i="13"/>
  <c r="AF8" i="13"/>
  <c r="AK8" i="13"/>
  <c r="AR8" i="13" s="1"/>
  <c r="D9" i="13"/>
  <c r="I9" i="13"/>
  <c r="N9" i="13"/>
  <c r="T9" i="13"/>
  <c r="Y9" i="13"/>
  <c r="AD9" i="13"/>
  <c r="AJ9" i="13"/>
  <c r="AQ9" i="13" s="1"/>
  <c r="E10" i="13"/>
  <c r="M10" i="13"/>
  <c r="U10" i="13"/>
  <c r="AC10" i="13"/>
  <c r="AK10" i="13"/>
  <c r="AR10" i="13" s="1"/>
  <c r="F11" i="13"/>
  <c r="N11" i="13"/>
  <c r="V11" i="13"/>
  <c r="AN11" i="13" s="1"/>
  <c r="AD11" i="13"/>
  <c r="AL11" i="13"/>
  <c r="AS11" i="13" s="1"/>
  <c r="G12" i="13"/>
  <c r="O12" i="13"/>
  <c r="W12" i="13"/>
  <c r="AE12" i="13"/>
  <c r="AM12" i="13"/>
  <c r="AT12" i="13" s="1"/>
  <c r="H13" i="13"/>
  <c r="P13" i="13"/>
  <c r="X13" i="13"/>
  <c r="AF13" i="13"/>
  <c r="A14" i="13"/>
  <c r="I14" i="13"/>
  <c r="Q14" i="13"/>
  <c r="Y14" i="13"/>
  <c r="AG14" i="13"/>
  <c r="B15" i="13"/>
  <c r="J15" i="13"/>
  <c r="R15" i="13"/>
  <c r="Z15" i="13"/>
  <c r="AH15" i="13"/>
  <c r="C16" i="13"/>
  <c r="K16" i="13"/>
  <c r="S16" i="13"/>
  <c r="AA16" i="13"/>
  <c r="AI16" i="13"/>
  <c r="AP16" i="13" s="1"/>
  <c r="D17" i="13"/>
  <c r="L17" i="13"/>
  <c r="T17" i="13"/>
  <c r="AB17" i="13"/>
  <c r="AJ17" i="13"/>
  <c r="AQ17" i="13" s="1"/>
  <c r="E18" i="13"/>
  <c r="M18" i="13"/>
  <c r="U18" i="13"/>
  <c r="AC18" i="13"/>
  <c r="AK18" i="13"/>
  <c r="AR18" i="13" s="1"/>
  <c r="F19" i="13"/>
  <c r="N19" i="13"/>
  <c r="V19" i="13"/>
  <c r="AN19" i="13" s="1"/>
  <c r="AD19" i="13"/>
  <c r="AL19" i="13"/>
  <c r="AS19" i="13" s="1"/>
  <c r="O20" i="13"/>
  <c r="AE20" i="13"/>
  <c r="H21" i="13"/>
  <c r="X21" i="13"/>
  <c r="A22" i="13"/>
  <c r="AU22" i="13" s="1"/>
  <c r="Q22" i="13"/>
  <c r="AG22" i="13"/>
  <c r="J23" i="13"/>
  <c r="Z23" i="13"/>
  <c r="C24" i="13"/>
  <c r="S24" i="13"/>
  <c r="AI24" i="13"/>
  <c r="AP24" i="13" s="1"/>
  <c r="L25" i="13"/>
  <c r="AO25" i="13" s="1"/>
  <c r="B1" i="16"/>
  <c r="F1" i="16"/>
  <c r="J1" i="16"/>
  <c r="N1" i="16"/>
  <c r="R1" i="16"/>
  <c r="V1" i="16"/>
  <c r="Z1" i="16"/>
  <c r="AD1" i="16"/>
  <c r="AH1" i="16"/>
  <c r="AL1" i="16"/>
  <c r="AP1" i="16"/>
  <c r="B2" i="16"/>
  <c r="F2" i="16"/>
  <c r="J2" i="16"/>
  <c r="N2" i="16"/>
  <c r="R2" i="16"/>
  <c r="V2" i="16"/>
  <c r="AS2" i="16" s="1"/>
  <c r="Z2" i="16"/>
  <c r="AD2" i="16"/>
  <c r="AH2" i="16"/>
  <c r="AL2" i="16"/>
  <c r="AX2" i="16" s="1"/>
  <c r="AP2" i="16"/>
  <c r="BB2" i="16" s="1"/>
  <c r="B3" i="16"/>
  <c r="F3" i="16"/>
  <c r="J3" i="16"/>
  <c r="N3" i="16"/>
  <c r="R3" i="16"/>
  <c r="V3" i="16"/>
  <c r="AS3" i="16" s="1"/>
  <c r="Z3" i="16"/>
  <c r="AD3" i="16"/>
  <c r="AH3" i="16"/>
  <c r="AL3" i="16"/>
  <c r="AX3" i="16" s="1"/>
  <c r="AP3" i="16"/>
  <c r="BB3" i="16" s="1"/>
  <c r="B4" i="16"/>
  <c r="F4" i="16"/>
  <c r="J4" i="16"/>
  <c r="N4" i="16"/>
  <c r="R4" i="16"/>
  <c r="V4" i="16"/>
  <c r="AS4" i="16" s="1"/>
  <c r="Z4" i="16"/>
  <c r="AD4" i="16"/>
  <c r="AH4" i="16"/>
  <c r="AL4" i="16"/>
  <c r="AX4" i="16" s="1"/>
  <c r="AP4" i="16"/>
  <c r="BB4" i="16" s="1"/>
  <c r="B5" i="16"/>
  <c r="F5" i="16"/>
  <c r="J5" i="16"/>
  <c r="N5" i="16"/>
  <c r="R5" i="16"/>
  <c r="V5" i="16"/>
  <c r="AS5" i="16" s="1"/>
  <c r="Z5" i="16"/>
  <c r="AD5" i="16"/>
  <c r="AH5" i="16"/>
  <c r="AL5" i="16"/>
  <c r="AX5" i="16" s="1"/>
  <c r="AP5" i="16"/>
  <c r="BB5" i="16" s="1"/>
  <c r="B6" i="16"/>
  <c r="F6" i="16"/>
  <c r="J6" i="16"/>
  <c r="N6" i="16"/>
  <c r="R6" i="16"/>
  <c r="V6" i="16"/>
  <c r="AS6" i="16" s="1"/>
  <c r="Z6" i="16"/>
  <c r="AD6" i="16"/>
  <c r="AH6" i="16"/>
  <c r="AL6" i="16"/>
  <c r="AX6" i="16" s="1"/>
  <c r="AP6" i="16"/>
  <c r="BB6" i="16" s="1"/>
  <c r="B7" i="16"/>
  <c r="F7" i="16"/>
  <c r="J7" i="16"/>
  <c r="N7" i="16"/>
  <c r="R7" i="16"/>
  <c r="V7" i="16"/>
  <c r="AS7" i="16" s="1"/>
  <c r="Z7" i="16"/>
  <c r="AD7" i="16"/>
  <c r="AH7" i="16"/>
  <c r="AL7" i="16"/>
  <c r="AX7" i="16" s="1"/>
  <c r="AP7" i="16"/>
  <c r="BB7" i="16" s="1"/>
  <c r="B8" i="16"/>
  <c r="F8" i="16"/>
  <c r="J8" i="16"/>
  <c r="N8" i="16"/>
  <c r="R8" i="16"/>
  <c r="V8" i="16"/>
  <c r="AS8" i="16" s="1"/>
  <c r="Z8" i="16"/>
  <c r="AD8" i="16"/>
  <c r="AH8" i="16"/>
  <c r="AL8" i="16"/>
  <c r="AX8" i="16" s="1"/>
  <c r="AP8" i="16"/>
  <c r="BB8" i="16" s="1"/>
  <c r="B9" i="16"/>
  <c r="F9" i="16"/>
  <c r="J9" i="16"/>
  <c r="N9" i="16"/>
  <c r="R9" i="16"/>
  <c r="V9" i="16"/>
  <c r="AS9" i="16" s="1"/>
  <c r="Z9" i="16"/>
  <c r="AD9" i="16"/>
  <c r="AH9" i="16"/>
  <c r="AL9" i="16"/>
  <c r="AX9" i="16" s="1"/>
  <c r="AP9" i="16"/>
  <c r="BB9" i="16" s="1"/>
  <c r="B10" i="16"/>
  <c r="F10" i="16"/>
  <c r="J10" i="16"/>
  <c r="N10" i="16"/>
  <c r="R10" i="16"/>
  <c r="V10" i="16"/>
  <c r="AS10" i="16" s="1"/>
  <c r="Z10" i="16"/>
  <c r="AD10" i="16"/>
  <c r="AH10" i="16"/>
  <c r="AL10" i="16"/>
  <c r="AX10" i="16" s="1"/>
  <c r="AP10" i="16"/>
  <c r="BB10" i="16" s="1"/>
  <c r="B11" i="16"/>
  <c r="F11" i="16"/>
  <c r="J11" i="16"/>
  <c r="N11" i="16"/>
  <c r="R11" i="16"/>
  <c r="V11" i="16"/>
  <c r="AS11" i="16" s="1"/>
  <c r="Z11" i="16"/>
  <c r="AD11" i="16"/>
  <c r="AH11" i="16"/>
  <c r="AL11" i="16"/>
  <c r="AX11" i="16" s="1"/>
  <c r="AP11" i="16"/>
  <c r="BB11" i="16" s="1"/>
  <c r="B12" i="16"/>
  <c r="F12" i="16"/>
  <c r="J12" i="16"/>
  <c r="N12" i="16"/>
  <c r="R12" i="16"/>
  <c r="V12" i="16"/>
  <c r="AS12" i="16" s="1"/>
  <c r="Z12" i="16"/>
  <c r="AD12" i="16"/>
  <c r="AH12" i="16"/>
  <c r="AL12" i="16"/>
  <c r="AX12" i="16" s="1"/>
  <c r="AP12" i="16"/>
  <c r="BB12" i="16" s="1"/>
  <c r="B13" i="16"/>
  <c r="F13" i="16"/>
  <c r="J13" i="16"/>
  <c r="N13" i="16"/>
  <c r="R13" i="16"/>
  <c r="V13" i="16"/>
  <c r="AS13" i="16" s="1"/>
  <c r="Z13" i="16"/>
  <c r="AD13" i="16"/>
  <c r="AH13" i="16"/>
  <c r="AL13" i="16"/>
  <c r="AX13" i="16" s="1"/>
  <c r="AP13" i="16"/>
  <c r="BB13" i="16" s="1"/>
  <c r="B14" i="16"/>
  <c r="F14" i="16"/>
  <c r="J14" i="16"/>
  <c r="N14" i="16"/>
  <c r="R14" i="16"/>
  <c r="V14" i="16"/>
  <c r="AS14" i="16" s="1"/>
  <c r="Z14" i="16"/>
  <c r="AD14" i="16"/>
  <c r="AH14" i="16"/>
  <c r="AL14" i="16"/>
  <c r="AX14" i="16" s="1"/>
  <c r="AP14" i="16"/>
  <c r="BB14" i="16" s="1"/>
  <c r="B15" i="16"/>
  <c r="F15" i="16"/>
  <c r="J15" i="16"/>
  <c r="N15" i="16"/>
  <c r="R15" i="16"/>
  <c r="V15" i="16"/>
  <c r="AS15" i="16" s="1"/>
  <c r="Z15" i="16"/>
  <c r="AD15" i="16"/>
  <c r="AH15" i="16"/>
  <c r="AL15" i="16"/>
  <c r="AX15" i="16" s="1"/>
  <c r="AP15" i="16"/>
  <c r="BB15" i="16" s="1"/>
  <c r="B16" i="16"/>
  <c r="F16" i="16"/>
  <c r="J16" i="16"/>
  <c r="N16" i="16"/>
  <c r="R16" i="16"/>
  <c r="V16" i="16"/>
  <c r="AS16" i="16" s="1"/>
  <c r="Z16" i="16"/>
  <c r="AD16" i="16"/>
  <c r="AH16" i="16"/>
  <c r="AL16" i="16"/>
  <c r="AX16" i="16" s="1"/>
  <c r="AP16" i="16"/>
  <c r="BB16" i="16" s="1"/>
  <c r="B17" i="16"/>
  <c r="F17" i="16"/>
  <c r="J17" i="16"/>
  <c r="N17" i="16"/>
  <c r="R17" i="16"/>
  <c r="V17" i="16"/>
  <c r="AS17" i="16" s="1"/>
  <c r="Z17" i="16"/>
  <c r="AD17" i="16"/>
  <c r="AH17" i="16"/>
  <c r="AL17" i="16"/>
  <c r="AX17" i="16" s="1"/>
  <c r="AP17" i="16"/>
  <c r="BB17" i="16" s="1"/>
  <c r="B18" i="16"/>
  <c r="F18" i="16"/>
  <c r="J18" i="16"/>
  <c r="N18" i="16"/>
  <c r="R18" i="16"/>
  <c r="V18" i="16"/>
  <c r="AS18" i="16" s="1"/>
  <c r="Z18" i="16"/>
  <c r="AD18" i="16"/>
  <c r="AH18" i="16"/>
  <c r="AL18" i="16"/>
  <c r="AX18" i="16" s="1"/>
  <c r="AP18" i="16"/>
  <c r="BB18" i="16" s="1"/>
  <c r="B19" i="16"/>
  <c r="F19" i="16"/>
  <c r="J19" i="16"/>
  <c r="N19" i="16"/>
  <c r="R19" i="16"/>
  <c r="V19" i="16"/>
  <c r="AS19" i="16" s="1"/>
  <c r="Z19" i="16"/>
  <c r="AD19" i="16"/>
  <c r="AH19" i="16"/>
  <c r="AL19" i="16"/>
  <c r="AX19" i="16" s="1"/>
  <c r="AP19" i="16"/>
  <c r="BB19" i="16" s="1"/>
  <c r="B20" i="16"/>
  <c r="F20" i="16"/>
  <c r="J20" i="16"/>
  <c r="N20" i="16"/>
  <c r="R20" i="16"/>
  <c r="V20" i="16"/>
  <c r="AS20" i="16" s="1"/>
  <c r="Z20" i="16"/>
  <c r="AD20" i="16"/>
  <c r="AH20" i="16"/>
  <c r="AL20" i="16"/>
  <c r="AX20" i="16" s="1"/>
  <c r="AP20" i="16"/>
  <c r="BB20" i="16" s="1"/>
  <c r="B21" i="16"/>
  <c r="F21" i="16"/>
  <c r="J21" i="16"/>
  <c r="N21" i="16"/>
  <c r="R21" i="16"/>
  <c r="V21" i="16"/>
  <c r="AS21" i="16" s="1"/>
  <c r="Z21" i="16"/>
  <c r="AD21" i="16"/>
  <c r="AH21" i="16"/>
  <c r="AL21" i="16"/>
  <c r="AX21" i="16" s="1"/>
  <c r="AP21" i="16"/>
  <c r="BB21" i="16" s="1"/>
  <c r="B22" i="16"/>
  <c r="F22" i="16"/>
  <c r="J22" i="16"/>
  <c r="N22" i="16"/>
  <c r="R22" i="16"/>
  <c r="V22" i="16"/>
  <c r="AS22" i="16" s="1"/>
  <c r="Z22" i="16"/>
  <c r="AD22" i="16"/>
  <c r="AH22" i="16"/>
  <c r="AL22" i="16"/>
  <c r="AX22" i="16" s="1"/>
  <c r="AP22" i="16"/>
  <c r="BB22" i="16" s="1"/>
  <c r="B23" i="16"/>
  <c r="F23" i="16"/>
  <c r="J23" i="16"/>
  <c r="N23" i="16"/>
  <c r="R23" i="16"/>
  <c r="V23" i="16"/>
  <c r="AS23" i="16" s="1"/>
  <c r="Z23" i="16"/>
  <c r="AD23" i="16"/>
  <c r="AH23" i="16"/>
  <c r="AL23" i="16"/>
  <c r="AX23" i="16" s="1"/>
  <c r="AP23" i="16"/>
  <c r="BB23" i="16" s="1"/>
  <c r="B24" i="16"/>
  <c r="F24" i="16"/>
  <c r="J24" i="16"/>
  <c r="N24" i="16"/>
  <c r="R24" i="16"/>
  <c r="V24" i="16"/>
  <c r="AS24" i="16" s="1"/>
  <c r="Z24" i="16"/>
  <c r="AD24" i="16"/>
  <c r="AH24" i="16"/>
  <c r="AL24" i="16"/>
  <c r="AX24" i="16" s="1"/>
  <c r="AP24" i="16"/>
  <c r="BB24" i="16" s="1"/>
  <c r="B25" i="16"/>
  <c r="F25" i="16"/>
  <c r="J25" i="16"/>
  <c r="N25" i="16"/>
  <c r="R25" i="16"/>
  <c r="V25" i="16"/>
  <c r="AS25" i="16" s="1"/>
  <c r="Z25" i="16"/>
  <c r="AD25" i="16"/>
  <c r="AH25" i="16"/>
  <c r="AL25" i="16"/>
  <c r="AX25" i="16" s="1"/>
  <c r="AP25" i="16"/>
  <c r="BB25" i="16" s="1"/>
  <c r="B26" i="16"/>
  <c r="F26" i="16"/>
  <c r="J26" i="16"/>
  <c r="N26" i="16"/>
  <c r="R26" i="16"/>
  <c r="V26" i="16"/>
  <c r="Z26" i="16"/>
  <c r="AD26" i="16"/>
  <c r="AH26" i="16"/>
  <c r="AL26" i="16"/>
  <c r="AP26" i="16"/>
  <c r="B27" i="16"/>
  <c r="F27" i="16"/>
  <c r="J27" i="16"/>
  <c r="N27" i="16"/>
  <c r="R27" i="16"/>
  <c r="V27" i="16"/>
  <c r="Z27" i="16"/>
  <c r="AD27" i="16"/>
  <c r="AH27" i="16"/>
  <c r="AL27" i="16"/>
  <c r="AP27" i="16"/>
  <c r="B28" i="16"/>
  <c r="F28" i="16"/>
  <c r="J28" i="16"/>
  <c r="N28" i="16"/>
  <c r="R28" i="16"/>
  <c r="V28" i="16"/>
  <c r="Z28" i="16"/>
  <c r="AD28" i="16"/>
  <c r="AH28" i="16"/>
  <c r="AL28" i="16"/>
  <c r="AP28" i="16"/>
  <c r="B29" i="16"/>
  <c r="F29" i="16"/>
  <c r="J29" i="16"/>
  <c r="N29" i="16"/>
  <c r="R29" i="16"/>
  <c r="V29" i="16"/>
  <c r="Z29" i="16"/>
  <c r="AD29" i="16"/>
  <c r="AH29" i="16"/>
  <c r="AL29" i="16"/>
  <c r="AP29" i="16"/>
  <c r="B30" i="16"/>
  <c r="F30" i="16"/>
  <c r="J30" i="16"/>
  <c r="N30" i="16"/>
  <c r="R30" i="16"/>
  <c r="V30" i="16"/>
  <c r="Z30" i="16"/>
  <c r="AD30" i="16"/>
  <c r="AH30" i="16"/>
  <c r="AL30" i="16"/>
  <c r="AP30" i="16"/>
  <c r="B31" i="16"/>
  <c r="F31" i="16"/>
  <c r="J31" i="16"/>
  <c r="N31" i="16"/>
  <c r="R31" i="16"/>
  <c r="V31" i="16"/>
  <c r="Z31" i="16"/>
  <c r="AD31" i="16"/>
  <c r="AH31" i="16"/>
  <c r="AL31" i="16"/>
  <c r="AP31" i="16"/>
  <c r="B32" i="16"/>
  <c r="F32" i="16"/>
  <c r="J32" i="16"/>
  <c r="N32" i="16"/>
  <c r="R32" i="16"/>
  <c r="V32" i="16"/>
  <c r="Z32" i="16"/>
  <c r="AD32" i="16"/>
  <c r="AH32" i="16"/>
  <c r="AL32" i="16"/>
  <c r="AP32" i="16"/>
  <c r="B33" i="16"/>
  <c r="F33" i="16"/>
  <c r="J33" i="16"/>
  <c r="N33" i="16"/>
  <c r="R33" i="16"/>
  <c r="V33" i="16"/>
  <c r="Z33" i="16"/>
  <c r="AD33" i="16"/>
  <c r="AH33" i="16"/>
  <c r="AL33" i="16"/>
  <c r="AP33" i="16"/>
  <c r="B34" i="16"/>
  <c r="F34" i="16"/>
  <c r="J34" i="16"/>
  <c r="N34" i="16"/>
  <c r="R34" i="16"/>
  <c r="V34" i="16"/>
  <c r="Z34" i="16"/>
  <c r="AD34" i="16"/>
  <c r="AH34" i="16"/>
  <c r="AL34" i="16"/>
  <c r="AP34" i="16"/>
  <c r="B35" i="16"/>
  <c r="F35" i="16"/>
  <c r="J35" i="16"/>
  <c r="N35" i="16"/>
  <c r="R35" i="16"/>
  <c r="V35" i="16"/>
  <c r="Z35" i="16"/>
  <c r="AD35" i="16"/>
  <c r="AH35" i="16"/>
  <c r="AL35" i="16"/>
  <c r="AP35" i="16"/>
  <c r="B36" i="16"/>
  <c r="F36" i="16"/>
  <c r="J36" i="16"/>
  <c r="N36" i="16"/>
  <c r="R36" i="16"/>
  <c r="V36" i="16"/>
  <c r="Z36" i="16"/>
  <c r="AD36" i="16"/>
  <c r="AI36" i="16"/>
  <c r="AN36" i="16"/>
  <c r="B37" i="16"/>
  <c r="G37" i="16"/>
  <c r="L37" i="16"/>
  <c r="R37" i="16"/>
  <c r="W37" i="16"/>
  <c r="AB37" i="16"/>
  <c r="AH37" i="16"/>
  <c r="AM37" i="16"/>
  <c r="AR37" i="16"/>
  <c r="F38" i="16"/>
  <c r="K38" i="16"/>
  <c r="P38" i="16"/>
  <c r="V38" i="16"/>
  <c r="AA38" i="16"/>
  <c r="AF38" i="16"/>
  <c r="AL38" i="16"/>
  <c r="AQ38" i="16"/>
  <c r="D39" i="16"/>
  <c r="J39" i="16"/>
  <c r="O39" i="16"/>
  <c r="T39" i="16"/>
  <c r="Z39" i="16"/>
  <c r="AE39" i="16"/>
  <c r="AJ39" i="16"/>
  <c r="AP39" i="16"/>
  <c r="C40" i="16"/>
  <c r="H40" i="16"/>
  <c r="N40" i="16"/>
  <c r="S40" i="16"/>
  <c r="X40" i="16"/>
  <c r="AD40" i="16"/>
  <c r="AI40" i="16"/>
  <c r="AN40" i="16"/>
  <c r="B41" i="16"/>
  <c r="G41" i="16"/>
  <c r="L41" i="16"/>
  <c r="R41" i="16"/>
  <c r="W41" i="16"/>
  <c r="AB41" i="16"/>
  <c r="AH41" i="16"/>
  <c r="AM41" i="16"/>
  <c r="AR41" i="16"/>
  <c r="F42" i="16"/>
  <c r="K42" i="16"/>
  <c r="P42" i="16"/>
  <c r="V42" i="16"/>
  <c r="AA42" i="16"/>
  <c r="AF42" i="16"/>
  <c r="AL42" i="16"/>
  <c r="AQ42" i="16"/>
  <c r="AT4" i="19"/>
  <c r="AS4" i="19"/>
  <c r="AT12" i="19"/>
  <c r="AS12" i="19"/>
  <c r="AT20" i="19"/>
  <c r="AS20" i="19"/>
  <c r="AT28" i="19"/>
  <c r="AS28" i="19"/>
  <c r="AT35" i="19"/>
  <c r="AS35" i="19"/>
  <c r="C1" i="16"/>
  <c r="G1" i="16"/>
  <c r="K1" i="16"/>
  <c r="O1" i="16"/>
  <c r="S1" i="16"/>
  <c r="W1" i="16"/>
  <c r="AA1" i="16"/>
  <c r="AE1" i="16"/>
  <c r="AI1" i="16"/>
  <c r="AM1" i="16"/>
  <c r="AQ1" i="16"/>
  <c r="C2" i="16"/>
  <c r="G2" i="16"/>
  <c r="K2" i="16"/>
  <c r="O2" i="16"/>
  <c r="S2" i="16"/>
  <c r="W2" i="16"/>
  <c r="AA2" i="16"/>
  <c r="AE2" i="16"/>
  <c r="AI2" i="16"/>
  <c r="AU2" i="16" s="1"/>
  <c r="AM2" i="16"/>
  <c r="AY2" i="16" s="1"/>
  <c r="AQ2" i="16"/>
  <c r="BC2" i="16" s="1"/>
  <c r="C3" i="16"/>
  <c r="G3" i="16"/>
  <c r="K3" i="16"/>
  <c r="O3" i="16"/>
  <c r="S3" i="16"/>
  <c r="W3" i="16"/>
  <c r="AA3" i="16"/>
  <c r="AE3" i="16"/>
  <c r="AI3" i="16"/>
  <c r="AU3" i="16" s="1"/>
  <c r="AM3" i="16"/>
  <c r="AY3" i="16" s="1"/>
  <c r="AQ3" i="16"/>
  <c r="BC3" i="16" s="1"/>
  <c r="C4" i="16"/>
  <c r="G4" i="16"/>
  <c r="K4" i="16"/>
  <c r="O4" i="16"/>
  <c r="S4" i="16"/>
  <c r="W4" i="16"/>
  <c r="AA4" i="16"/>
  <c r="AE4" i="16"/>
  <c r="AI4" i="16"/>
  <c r="AU4" i="16" s="1"/>
  <c r="AM4" i="16"/>
  <c r="AY4" i="16" s="1"/>
  <c r="AQ4" i="16"/>
  <c r="BC4" i="16" s="1"/>
  <c r="C5" i="16"/>
  <c r="G5" i="16"/>
  <c r="K5" i="16"/>
  <c r="O5" i="16"/>
  <c r="S5" i="16"/>
  <c r="W5" i="16"/>
  <c r="AA5" i="16"/>
  <c r="AE5" i="16"/>
  <c r="AI5" i="16"/>
  <c r="AU5" i="16" s="1"/>
  <c r="AM5" i="16"/>
  <c r="AY5" i="16" s="1"/>
  <c r="AQ5" i="16"/>
  <c r="BC5" i="16" s="1"/>
  <c r="C6" i="16"/>
  <c r="G6" i="16"/>
  <c r="K6" i="16"/>
  <c r="O6" i="16"/>
  <c r="S6" i="16"/>
  <c r="W6" i="16"/>
  <c r="AA6" i="16"/>
  <c r="AE6" i="16"/>
  <c r="AI6" i="16"/>
  <c r="AU6" i="16" s="1"/>
  <c r="AM6" i="16"/>
  <c r="AY6" i="16" s="1"/>
  <c r="AQ6" i="16"/>
  <c r="BC6" i="16" s="1"/>
  <c r="C7" i="16"/>
  <c r="G7" i="16"/>
  <c r="K7" i="16"/>
  <c r="O7" i="16"/>
  <c r="S7" i="16"/>
  <c r="W7" i="16"/>
  <c r="AA7" i="16"/>
  <c r="AE7" i="16"/>
  <c r="AI7" i="16"/>
  <c r="AU7" i="16" s="1"/>
  <c r="AM7" i="16"/>
  <c r="AY7" i="16" s="1"/>
  <c r="AQ7" i="16"/>
  <c r="BC7" i="16" s="1"/>
  <c r="C8" i="16"/>
  <c r="G8" i="16"/>
  <c r="K8" i="16"/>
  <c r="O8" i="16"/>
  <c r="S8" i="16"/>
  <c r="W8" i="16"/>
  <c r="AA8" i="16"/>
  <c r="AE8" i="16"/>
  <c r="AI8" i="16"/>
  <c r="AU8" i="16" s="1"/>
  <c r="AM8" i="16"/>
  <c r="AY8" i="16" s="1"/>
  <c r="AQ8" i="16"/>
  <c r="BC8" i="16" s="1"/>
  <c r="C9" i="16"/>
  <c r="G9" i="16"/>
  <c r="K9" i="16"/>
  <c r="O9" i="16"/>
  <c r="S9" i="16"/>
  <c r="W9" i="16"/>
  <c r="AA9" i="16"/>
  <c r="AE9" i="16"/>
  <c r="AI9" i="16"/>
  <c r="AU9" i="16" s="1"/>
  <c r="AM9" i="16"/>
  <c r="AY9" i="16" s="1"/>
  <c r="AQ9" i="16"/>
  <c r="BC9" i="16" s="1"/>
  <c r="C10" i="16"/>
  <c r="G10" i="16"/>
  <c r="K10" i="16"/>
  <c r="O10" i="16"/>
  <c r="S10" i="16"/>
  <c r="W10" i="16"/>
  <c r="AA10" i="16"/>
  <c r="AE10" i="16"/>
  <c r="AI10" i="16"/>
  <c r="AU10" i="16" s="1"/>
  <c r="AM10" i="16"/>
  <c r="AY10" i="16" s="1"/>
  <c r="AQ10" i="16"/>
  <c r="BC10" i="16" s="1"/>
  <c r="C11" i="16"/>
  <c r="G11" i="16"/>
  <c r="K11" i="16"/>
  <c r="O11" i="16"/>
  <c r="S11" i="16"/>
  <c r="W11" i="16"/>
  <c r="AA11" i="16"/>
  <c r="AE11" i="16"/>
  <c r="AI11" i="16"/>
  <c r="AU11" i="16" s="1"/>
  <c r="AM11" i="16"/>
  <c r="AY11" i="16" s="1"/>
  <c r="AQ11" i="16"/>
  <c r="BC11" i="16" s="1"/>
  <c r="C12" i="16"/>
  <c r="G12" i="16"/>
  <c r="K12" i="16"/>
  <c r="O12" i="16"/>
  <c r="S12" i="16"/>
  <c r="W12" i="16"/>
  <c r="AA12" i="16"/>
  <c r="AE12" i="16"/>
  <c r="AI12" i="16"/>
  <c r="AU12" i="16" s="1"/>
  <c r="AM12" i="16"/>
  <c r="AY12" i="16" s="1"/>
  <c r="AQ12" i="16"/>
  <c r="BC12" i="16" s="1"/>
  <c r="C13" i="16"/>
  <c r="G13" i="16"/>
  <c r="K13" i="16"/>
  <c r="O13" i="16"/>
  <c r="S13" i="16"/>
  <c r="W13" i="16"/>
  <c r="AA13" i="16"/>
  <c r="AE13" i="16"/>
  <c r="AI13" i="16"/>
  <c r="AU13" i="16" s="1"/>
  <c r="AM13" i="16"/>
  <c r="AY13" i="16" s="1"/>
  <c r="AQ13" i="16"/>
  <c r="BC13" i="16" s="1"/>
  <c r="C14" i="16"/>
  <c r="G14" i="16"/>
  <c r="K14" i="16"/>
  <c r="O14" i="16"/>
  <c r="S14" i="16"/>
  <c r="W14" i="16"/>
  <c r="AA14" i="16"/>
  <c r="AE14" i="16"/>
  <c r="AI14" i="16"/>
  <c r="AU14" i="16" s="1"/>
  <c r="AM14" i="16"/>
  <c r="AY14" i="16" s="1"/>
  <c r="AQ14" i="16"/>
  <c r="BC14" i="16" s="1"/>
  <c r="C15" i="16"/>
  <c r="G15" i="16"/>
  <c r="K15" i="16"/>
  <c r="O15" i="16"/>
  <c r="S15" i="16"/>
  <c r="W15" i="16"/>
  <c r="AA15" i="16"/>
  <c r="AE15" i="16"/>
  <c r="AI15" i="16"/>
  <c r="AU15" i="16" s="1"/>
  <c r="AM15" i="16"/>
  <c r="AY15" i="16" s="1"/>
  <c r="AQ15" i="16"/>
  <c r="BC15" i="16" s="1"/>
  <c r="C16" i="16"/>
  <c r="G16" i="16"/>
  <c r="K16" i="16"/>
  <c r="O16" i="16"/>
  <c r="S16" i="16"/>
  <c r="W16" i="16"/>
  <c r="AA16" i="16"/>
  <c r="AE16" i="16"/>
  <c r="AI16" i="16"/>
  <c r="AU16" i="16" s="1"/>
  <c r="AM16" i="16"/>
  <c r="AY16" i="16" s="1"/>
  <c r="AQ16" i="16"/>
  <c r="BC16" i="16" s="1"/>
  <c r="C17" i="16"/>
  <c r="G17" i="16"/>
  <c r="K17" i="16"/>
  <c r="O17" i="16"/>
  <c r="S17" i="16"/>
  <c r="W17" i="16"/>
  <c r="AA17" i="16"/>
  <c r="AE17" i="16"/>
  <c r="AI17" i="16"/>
  <c r="AU17" i="16" s="1"/>
  <c r="AM17" i="16"/>
  <c r="AY17" i="16" s="1"/>
  <c r="AQ17" i="16"/>
  <c r="BC17" i="16" s="1"/>
  <c r="C18" i="16"/>
  <c r="G18" i="16"/>
  <c r="K18" i="16"/>
  <c r="O18" i="16"/>
  <c r="S18" i="16"/>
  <c r="W18" i="16"/>
  <c r="AA18" i="16"/>
  <c r="AE18" i="16"/>
  <c r="AI18" i="16"/>
  <c r="AU18" i="16" s="1"/>
  <c r="AM18" i="16"/>
  <c r="AY18" i="16" s="1"/>
  <c r="AQ18" i="16"/>
  <c r="BC18" i="16" s="1"/>
  <c r="C19" i="16"/>
  <c r="G19" i="16"/>
  <c r="K19" i="16"/>
  <c r="O19" i="16"/>
  <c r="S19" i="16"/>
  <c r="W19" i="16"/>
  <c r="AA19" i="16"/>
  <c r="AE19" i="16"/>
  <c r="AI19" i="16"/>
  <c r="AU19" i="16" s="1"/>
  <c r="AM19" i="16"/>
  <c r="AY19" i="16" s="1"/>
  <c r="AQ19" i="16"/>
  <c r="BC19" i="16" s="1"/>
  <c r="C20" i="16"/>
  <c r="G20" i="16"/>
  <c r="K20" i="16"/>
  <c r="O20" i="16"/>
  <c r="S20" i="16"/>
  <c r="W20" i="16"/>
  <c r="AA20" i="16"/>
  <c r="AE20" i="16"/>
  <c r="AI20" i="16"/>
  <c r="AU20" i="16" s="1"/>
  <c r="AM20" i="16"/>
  <c r="AY20" i="16" s="1"/>
  <c r="AQ20" i="16"/>
  <c r="BC20" i="16" s="1"/>
  <c r="C21" i="16"/>
  <c r="G21" i="16"/>
  <c r="K21" i="16"/>
  <c r="O21" i="16"/>
  <c r="S21" i="16"/>
  <c r="W21" i="16"/>
  <c r="AA21" i="16"/>
  <c r="AE21" i="16"/>
  <c r="AI21" i="16"/>
  <c r="AU21" i="16" s="1"/>
  <c r="AM21" i="16"/>
  <c r="AY21" i="16" s="1"/>
  <c r="AQ21" i="16"/>
  <c r="BC21" i="16" s="1"/>
  <c r="C22" i="16"/>
  <c r="G22" i="16"/>
  <c r="K22" i="16"/>
  <c r="O22" i="16"/>
  <c r="S22" i="16"/>
  <c r="W22" i="16"/>
  <c r="AA22" i="16"/>
  <c r="AE22" i="16"/>
  <c r="AI22" i="16"/>
  <c r="AU22" i="16" s="1"/>
  <c r="AM22" i="16"/>
  <c r="AY22" i="16" s="1"/>
  <c r="AQ22" i="16"/>
  <c r="BC22" i="16" s="1"/>
  <c r="C23" i="16"/>
  <c r="G23" i="16"/>
  <c r="K23" i="16"/>
  <c r="O23" i="16"/>
  <c r="S23" i="16"/>
  <c r="W23" i="16"/>
  <c r="AA23" i="16"/>
  <c r="AE23" i="16"/>
  <c r="AI23" i="16"/>
  <c r="AU23" i="16" s="1"/>
  <c r="AM23" i="16"/>
  <c r="AY23" i="16" s="1"/>
  <c r="AQ23" i="16"/>
  <c r="BC23" i="16" s="1"/>
  <c r="C24" i="16"/>
  <c r="G24" i="16"/>
  <c r="K24" i="16"/>
  <c r="O24" i="16"/>
  <c r="S24" i="16"/>
  <c r="W24" i="16"/>
  <c r="AA24" i="16"/>
  <c r="AE24" i="16"/>
  <c r="AI24" i="16"/>
  <c r="AU24" i="16" s="1"/>
  <c r="AM24" i="16"/>
  <c r="AY24" i="16" s="1"/>
  <c r="AQ24" i="16"/>
  <c r="BC24" i="16" s="1"/>
  <c r="C25" i="16"/>
  <c r="G25" i="16"/>
  <c r="K25" i="16"/>
  <c r="O25" i="16"/>
  <c r="S25" i="16"/>
  <c r="W25" i="16"/>
  <c r="AA25" i="16"/>
  <c r="AE25" i="16"/>
  <c r="AI25" i="16"/>
  <c r="AU25" i="16" s="1"/>
  <c r="AM25" i="16"/>
  <c r="AY25" i="16" s="1"/>
  <c r="AQ25" i="16"/>
  <c r="BC25" i="16" s="1"/>
  <c r="C26" i="16"/>
  <c r="G26" i="16"/>
  <c r="K26" i="16"/>
  <c r="O26" i="16"/>
  <c r="S26" i="16"/>
  <c r="W26" i="16"/>
  <c r="AA26" i="16"/>
  <c r="AE26" i="16"/>
  <c r="AI26" i="16"/>
  <c r="AM26" i="16"/>
  <c r="AQ26" i="16"/>
  <c r="C27" i="16"/>
  <c r="G27" i="16"/>
  <c r="K27" i="16"/>
  <c r="O27" i="16"/>
  <c r="S27" i="16"/>
  <c r="W27" i="16"/>
  <c r="AA27" i="16"/>
  <c r="AE27" i="16"/>
  <c r="AI27" i="16"/>
  <c r="AM27" i="16"/>
  <c r="AQ27" i="16"/>
  <c r="C28" i="16"/>
  <c r="G28" i="16"/>
  <c r="K28" i="16"/>
  <c r="O28" i="16"/>
  <c r="S28" i="16"/>
  <c r="W28" i="16"/>
  <c r="AA28" i="16"/>
  <c r="AE28" i="16"/>
  <c r="AI28" i="16"/>
  <c r="AM28" i="16"/>
  <c r="AQ28" i="16"/>
  <c r="C29" i="16"/>
  <c r="G29" i="16"/>
  <c r="K29" i="16"/>
  <c r="O29" i="16"/>
  <c r="S29" i="16"/>
  <c r="W29" i="16"/>
  <c r="AA29" i="16"/>
  <c r="AE29" i="16"/>
  <c r="AI29" i="16"/>
  <c r="AM29" i="16"/>
  <c r="AQ29" i="16"/>
  <c r="C30" i="16"/>
  <c r="G30" i="16"/>
  <c r="K30" i="16"/>
  <c r="O30" i="16"/>
  <c r="S30" i="16"/>
  <c r="W30" i="16"/>
  <c r="AA30" i="16"/>
  <c r="AE30" i="16"/>
  <c r="AI30" i="16"/>
  <c r="AM30" i="16"/>
  <c r="AQ30" i="16"/>
  <c r="C31" i="16"/>
  <c r="G31" i="16"/>
  <c r="K31" i="16"/>
  <c r="O31" i="16"/>
  <c r="S31" i="16"/>
  <c r="W31" i="16"/>
  <c r="AA31" i="16"/>
  <c r="AE31" i="16"/>
  <c r="AI31" i="16"/>
  <c r="AM31" i="16"/>
  <c r="AQ31" i="16"/>
  <c r="C32" i="16"/>
  <c r="G32" i="16"/>
  <c r="K32" i="16"/>
  <c r="O32" i="16"/>
  <c r="S32" i="16"/>
  <c r="W32" i="16"/>
  <c r="AA32" i="16"/>
  <c r="AE32" i="16"/>
  <c r="AI32" i="16"/>
  <c r="AM32" i="16"/>
  <c r="AQ32" i="16"/>
  <c r="C33" i="16"/>
  <c r="G33" i="16"/>
  <c r="K33" i="16"/>
  <c r="O33" i="16"/>
  <c r="S33" i="16"/>
  <c r="W33" i="16"/>
  <c r="AA33" i="16"/>
  <c r="AE33" i="16"/>
  <c r="AI33" i="16"/>
  <c r="AM33" i="16"/>
  <c r="AQ33" i="16"/>
  <c r="C34" i="16"/>
  <c r="G34" i="16"/>
  <c r="K34" i="16"/>
  <c r="O34" i="16"/>
  <c r="S34" i="16"/>
  <c r="W34" i="16"/>
  <c r="AA34" i="16"/>
  <c r="AE34" i="16"/>
  <c r="AI34" i="16"/>
  <c r="AM34" i="16"/>
  <c r="AQ34" i="16"/>
  <c r="C35" i="16"/>
  <c r="G35" i="16"/>
  <c r="K35" i="16"/>
  <c r="O35" i="16"/>
  <c r="S35" i="16"/>
  <c r="W35" i="16"/>
  <c r="AA35" i="16"/>
  <c r="AE35" i="16"/>
  <c r="AI35" i="16"/>
  <c r="AM35" i="16"/>
  <c r="AQ35" i="16"/>
  <c r="C36" i="16"/>
  <c r="G36" i="16"/>
  <c r="K36" i="16"/>
  <c r="O36" i="16"/>
  <c r="S36" i="16"/>
  <c r="W36" i="16"/>
  <c r="AA36" i="16"/>
  <c r="AE36" i="16"/>
  <c r="AJ36" i="16"/>
  <c r="AP36" i="16"/>
  <c r="C37" i="16"/>
  <c r="H37" i="16"/>
  <c r="N37" i="16"/>
  <c r="S37" i="16"/>
  <c r="X37" i="16"/>
  <c r="AD37" i="16"/>
  <c r="AI37" i="16"/>
  <c r="AN37" i="16"/>
  <c r="B38" i="16"/>
  <c r="G38" i="16"/>
  <c r="L38" i="16"/>
  <c r="R38" i="16"/>
  <c r="W38" i="16"/>
  <c r="AB38" i="16"/>
  <c r="AH38" i="16"/>
  <c r="AM38" i="16"/>
  <c r="AR38" i="16"/>
  <c r="F39" i="16"/>
  <c r="K39" i="16"/>
  <c r="P39" i="16"/>
  <c r="V39" i="16"/>
  <c r="AA39" i="16"/>
  <c r="AF39" i="16"/>
  <c r="AL39" i="16"/>
  <c r="AQ39" i="16"/>
  <c r="D40" i="16"/>
  <c r="J40" i="16"/>
  <c r="O40" i="16"/>
  <c r="T40" i="16"/>
  <c r="Z40" i="16"/>
  <c r="AE40" i="16"/>
  <c r="AJ40" i="16"/>
  <c r="AP40" i="16"/>
  <c r="C41" i="16"/>
  <c r="H41" i="16"/>
  <c r="N41" i="16"/>
  <c r="S41" i="16"/>
  <c r="X41" i="16"/>
  <c r="AD41" i="16"/>
  <c r="AI41" i="16"/>
  <c r="AN41" i="16"/>
  <c r="B42" i="16"/>
  <c r="G42" i="16"/>
  <c r="L42" i="16"/>
  <c r="R42" i="16"/>
  <c r="W42" i="16"/>
  <c r="AB42" i="16"/>
  <c r="AH42" i="16"/>
  <c r="AM42" i="16"/>
  <c r="AR42" i="16"/>
  <c r="AT7" i="19"/>
  <c r="AS7" i="19"/>
  <c r="AT15" i="19"/>
  <c r="AS15" i="19"/>
  <c r="AT23" i="19"/>
  <c r="AS23" i="19"/>
  <c r="AT31" i="19"/>
  <c r="AS31" i="19"/>
  <c r="A1" i="16"/>
  <c r="D1" i="16"/>
  <c r="H1" i="16"/>
  <c r="L1" i="16"/>
  <c r="P1" i="16"/>
  <c r="T1" i="16"/>
  <c r="X1" i="16"/>
  <c r="AB1" i="16"/>
  <c r="AF1" i="16"/>
  <c r="AJ1" i="16"/>
  <c r="AN1" i="16"/>
  <c r="AR1" i="16"/>
  <c r="D2" i="16"/>
  <c r="H2" i="16"/>
  <c r="L2" i="16"/>
  <c r="AT2" i="16" s="1"/>
  <c r="P2" i="16"/>
  <c r="T2" i="16"/>
  <c r="X2" i="16"/>
  <c r="AB2" i="16"/>
  <c r="AF2" i="16"/>
  <c r="AJ2" i="16"/>
  <c r="AV2" i="16" s="1"/>
  <c r="AN2" i="16"/>
  <c r="AZ2" i="16" s="1"/>
  <c r="AR2" i="16"/>
  <c r="BD2" i="16" s="1"/>
  <c r="D3" i="16"/>
  <c r="H3" i="16"/>
  <c r="L3" i="16"/>
  <c r="AT3" i="16" s="1"/>
  <c r="P3" i="16"/>
  <c r="T3" i="16"/>
  <c r="X3" i="16"/>
  <c r="AB3" i="16"/>
  <c r="AF3" i="16"/>
  <c r="AJ3" i="16"/>
  <c r="AV3" i="16" s="1"/>
  <c r="AN3" i="16"/>
  <c r="AZ3" i="16" s="1"/>
  <c r="AR3" i="16"/>
  <c r="BD3" i="16" s="1"/>
  <c r="D4" i="16"/>
  <c r="H4" i="16"/>
  <c r="L4" i="16"/>
  <c r="AT4" i="16" s="1"/>
  <c r="P4" i="16"/>
  <c r="T4" i="16"/>
  <c r="X4" i="16"/>
  <c r="AB4" i="16"/>
  <c r="AF4" i="16"/>
  <c r="AJ4" i="16"/>
  <c r="AV4" i="16" s="1"/>
  <c r="AN4" i="16"/>
  <c r="AZ4" i="16" s="1"/>
  <c r="AR4" i="16"/>
  <c r="BD4" i="16" s="1"/>
  <c r="D5" i="16"/>
  <c r="H5" i="16"/>
  <c r="L5" i="16"/>
  <c r="AT5" i="16" s="1"/>
  <c r="P5" i="16"/>
  <c r="T5" i="16"/>
  <c r="X5" i="16"/>
  <c r="AB5" i="16"/>
  <c r="AF5" i="16"/>
  <c r="AJ5" i="16"/>
  <c r="AV5" i="16" s="1"/>
  <c r="AN5" i="16"/>
  <c r="AZ5" i="16" s="1"/>
  <c r="AR5" i="16"/>
  <c r="BD5" i="16" s="1"/>
  <c r="D6" i="16"/>
  <c r="H6" i="16"/>
  <c r="L6" i="16"/>
  <c r="AT6" i="16" s="1"/>
  <c r="P6" i="16"/>
  <c r="T6" i="16"/>
  <c r="X6" i="16"/>
  <c r="AB6" i="16"/>
  <c r="AF6" i="16"/>
  <c r="AJ6" i="16"/>
  <c r="AV6" i="16" s="1"/>
  <c r="AN6" i="16"/>
  <c r="AZ6" i="16" s="1"/>
  <c r="AR6" i="16"/>
  <c r="BD6" i="16" s="1"/>
  <c r="D7" i="16"/>
  <c r="H7" i="16"/>
  <c r="L7" i="16"/>
  <c r="AT7" i="16" s="1"/>
  <c r="P7" i="16"/>
  <c r="T7" i="16"/>
  <c r="X7" i="16"/>
  <c r="AB7" i="16"/>
  <c r="AF7" i="16"/>
  <c r="AJ7" i="16"/>
  <c r="AV7" i="16" s="1"/>
  <c r="AN7" i="16"/>
  <c r="AZ7" i="16" s="1"/>
  <c r="AR7" i="16"/>
  <c r="BD7" i="16" s="1"/>
  <c r="D8" i="16"/>
  <c r="H8" i="16"/>
  <c r="L8" i="16"/>
  <c r="AT8" i="16" s="1"/>
  <c r="P8" i="16"/>
  <c r="T8" i="16"/>
  <c r="X8" i="16"/>
  <c r="AB8" i="16"/>
  <c r="AF8" i="16"/>
  <c r="AJ8" i="16"/>
  <c r="AV8" i="16" s="1"/>
  <c r="AN8" i="16"/>
  <c r="AZ8" i="16" s="1"/>
  <c r="AR8" i="16"/>
  <c r="BD8" i="16" s="1"/>
  <c r="D9" i="16"/>
  <c r="H9" i="16"/>
  <c r="L9" i="16"/>
  <c r="AT9" i="16" s="1"/>
  <c r="P9" i="16"/>
  <c r="T9" i="16"/>
  <c r="X9" i="16"/>
  <c r="AB9" i="16"/>
  <c r="AF9" i="16"/>
  <c r="AJ9" i="16"/>
  <c r="AV9" i="16" s="1"/>
  <c r="AN9" i="16"/>
  <c r="AZ9" i="16" s="1"/>
  <c r="AR9" i="16"/>
  <c r="BD9" i="16" s="1"/>
  <c r="D10" i="16"/>
  <c r="H10" i="16"/>
  <c r="L10" i="16"/>
  <c r="AT10" i="16" s="1"/>
  <c r="P10" i="16"/>
  <c r="T10" i="16"/>
  <c r="X10" i="16"/>
  <c r="AB10" i="16"/>
  <c r="AF10" i="16"/>
  <c r="AJ10" i="16"/>
  <c r="AV10" i="16" s="1"/>
  <c r="AN10" i="16"/>
  <c r="AZ10" i="16" s="1"/>
  <c r="AR10" i="16"/>
  <c r="BD10" i="16" s="1"/>
  <c r="D11" i="16"/>
  <c r="H11" i="16"/>
  <c r="L11" i="16"/>
  <c r="AT11" i="16" s="1"/>
  <c r="P11" i="16"/>
  <c r="T11" i="16"/>
  <c r="X11" i="16"/>
  <c r="AB11" i="16"/>
  <c r="AF11" i="16"/>
  <c r="AJ11" i="16"/>
  <c r="AV11" i="16" s="1"/>
  <c r="AN11" i="16"/>
  <c r="AZ11" i="16" s="1"/>
  <c r="AR11" i="16"/>
  <c r="BD11" i="16" s="1"/>
  <c r="D12" i="16"/>
  <c r="H12" i="16"/>
  <c r="L12" i="16"/>
  <c r="AT12" i="16" s="1"/>
  <c r="P12" i="16"/>
  <c r="T12" i="16"/>
  <c r="X12" i="16"/>
  <c r="AB12" i="16"/>
  <c r="AF12" i="16"/>
  <c r="AJ12" i="16"/>
  <c r="AV12" i="16" s="1"/>
  <c r="AN12" i="16"/>
  <c r="AZ12" i="16" s="1"/>
  <c r="AR12" i="16"/>
  <c r="BD12" i="16" s="1"/>
  <c r="D13" i="16"/>
  <c r="H13" i="16"/>
  <c r="L13" i="16"/>
  <c r="AT13" i="16" s="1"/>
  <c r="P13" i="16"/>
  <c r="T13" i="16"/>
  <c r="X13" i="16"/>
  <c r="AB13" i="16"/>
  <c r="AF13" i="16"/>
  <c r="AJ13" i="16"/>
  <c r="AV13" i="16" s="1"/>
  <c r="AN13" i="16"/>
  <c r="AZ13" i="16" s="1"/>
  <c r="AR13" i="16"/>
  <c r="BD13" i="16" s="1"/>
  <c r="D14" i="16"/>
  <c r="H14" i="16"/>
  <c r="L14" i="16"/>
  <c r="AT14" i="16" s="1"/>
  <c r="P14" i="16"/>
  <c r="T14" i="16"/>
  <c r="X14" i="16"/>
  <c r="AB14" i="16"/>
  <c r="AF14" i="16"/>
  <c r="AJ14" i="16"/>
  <c r="AV14" i="16" s="1"/>
  <c r="AN14" i="16"/>
  <c r="AZ14" i="16" s="1"/>
  <c r="AR14" i="16"/>
  <c r="BD14" i="16" s="1"/>
  <c r="D15" i="16"/>
  <c r="H15" i="16"/>
  <c r="L15" i="16"/>
  <c r="AT15" i="16" s="1"/>
  <c r="P15" i="16"/>
  <c r="T15" i="16"/>
  <c r="X15" i="16"/>
  <c r="AB15" i="16"/>
  <c r="AF15" i="16"/>
  <c r="AJ15" i="16"/>
  <c r="AV15" i="16" s="1"/>
  <c r="AN15" i="16"/>
  <c r="AZ15" i="16" s="1"/>
  <c r="AR15" i="16"/>
  <c r="BD15" i="16" s="1"/>
  <c r="D16" i="16"/>
  <c r="H16" i="16"/>
  <c r="L16" i="16"/>
  <c r="AT16" i="16" s="1"/>
  <c r="P16" i="16"/>
  <c r="T16" i="16"/>
  <c r="X16" i="16"/>
  <c r="AB16" i="16"/>
  <c r="AF16" i="16"/>
  <c r="AJ16" i="16"/>
  <c r="AV16" i="16" s="1"/>
  <c r="AN16" i="16"/>
  <c r="AZ16" i="16" s="1"/>
  <c r="AR16" i="16"/>
  <c r="BD16" i="16" s="1"/>
  <c r="D17" i="16"/>
  <c r="H17" i="16"/>
  <c r="L17" i="16"/>
  <c r="AT17" i="16" s="1"/>
  <c r="P17" i="16"/>
  <c r="T17" i="16"/>
  <c r="X17" i="16"/>
  <c r="AB17" i="16"/>
  <c r="AF17" i="16"/>
  <c r="AJ17" i="16"/>
  <c r="AV17" i="16" s="1"/>
  <c r="AN17" i="16"/>
  <c r="AZ17" i="16" s="1"/>
  <c r="AR17" i="16"/>
  <c r="BD17" i="16" s="1"/>
  <c r="D18" i="16"/>
  <c r="H18" i="16"/>
  <c r="L18" i="16"/>
  <c r="AT18" i="16" s="1"/>
  <c r="P18" i="16"/>
  <c r="T18" i="16"/>
  <c r="X18" i="16"/>
  <c r="AB18" i="16"/>
  <c r="AF18" i="16"/>
  <c r="AJ18" i="16"/>
  <c r="AV18" i="16" s="1"/>
  <c r="AN18" i="16"/>
  <c r="AZ18" i="16" s="1"/>
  <c r="AR18" i="16"/>
  <c r="BD18" i="16" s="1"/>
  <c r="D19" i="16"/>
  <c r="H19" i="16"/>
  <c r="L19" i="16"/>
  <c r="AT19" i="16" s="1"/>
  <c r="P19" i="16"/>
  <c r="T19" i="16"/>
  <c r="X19" i="16"/>
  <c r="AB19" i="16"/>
  <c r="AF19" i="16"/>
  <c r="AJ19" i="16"/>
  <c r="AV19" i="16" s="1"/>
  <c r="AN19" i="16"/>
  <c r="AZ19" i="16" s="1"/>
  <c r="AR19" i="16"/>
  <c r="BD19" i="16" s="1"/>
  <c r="D20" i="16"/>
  <c r="H20" i="16"/>
  <c r="L20" i="16"/>
  <c r="AT20" i="16" s="1"/>
  <c r="P20" i="16"/>
  <c r="T20" i="16"/>
  <c r="X20" i="16"/>
  <c r="AB20" i="16"/>
  <c r="AF20" i="16"/>
  <c r="AJ20" i="16"/>
  <c r="AV20" i="16" s="1"/>
  <c r="AN20" i="16"/>
  <c r="AZ20" i="16" s="1"/>
  <c r="AR20" i="16"/>
  <c r="BD20" i="16" s="1"/>
  <c r="D21" i="16"/>
  <c r="H21" i="16"/>
  <c r="L21" i="16"/>
  <c r="AT21" i="16" s="1"/>
  <c r="P21" i="16"/>
  <c r="T21" i="16"/>
  <c r="X21" i="16"/>
  <c r="AB21" i="16"/>
  <c r="AF21" i="16"/>
  <c r="AJ21" i="16"/>
  <c r="AV21" i="16" s="1"/>
  <c r="AN21" i="16"/>
  <c r="AZ21" i="16" s="1"/>
  <c r="AR21" i="16"/>
  <c r="BD21" i="16" s="1"/>
  <c r="D22" i="16"/>
  <c r="H22" i="16"/>
  <c r="L22" i="16"/>
  <c r="AT22" i="16" s="1"/>
  <c r="P22" i="16"/>
  <c r="T22" i="16"/>
  <c r="X22" i="16"/>
  <c r="AB22" i="16"/>
  <c r="AF22" i="16"/>
  <c r="AJ22" i="16"/>
  <c r="AV22" i="16" s="1"/>
  <c r="AN22" i="16"/>
  <c r="AZ22" i="16" s="1"/>
  <c r="AR22" i="16"/>
  <c r="BD22" i="16" s="1"/>
  <c r="D23" i="16"/>
  <c r="H23" i="16"/>
  <c r="L23" i="16"/>
  <c r="AT23" i="16" s="1"/>
  <c r="P23" i="16"/>
  <c r="T23" i="16"/>
  <c r="X23" i="16"/>
  <c r="AB23" i="16"/>
  <c r="AF23" i="16"/>
  <c r="AJ23" i="16"/>
  <c r="AV23" i="16" s="1"/>
  <c r="AN23" i="16"/>
  <c r="AZ23" i="16" s="1"/>
  <c r="AR23" i="16"/>
  <c r="BD23" i="16" s="1"/>
  <c r="D24" i="16"/>
  <c r="H24" i="16"/>
  <c r="L24" i="16"/>
  <c r="AT24" i="16" s="1"/>
  <c r="P24" i="16"/>
  <c r="T24" i="16"/>
  <c r="X24" i="16"/>
  <c r="AB24" i="16"/>
  <c r="AF24" i="16"/>
  <c r="AJ24" i="16"/>
  <c r="AV24" i="16" s="1"/>
  <c r="AN24" i="16"/>
  <c r="AZ24" i="16" s="1"/>
  <c r="AR24" i="16"/>
  <c r="BD24" i="16" s="1"/>
  <c r="D25" i="16"/>
  <c r="H25" i="16"/>
  <c r="L25" i="16"/>
  <c r="AT25" i="16" s="1"/>
  <c r="P25" i="16"/>
  <c r="T25" i="16"/>
  <c r="X25" i="16"/>
  <c r="AB25" i="16"/>
  <c r="AF25" i="16"/>
  <c r="AJ25" i="16"/>
  <c r="AV25" i="16" s="1"/>
  <c r="AN25" i="16"/>
  <c r="AZ25" i="16" s="1"/>
  <c r="AR25" i="16"/>
  <c r="BD25" i="16" s="1"/>
  <c r="D26" i="16"/>
  <c r="H26" i="16"/>
  <c r="L26" i="16"/>
  <c r="P26" i="16"/>
  <c r="T26" i="16"/>
  <c r="X26" i="16"/>
  <c r="AB26" i="16"/>
  <c r="AF26" i="16"/>
  <c r="AJ26" i="16"/>
  <c r="AN26" i="16"/>
  <c r="AR26" i="16"/>
  <c r="D27" i="16"/>
  <c r="H27" i="16"/>
  <c r="L27" i="16"/>
  <c r="P27" i="16"/>
  <c r="T27" i="16"/>
  <c r="X27" i="16"/>
  <c r="AB27" i="16"/>
  <c r="AF27" i="16"/>
  <c r="AJ27" i="16"/>
  <c r="AN27" i="16"/>
  <c r="AR27" i="16"/>
  <c r="D28" i="16"/>
  <c r="H28" i="16"/>
  <c r="L28" i="16"/>
  <c r="P28" i="16"/>
  <c r="T28" i="16"/>
  <c r="X28" i="16"/>
  <c r="AB28" i="16"/>
  <c r="AF28" i="16"/>
  <c r="AJ28" i="16"/>
  <c r="AN28" i="16"/>
  <c r="AR28" i="16"/>
  <c r="D29" i="16"/>
  <c r="H29" i="16"/>
  <c r="L29" i="16"/>
  <c r="P29" i="16"/>
  <c r="T29" i="16"/>
  <c r="X29" i="16"/>
  <c r="AB29" i="16"/>
  <c r="AF29" i="16"/>
  <c r="AJ29" i="16"/>
  <c r="AN29" i="16"/>
  <c r="AR29" i="16"/>
  <c r="D30" i="16"/>
  <c r="H30" i="16"/>
  <c r="L30" i="16"/>
  <c r="P30" i="16"/>
  <c r="T30" i="16"/>
  <c r="X30" i="16"/>
  <c r="AB30" i="16"/>
  <c r="AF30" i="16"/>
  <c r="AJ30" i="16"/>
  <c r="AN30" i="16"/>
  <c r="AR30" i="16"/>
  <c r="D31" i="16"/>
  <c r="H31" i="16"/>
  <c r="L31" i="16"/>
  <c r="P31" i="16"/>
  <c r="T31" i="16"/>
  <c r="X31" i="16"/>
  <c r="AB31" i="16"/>
  <c r="AF31" i="16"/>
  <c r="AJ31" i="16"/>
  <c r="AN31" i="16"/>
  <c r="AR31" i="16"/>
  <c r="D32" i="16"/>
  <c r="H32" i="16"/>
  <c r="L32" i="16"/>
  <c r="P32" i="16"/>
  <c r="T32" i="16"/>
  <c r="X32" i="16"/>
  <c r="AB32" i="16"/>
  <c r="AF32" i="16"/>
  <c r="AJ32" i="16"/>
  <c r="AN32" i="16"/>
  <c r="AR32" i="16"/>
  <c r="D33" i="16"/>
  <c r="H33" i="16"/>
  <c r="L33" i="16"/>
  <c r="P33" i="16"/>
  <c r="T33" i="16"/>
  <c r="X33" i="16"/>
  <c r="AB33" i="16"/>
  <c r="AF33" i="16"/>
  <c r="AJ33" i="16"/>
  <c r="AN33" i="16"/>
  <c r="AR33" i="16"/>
  <c r="D34" i="16"/>
  <c r="H34" i="16"/>
  <c r="L34" i="16"/>
  <c r="P34" i="16"/>
  <c r="T34" i="16"/>
  <c r="X34" i="16"/>
  <c r="AB34" i="16"/>
  <c r="AF34" i="16"/>
  <c r="AJ34" i="16"/>
  <c r="AN34" i="16"/>
  <c r="AR34" i="16"/>
  <c r="D35" i="16"/>
  <c r="H35" i="16"/>
  <c r="L35" i="16"/>
  <c r="P35" i="16"/>
  <c r="T35" i="16"/>
  <c r="X35" i="16"/>
  <c r="AB35" i="16"/>
  <c r="AF35" i="16"/>
  <c r="AJ35" i="16"/>
  <c r="AN35" i="16"/>
  <c r="AR35" i="16"/>
  <c r="D36" i="16"/>
  <c r="H36" i="16"/>
  <c r="L36" i="16"/>
  <c r="P36" i="16"/>
  <c r="T36" i="16"/>
  <c r="X36" i="16"/>
  <c r="AB36" i="16"/>
  <c r="AF36" i="16"/>
  <c r="AL36" i="16"/>
  <c r="AQ36" i="16"/>
  <c r="D37" i="16"/>
  <c r="J37" i="16"/>
  <c r="O37" i="16"/>
  <c r="T37" i="16"/>
  <c r="Z37" i="16"/>
  <c r="AE37" i="16"/>
  <c r="AJ37" i="16"/>
  <c r="AP37" i="16"/>
  <c r="C38" i="16"/>
  <c r="H38" i="16"/>
  <c r="N38" i="16"/>
  <c r="S38" i="16"/>
  <c r="X38" i="16"/>
  <c r="AD38" i="16"/>
  <c r="AI38" i="16"/>
  <c r="AN38" i="16"/>
  <c r="B39" i="16"/>
  <c r="G39" i="16"/>
  <c r="L39" i="16"/>
  <c r="R39" i="16"/>
  <c r="W39" i="16"/>
  <c r="AB39" i="16"/>
  <c r="AH39" i="16"/>
  <c r="AM39" i="16"/>
  <c r="AR39" i="16"/>
  <c r="F40" i="16"/>
  <c r="K40" i="16"/>
  <c r="P40" i="16"/>
  <c r="V40" i="16"/>
  <c r="AA40" i="16"/>
  <c r="AF40" i="16"/>
  <c r="AL40" i="16"/>
  <c r="AQ40" i="16"/>
  <c r="D41" i="16"/>
  <c r="J41" i="16"/>
  <c r="O41" i="16"/>
  <c r="T41" i="16"/>
  <c r="Z41" i="16"/>
  <c r="AE41" i="16"/>
  <c r="AJ41" i="16"/>
  <c r="AP41" i="16"/>
  <c r="C42" i="16"/>
  <c r="H42" i="16"/>
  <c r="N42" i="16"/>
  <c r="S42" i="16"/>
  <c r="X42" i="16"/>
  <c r="AD42" i="16"/>
  <c r="AI42" i="16"/>
  <c r="AT8" i="19"/>
  <c r="AS8" i="19"/>
  <c r="AT16" i="19"/>
  <c r="AS16" i="19"/>
  <c r="AT24" i="19"/>
  <c r="AS24" i="19"/>
  <c r="AT32" i="19"/>
  <c r="AS32" i="19"/>
  <c r="AO42" i="16"/>
  <c r="AK42" i="16"/>
  <c r="AG42" i="16"/>
  <c r="AC42" i="16"/>
  <c r="Y42" i="16"/>
  <c r="U42" i="16"/>
  <c r="Q42" i="16"/>
  <c r="M42" i="16"/>
  <c r="I42" i="16"/>
  <c r="E42" i="16"/>
  <c r="A42" i="16"/>
  <c r="AO41" i="16"/>
  <c r="AK41" i="16"/>
  <c r="AG41" i="16"/>
  <c r="AC41" i="16"/>
  <c r="Y41" i="16"/>
  <c r="U41" i="16"/>
  <c r="Q41" i="16"/>
  <c r="M41" i="16"/>
  <c r="I41" i="16"/>
  <c r="E41" i="16"/>
  <c r="A41" i="16"/>
  <c r="AO40" i="16"/>
  <c r="AK40" i="16"/>
  <c r="AG40" i="16"/>
  <c r="AC40" i="16"/>
  <c r="Y40" i="16"/>
  <c r="U40" i="16"/>
  <c r="Q40" i="16"/>
  <c r="M40" i="16"/>
  <c r="I40" i="16"/>
  <c r="E40" i="16"/>
  <c r="A40" i="16"/>
  <c r="AO39" i="16"/>
  <c r="AK39" i="16"/>
  <c r="AG39" i="16"/>
  <c r="AC39" i="16"/>
  <c r="Y39" i="16"/>
  <c r="U39" i="16"/>
  <c r="Q39" i="16"/>
  <c r="M39" i="16"/>
  <c r="I39" i="16"/>
  <c r="E39" i="16"/>
  <c r="A39" i="16"/>
  <c r="AO38" i="16"/>
  <c r="AK38" i="16"/>
  <c r="AG38" i="16"/>
  <c r="AC38" i="16"/>
  <c r="Y38" i="16"/>
  <c r="U38" i="16"/>
  <c r="Q38" i="16"/>
  <c r="M38" i="16"/>
  <c r="I38" i="16"/>
  <c r="E38" i="16"/>
  <c r="A38" i="16"/>
  <c r="AO37" i="16"/>
  <c r="AK37" i="16"/>
  <c r="AG37" i="16"/>
  <c r="AC37" i="16"/>
  <c r="Y37" i="16"/>
  <c r="U37" i="16"/>
  <c r="Q37" i="16"/>
  <c r="M37" i="16"/>
  <c r="I37" i="16"/>
  <c r="E37" i="16"/>
  <c r="A37" i="16"/>
  <c r="AO36" i="16"/>
  <c r="AK36" i="16"/>
  <c r="AG36" i="16"/>
  <c r="E1" i="16"/>
  <c r="I1" i="16"/>
  <c r="M1" i="16"/>
  <c r="Q1" i="16"/>
  <c r="U1" i="16"/>
  <c r="Y1" i="16"/>
  <c r="AC1" i="16"/>
  <c r="AG1" i="16"/>
  <c r="AK1" i="16"/>
  <c r="AO1" i="16"/>
  <c r="A2" i="16"/>
  <c r="E2" i="16"/>
  <c r="I2" i="16"/>
  <c r="M2" i="16"/>
  <c r="Q2" i="16"/>
  <c r="U2" i="16"/>
  <c r="Y2" i="16"/>
  <c r="AC2" i="16"/>
  <c r="AG2" i="16"/>
  <c r="AK2" i="16"/>
  <c r="AW2" i="16" s="1"/>
  <c r="AO2" i="16"/>
  <c r="BA2" i="16" s="1"/>
  <c r="A3" i="16"/>
  <c r="E3" i="16"/>
  <c r="I3" i="16"/>
  <c r="M3" i="16"/>
  <c r="Q3" i="16"/>
  <c r="U3" i="16"/>
  <c r="Y3" i="16"/>
  <c r="AC3" i="16"/>
  <c r="AG3" i="16"/>
  <c r="AK3" i="16"/>
  <c r="AW3" i="16" s="1"/>
  <c r="AO3" i="16"/>
  <c r="BA3" i="16" s="1"/>
  <c r="A4" i="16"/>
  <c r="E4" i="16"/>
  <c r="I4" i="16"/>
  <c r="M4" i="16"/>
  <c r="Q4" i="16"/>
  <c r="U4" i="16"/>
  <c r="Y4" i="16"/>
  <c r="AC4" i="16"/>
  <c r="AG4" i="16"/>
  <c r="AK4" i="16"/>
  <c r="AW4" i="16" s="1"/>
  <c r="AO4" i="16"/>
  <c r="BA4" i="16" s="1"/>
  <c r="A5" i="16"/>
  <c r="E5" i="16"/>
  <c r="I5" i="16"/>
  <c r="M5" i="16"/>
  <c r="Q5" i="16"/>
  <c r="U5" i="16"/>
  <c r="Y5" i="16"/>
  <c r="AC5" i="16"/>
  <c r="AG5" i="16"/>
  <c r="AK5" i="16"/>
  <c r="AW5" i="16" s="1"/>
  <c r="AO5" i="16"/>
  <c r="BA5" i="16" s="1"/>
  <c r="A6" i="16"/>
  <c r="E6" i="16"/>
  <c r="I6" i="16"/>
  <c r="M6" i="16"/>
  <c r="Q6" i="16"/>
  <c r="U6" i="16"/>
  <c r="Y6" i="16"/>
  <c r="AC6" i="16"/>
  <c r="AG6" i="16"/>
  <c r="AK6" i="16"/>
  <c r="AW6" i="16" s="1"/>
  <c r="AO6" i="16"/>
  <c r="BA6" i="16" s="1"/>
  <c r="A7" i="16"/>
  <c r="E7" i="16"/>
  <c r="I7" i="16"/>
  <c r="M7" i="16"/>
  <c r="Q7" i="16"/>
  <c r="U7" i="16"/>
  <c r="Y7" i="16"/>
  <c r="AC7" i="16"/>
  <c r="AG7" i="16"/>
  <c r="AK7" i="16"/>
  <c r="AW7" i="16" s="1"/>
  <c r="AO7" i="16"/>
  <c r="BA7" i="16" s="1"/>
  <c r="A8" i="16"/>
  <c r="E8" i="16"/>
  <c r="I8" i="16"/>
  <c r="M8" i="16"/>
  <c r="Q8" i="16"/>
  <c r="U8" i="16"/>
  <c r="Y8" i="16"/>
  <c r="AC8" i="16"/>
  <c r="AG8" i="16"/>
  <c r="AK8" i="16"/>
  <c r="AW8" i="16" s="1"/>
  <c r="AO8" i="16"/>
  <c r="BA8" i="16" s="1"/>
  <c r="A9" i="16"/>
  <c r="E9" i="16"/>
  <c r="I9" i="16"/>
  <c r="M9" i="16"/>
  <c r="Q9" i="16"/>
  <c r="U9" i="16"/>
  <c r="Y9" i="16"/>
  <c r="AC9" i="16"/>
  <c r="AG9" i="16"/>
  <c r="AK9" i="16"/>
  <c r="AW9" i="16" s="1"/>
  <c r="AO9" i="16"/>
  <c r="BA9" i="16" s="1"/>
  <c r="A10" i="16"/>
  <c r="E10" i="16"/>
  <c r="I10" i="16"/>
  <c r="M10" i="16"/>
  <c r="Q10" i="16"/>
  <c r="U10" i="16"/>
  <c r="Y10" i="16"/>
  <c r="AC10" i="16"/>
  <c r="AG10" i="16"/>
  <c r="AK10" i="16"/>
  <c r="AW10" i="16" s="1"/>
  <c r="AO10" i="16"/>
  <c r="BA10" i="16" s="1"/>
  <c r="A11" i="16"/>
  <c r="E11" i="16"/>
  <c r="I11" i="16"/>
  <c r="M11" i="16"/>
  <c r="Q11" i="16"/>
  <c r="U11" i="16"/>
  <c r="Y11" i="16"/>
  <c r="AC11" i="16"/>
  <c r="AG11" i="16"/>
  <c r="AK11" i="16"/>
  <c r="AW11" i="16" s="1"/>
  <c r="AO11" i="16"/>
  <c r="BA11" i="16" s="1"/>
  <c r="A12" i="16"/>
  <c r="E12" i="16"/>
  <c r="I12" i="16"/>
  <c r="M12" i="16"/>
  <c r="Q12" i="16"/>
  <c r="U12" i="16"/>
  <c r="Y12" i="16"/>
  <c r="AC12" i="16"/>
  <c r="AG12" i="16"/>
  <c r="AK12" i="16"/>
  <c r="AW12" i="16" s="1"/>
  <c r="AO12" i="16"/>
  <c r="BA12" i="16" s="1"/>
  <c r="A13" i="16"/>
  <c r="E13" i="16"/>
  <c r="I13" i="16"/>
  <c r="M13" i="16"/>
  <c r="Q13" i="16"/>
  <c r="U13" i="16"/>
  <c r="Y13" i="16"/>
  <c r="AC13" i="16"/>
  <c r="AG13" i="16"/>
  <c r="AK13" i="16"/>
  <c r="AW13" i="16" s="1"/>
  <c r="AO13" i="16"/>
  <c r="BA13" i="16" s="1"/>
  <c r="A14" i="16"/>
  <c r="E14" i="16"/>
  <c r="I14" i="16"/>
  <c r="M14" i="16"/>
  <c r="Q14" i="16"/>
  <c r="U14" i="16"/>
  <c r="Y14" i="16"/>
  <c r="AC14" i="16"/>
  <c r="AG14" i="16"/>
  <c r="AK14" i="16"/>
  <c r="AW14" i="16" s="1"/>
  <c r="AO14" i="16"/>
  <c r="BA14" i="16" s="1"/>
  <c r="A15" i="16"/>
  <c r="E15" i="16"/>
  <c r="I15" i="16"/>
  <c r="M15" i="16"/>
  <c r="Q15" i="16"/>
  <c r="U15" i="16"/>
  <c r="Y15" i="16"/>
  <c r="AC15" i="16"/>
  <c r="AG15" i="16"/>
  <c r="AK15" i="16"/>
  <c r="AW15" i="16" s="1"/>
  <c r="AO15" i="16"/>
  <c r="BA15" i="16" s="1"/>
  <c r="A16" i="16"/>
  <c r="E16" i="16"/>
  <c r="I16" i="16"/>
  <c r="M16" i="16"/>
  <c r="Q16" i="16"/>
  <c r="U16" i="16"/>
  <c r="Y16" i="16"/>
  <c r="AC16" i="16"/>
  <c r="AG16" i="16"/>
  <c r="AK16" i="16"/>
  <c r="AW16" i="16" s="1"/>
  <c r="AO16" i="16"/>
  <c r="BA16" i="16" s="1"/>
  <c r="A17" i="16"/>
  <c r="E17" i="16"/>
  <c r="I17" i="16"/>
  <c r="M17" i="16"/>
  <c r="Q17" i="16"/>
  <c r="U17" i="16"/>
  <c r="Y17" i="16"/>
  <c r="AC17" i="16"/>
  <c r="AG17" i="16"/>
  <c r="AK17" i="16"/>
  <c r="AW17" i="16" s="1"/>
  <c r="AO17" i="16"/>
  <c r="BA17" i="16" s="1"/>
  <c r="A18" i="16"/>
  <c r="E18" i="16"/>
  <c r="I18" i="16"/>
  <c r="M18" i="16"/>
  <c r="Q18" i="16"/>
  <c r="U18" i="16"/>
  <c r="Y18" i="16"/>
  <c r="AC18" i="16"/>
  <c r="AG18" i="16"/>
  <c r="AK18" i="16"/>
  <c r="AW18" i="16" s="1"/>
  <c r="AO18" i="16"/>
  <c r="BA18" i="16" s="1"/>
  <c r="A19" i="16"/>
  <c r="E19" i="16"/>
  <c r="I19" i="16"/>
  <c r="M19" i="16"/>
  <c r="Q19" i="16"/>
  <c r="U19" i="16"/>
  <c r="Y19" i="16"/>
  <c r="AC19" i="16"/>
  <c r="AG19" i="16"/>
  <c r="AK19" i="16"/>
  <c r="AW19" i="16" s="1"/>
  <c r="AO19" i="16"/>
  <c r="BA19" i="16" s="1"/>
  <c r="A20" i="16"/>
  <c r="E20" i="16"/>
  <c r="I20" i="16"/>
  <c r="M20" i="16"/>
  <c r="Q20" i="16"/>
  <c r="U20" i="16"/>
  <c r="Y20" i="16"/>
  <c r="AC20" i="16"/>
  <c r="AG20" i="16"/>
  <c r="AK20" i="16"/>
  <c r="AW20" i="16" s="1"/>
  <c r="AO20" i="16"/>
  <c r="BA20" i="16" s="1"/>
  <c r="A21" i="16"/>
  <c r="BE21" i="16" s="1"/>
  <c r="E21" i="16"/>
  <c r="I21" i="16"/>
  <c r="M21" i="16"/>
  <c r="Q21" i="16"/>
  <c r="U21" i="16"/>
  <c r="Y21" i="16"/>
  <c r="AC21" i="16"/>
  <c r="AG21" i="16"/>
  <c r="AK21" i="16"/>
  <c r="AW21" i="16" s="1"/>
  <c r="AO21" i="16"/>
  <c r="BA21" i="16" s="1"/>
  <c r="A22" i="16"/>
  <c r="BE22" i="16" s="1"/>
  <c r="E22" i="16"/>
  <c r="I22" i="16"/>
  <c r="M22" i="16"/>
  <c r="Q22" i="16"/>
  <c r="U22" i="16"/>
  <c r="Y22" i="16"/>
  <c r="AC22" i="16"/>
  <c r="AG22" i="16"/>
  <c r="AK22" i="16"/>
  <c r="AW22" i="16" s="1"/>
  <c r="AO22" i="16"/>
  <c r="BA22" i="16" s="1"/>
  <c r="A23" i="16"/>
  <c r="BE23" i="16" s="1"/>
  <c r="E23" i="16"/>
  <c r="I23" i="16"/>
  <c r="M23" i="16"/>
  <c r="Q23" i="16"/>
  <c r="U23" i="16"/>
  <c r="Y23" i="16"/>
  <c r="AC23" i="16"/>
  <c r="AG23" i="16"/>
  <c r="AK23" i="16"/>
  <c r="AW23" i="16" s="1"/>
  <c r="AO23" i="16"/>
  <c r="BA23" i="16" s="1"/>
  <c r="A24" i="16"/>
  <c r="E24" i="16"/>
  <c r="I24" i="16"/>
  <c r="M24" i="16"/>
  <c r="Q24" i="16"/>
  <c r="U24" i="16"/>
  <c r="Y24" i="16"/>
  <c r="AC24" i="16"/>
  <c r="AG24" i="16"/>
  <c r="AK24" i="16"/>
  <c r="AW24" i="16" s="1"/>
  <c r="AO24" i="16"/>
  <c r="BA24" i="16" s="1"/>
  <c r="A25" i="16"/>
  <c r="BE25" i="16" s="1"/>
  <c r="E25" i="16"/>
  <c r="I25" i="16"/>
  <c r="M25" i="16"/>
  <c r="Q25" i="16"/>
  <c r="U25" i="16"/>
  <c r="Y25" i="16"/>
  <c r="AC25" i="16"/>
  <c r="AG25" i="16"/>
  <c r="AK25" i="16"/>
  <c r="AW25" i="16" s="1"/>
  <c r="AO25" i="16"/>
  <c r="BA25" i="16" s="1"/>
  <c r="A26" i="16"/>
  <c r="E26" i="16"/>
  <c r="I26" i="16"/>
  <c r="M26" i="16"/>
  <c r="Q26" i="16"/>
  <c r="U26" i="16"/>
  <c r="Y26" i="16"/>
  <c r="AC26" i="16"/>
  <c r="AG26" i="16"/>
  <c r="AK26" i="16"/>
  <c r="AO26" i="16"/>
  <c r="A27" i="16"/>
  <c r="E27" i="16"/>
  <c r="I27" i="16"/>
  <c r="M27" i="16"/>
  <c r="Q27" i="16"/>
  <c r="U27" i="16"/>
  <c r="Y27" i="16"/>
  <c r="AC27" i="16"/>
  <c r="AG27" i="16"/>
  <c r="AK27" i="16"/>
  <c r="AO27" i="16"/>
  <c r="A28" i="16"/>
  <c r="E28" i="16"/>
  <c r="I28" i="16"/>
  <c r="M28" i="16"/>
  <c r="Q28" i="16"/>
  <c r="U28" i="16"/>
  <c r="Y28" i="16"/>
  <c r="AC28" i="16"/>
  <c r="AG28" i="16"/>
  <c r="AK28" i="16"/>
  <c r="AO28" i="16"/>
  <c r="A29" i="16"/>
  <c r="E29" i="16"/>
  <c r="I29" i="16"/>
  <c r="M29" i="16"/>
  <c r="Q29" i="16"/>
  <c r="U29" i="16"/>
  <c r="Y29" i="16"/>
  <c r="AC29" i="16"/>
  <c r="AG29" i="16"/>
  <c r="AK29" i="16"/>
  <c r="AO29" i="16"/>
  <c r="A30" i="16"/>
  <c r="E30" i="16"/>
  <c r="I30" i="16"/>
  <c r="M30" i="16"/>
  <c r="Q30" i="16"/>
  <c r="U30" i="16"/>
  <c r="Y30" i="16"/>
  <c r="AC30" i="16"/>
  <c r="AG30" i="16"/>
  <c r="AK30" i="16"/>
  <c r="AO30" i="16"/>
  <c r="A31" i="16"/>
  <c r="E31" i="16"/>
  <c r="I31" i="16"/>
  <c r="M31" i="16"/>
  <c r="Q31" i="16"/>
  <c r="U31" i="16"/>
  <c r="Y31" i="16"/>
  <c r="AC31" i="16"/>
  <c r="AG31" i="16"/>
  <c r="AK31" i="16"/>
  <c r="AO31" i="16"/>
  <c r="A32" i="16"/>
  <c r="E32" i="16"/>
  <c r="I32" i="16"/>
  <c r="M32" i="16"/>
  <c r="Q32" i="16"/>
  <c r="U32" i="16"/>
  <c r="Y32" i="16"/>
  <c r="AC32" i="16"/>
  <c r="AG32" i="16"/>
  <c r="AK32" i="16"/>
  <c r="AO32" i="16"/>
  <c r="A33" i="16"/>
  <c r="E33" i="16"/>
  <c r="I33" i="16"/>
  <c r="M33" i="16"/>
  <c r="Q33" i="16"/>
  <c r="U33" i="16"/>
  <c r="Y33" i="16"/>
  <c r="AC33" i="16"/>
  <c r="AG33" i="16"/>
  <c r="AK33" i="16"/>
  <c r="AO33" i="16"/>
  <c r="A34" i="16"/>
  <c r="E34" i="16"/>
  <c r="I34" i="16"/>
  <c r="M34" i="16"/>
  <c r="Q34" i="16"/>
  <c r="U34" i="16"/>
  <c r="Y34" i="16"/>
  <c r="AC34" i="16"/>
  <c r="AG34" i="16"/>
  <c r="AK34" i="16"/>
  <c r="AO34" i="16"/>
  <c r="A35" i="16"/>
  <c r="E35" i="16"/>
  <c r="I35" i="16"/>
  <c r="M35" i="16"/>
  <c r="Q35" i="16"/>
  <c r="U35" i="16"/>
  <c r="Y35" i="16"/>
  <c r="AC35" i="16"/>
  <c r="AG35" i="16"/>
  <c r="AK35" i="16"/>
  <c r="AO35" i="16"/>
  <c r="A36" i="16"/>
  <c r="E36" i="16"/>
  <c r="I36" i="16"/>
  <c r="M36" i="16"/>
  <c r="Q36" i="16"/>
  <c r="U36" i="16"/>
  <c r="Y36" i="16"/>
  <c r="AC36" i="16"/>
  <c r="AH36" i="16"/>
  <c r="AM36" i="16"/>
  <c r="AR36" i="16"/>
  <c r="F37" i="16"/>
  <c r="K37" i="16"/>
  <c r="P37" i="16"/>
  <c r="V37" i="16"/>
  <c r="AA37" i="16"/>
  <c r="AF37" i="16"/>
  <c r="AL37" i="16"/>
  <c r="AQ37" i="16"/>
  <c r="D38" i="16"/>
  <c r="J38" i="16"/>
  <c r="O38" i="16"/>
  <c r="T38" i="16"/>
  <c r="Z38" i="16"/>
  <c r="AE38" i="16"/>
  <c r="AJ38" i="16"/>
  <c r="AP38" i="16"/>
  <c r="C39" i="16"/>
  <c r="H39" i="16"/>
  <c r="N39" i="16"/>
  <c r="S39" i="16"/>
  <c r="X39" i="16"/>
  <c r="AD39" i="16"/>
  <c r="AI39" i="16"/>
  <c r="AN39" i="16"/>
  <c r="B40" i="16"/>
  <c r="G40" i="16"/>
  <c r="L40" i="16"/>
  <c r="R40" i="16"/>
  <c r="W40" i="16"/>
  <c r="AB40" i="16"/>
  <c r="AH40" i="16"/>
  <c r="AM40" i="16"/>
  <c r="AR40" i="16"/>
  <c r="F41" i="16"/>
  <c r="K41" i="16"/>
  <c r="P41" i="16"/>
  <c r="V41" i="16"/>
  <c r="AA41" i="16"/>
  <c r="AF41" i="16"/>
  <c r="AL41" i="16"/>
  <c r="AQ41" i="16"/>
  <c r="D42" i="16"/>
  <c r="J42" i="16"/>
  <c r="O42" i="16"/>
  <c r="T42" i="16"/>
  <c r="Z42" i="16"/>
  <c r="AE42" i="16"/>
  <c r="AJ42" i="16"/>
  <c r="AP42" i="16"/>
  <c r="AS3" i="19"/>
  <c r="AT11" i="19"/>
  <c r="AS11" i="19"/>
  <c r="AT19" i="19"/>
  <c r="AS19" i="19"/>
  <c r="AT27" i="19"/>
  <c r="AS27" i="19"/>
  <c r="A1" i="19"/>
  <c r="D1" i="19"/>
  <c r="H1" i="19"/>
  <c r="L1" i="19"/>
  <c r="P1" i="19"/>
  <c r="T1" i="19"/>
  <c r="X1" i="19"/>
  <c r="AB1" i="19"/>
  <c r="AF1" i="19"/>
  <c r="AJ1" i="19"/>
  <c r="AN1" i="19"/>
  <c r="C2" i="19"/>
  <c r="G2" i="19"/>
  <c r="K2" i="19"/>
  <c r="O2" i="19"/>
  <c r="S2" i="19"/>
  <c r="W2" i="19"/>
  <c r="AA2" i="19"/>
  <c r="AE2" i="19"/>
  <c r="AI2" i="19"/>
  <c r="AR2" i="19" s="1"/>
  <c r="AM2" i="19"/>
  <c r="AW2" i="19" s="1"/>
  <c r="B3" i="19"/>
  <c r="F3" i="19"/>
  <c r="J3" i="19"/>
  <c r="N3" i="19"/>
  <c r="AQ3" i="19" s="1"/>
  <c r="R3" i="19"/>
  <c r="V3" i="19"/>
  <c r="AP3" i="19" s="1"/>
  <c r="Z3" i="19"/>
  <c r="AD3" i="19"/>
  <c r="AH3" i="19"/>
  <c r="AL3" i="19"/>
  <c r="AV3" i="19" s="1"/>
  <c r="A4" i="19"/>
  <c r="E4" i="19"/>
  <c r="I4" i="19"/>
  <c r="M4" i="19"/>
  <c r="Q4" i="19"/>
  <c r="U4" i="19"/>
  <c r="Y4" i="19"/>
  <c r="AC4" i="19"/>
  <c r="AG4" i="19"/>
  <c r="AK4" i="19"/>
  <c r="AU4" i="19" s="1"/>
  <c r="AO4" i="19"/>
  <c r="D5" i="19"/>
  <c r="H5" i="19"/>
  <c r="L5" i="19"/>
  <c r="AQ5" i="19" s="1"/>
  <c r="P5" i="19"/>
  <c r="T5" i="19"/>
  <c r="X5" i="19"/>
  <c r="AB5" i="19"/>
  <c r="AF5" i="19"/>
  <c r="AJ5" i="19"/>
  <c r="AN5" i="19"/>
  <c r="AX5" i="19" s="1"/>
  <c r="C6" i="19"/>
  <c r="G6" i="19"/>
  <c r="K6" i="19"/>
  <c r="O6" i="19"/>
  <c r="S6" i="19"/>
  <c r="W6" i="19"/>
  <c r="AA6" i="19"/>
  <c r="AE6" i="19"/>
  <c r="AI6" i="19"/>
  <c r="AR6" i="19" s="1"/>
  <c r="AM6" i="19"/>
  <c r="AW6" i="19" s="1"/>
  <c r="B7" i="19"/>
  <c r="F7" i="19"/>
  <c r="J7" i="19"/>
  <c r="N7" i="19"/>
  <c r="AQ7" i="19" s="1"/>
  <c r="R7" i="19"/>
  <c r="V7" i="19"/>
  <c r="AP7" i="19" s="1"/>
  <c r="Z7" i="19"/>
  <c r="AD7" i="19"/>
  <c r="AH7" i="19"/>
  <c r="AL7" i="19"/>
  <c r="AV7" i="19" s="1"/>
  <c r="A8" i="19"/>
  <c r="E8" i="19"/>
  <c r="I8" i="19"/>
  <c r="M8" i="19"/>
  <c r="Q8" i="19"/>
  <c r="U8" i="19"/>
  <c r="Y8" i="19"/>
  <c r="AC8" i="19"/>
  <c r="AG8" i="19"/>
  <c r="AK8" i="19"/>
  <c r="AU8" i="19" s="1"/>
  <c r="AO8" i="19"/>
  <c r="D9" i="19"/>
  <c r="H9" i="19"/>
  <c r="L9" i="19"/>
  <c r="AQ9" i="19" s="1"/>
  <c r="P9" i="19"/>
  <c r="T9" i="19"/>
  <c r="X9" i="19"/>
  <c r="AB9" i="19"/>
  <c r="AF9" i="19"/>
  <c r="AJ9" i="19"/>
  <c r="AN9" i="19"/>
  <c r="AX9" i="19" s="1"/>
  <c r="C10" i="19"/>
  <c r="G10" i="19"/>
  <c r="K10" i="19"/>
  <c r="O10" i="19"/>
  <c r="S10" i="19"/>
  <c r="W10" i="19"/>
  <c r="AA10" i="19"/>
  <c r="AE10" i="19"/>
  <c r="AI10" i="19"/>
  <c r="AR10" i="19" s="1"/>
  <c r="AM10" i="19"/>
  <c r="AW10" i="19" s="1"/>
  <c r="B11" i="19"/>
  <c r="F11" i="19"/>
  <c r="J11" i="19"/>
  <c r="N11" i="19"/>
  <c r="AQ11" i="19" s="1"/>
  <c r="R11" i="19"/>
  <c r="V11" i="19"/>
  <c r="AP11" i="19" s="1"/>
  <c r="Z11" i="19"/>
  <c r="AD11" i="19"/>
  <c r="AH11" i="19"/>
  <c r="AL11" i="19"/>
  <c r="AV11" i="19" s="1"/>
  <c r="A12" i="19"/>
  <c r="E12" i="19"/>
  <c r="I12" i="19"/>
  <c r="M12" i="19"/>
  <c r="Q12" i="19"/>
  <c r="U12" i="19"/>
  <c r="Y12" i="19"/>
  <c r="AC12" i="19"/>
  <c r="AG12" i="19"/>
  <c r="AK12" i="19"/>
  <c r="AU12" i="19" s="1"/>
  <c r="AO12" i="19"/>
  <c r="D13" i="19"/>
  <c r="H13" i="19"/>
  <c r="L13" i="19"/>
  <c r="AQ13" i="19" s="1"/>
  <c r="P13" i="19"/>
  <c r="T13" i="19"/>
  <c r="X13" i="19"/>
  <c r="AB13" i="19"/>
  <c r="AF13" i="19"/>
  <c r="AJ13" i="19"/>
  <c r="AN13" i="19"/>
  <c r="AX13" i="19" s="1"/>
  <c r="C14" i="19"/>
  <c r="G14" i="19"/>
  <c r="K14" i="19"/>
  <c r="O14" i="19"/>
  <c r="S14" i="19"/>
  <c r="W14" i="19"/>
  <c r="AA14" i="19"/>
  <c r="AE14" i="19"/>
  <c r="AI14" i="19"/>
  <c r="AR14" i="19" s="1"/>
  <c r="AM14" i="19"/>
  <c r="AW14" i="19" s="1"/>
  <c r="B15" i="19"/>
  <c r="F15" i="19"/>
  <c r="J15" i="19"/>
  <c r="N15" i="19"/>
  <c r="AQ15" i="19" s="1"/>
  <c r="R15" i="19"/>
  <c r="V15" i="19"/>
  <c r="AP15" i="19" s="1"/>
  <c r="Z15" i="19"/>
  <c r="AD15" i="19"/>
  <c r="AH15" i="19"/>
  <c r="AL15" i="19"/>
  <c r="AV15" i="19" s="1"/>
  <c r="A16" i="19"/>
  <c r="E16" i="19"/>
  <c r="I16" i="19"/>
  <c r="M16" i="19"/>
  <c r="Q16" i="19"/>
  <c r="U16" i="19"/>
  <c r="Y16" i="19"/>
  <c r="AC16" i="19"/>
  <c r="AG16" i="19"/>
  <c r="AK16" i="19"/>
  <c r="AU16" i="19" s="1"/>
  <c r="AO16" i="19"/>
  <c r="D17" i="19"/>
  <c r="H17" i="19"/>
  <c r="L17" i="19"/>
  <c r="AQ17" i="19" s="1"/>
  <c r="P17" i="19"/>
  <c r="T17" i="19"/>
  <c r="X17" i="19"/>
  <c r="AB17" i="19"/>
  <c r="AF17" i="19"/>
  <c r="AJ17" i="19"/>
  <c r="AN17" i="19"/>
  <c r="AX17" i="19" s="1"/>
  <c r="C18" i="19"/>
  <c r="G18" i="19"/>
  <c r="K18" i="19"/>
  <c r="O18" i="19"/>
  <c r="S18" i="19"/>
  <c r="W18" i="19"/>
  <c r="AA18" i="19"/>
  <c r="AE18" i="19"/>
  <c r="AI18" i="19"/>
  <c r="AR18" i="19" s="1"/>
  <c r="AM18" i="19"/>
  <c r="AW18" i="19" s="1"/>
  <c r="B19" i="19"/>
  <c r="F19" i="19"/>
  <c r="J19" i="19"/>
  <c r="N19" i="19"/>
  <c r="AQ19" i="19" s="1"/>
  <c r="R19" i="19"/>
  <c r="V19" i="19"/>
  <c r="AP19" i="19" s="1"/>
  <c r="Z19" i="19"/>
  <c r="AD19" i="19"/>
  <c r="AH19" i="19"/>
  <c r="AL19" i="19"/>
  <c r="AV19" i="19" s="1"/>
  <c r="A20" i="19"/>
  <c r="E20" i="19"/>
  <c r="I20" i="19"/>
  <c r="M20" i="19"/>
  <c r="Q20" i="19"/>
  <c r="U20" i="19"/>
  <c r="Y20" i="19"/>
  <c r="AC20" i="19"/>
  <c r="AG20" i="19"/>
  <c r="AK20" i="19"/>
  <c r="AU20" i="19" s="1"/>
  <c r="AO20" i="19"/>
  <c r="D21" i="19"/>
  <c r="H21" i="19"/>
  <c r="L21" i="19"/>
  <c r="AQ21" i="19" s="1"/>
  <c r="P21" i="19"/>
  <c r="T21" i="19"/>
  <c r="X21" i="19"/>
  <c r="AB21" i="19"/>
  <c r="AF21" i="19"/>
  <c r="AJ21" i="19"/>
  <c r="AN21" i="19"/>
  <c r="AX21" i="19" s="1"/>
  <c r="C22" i="19"/>
  <c r="G22" i="19"/>
  <c r="K22" i="19"/>
  <c r="O22" i="19"/>
  <c r="S22" i="19"/>
  <c r="W22" i="19"/>
  <c r="AA22" i="19"/>
  <c r="AE22" i="19"/>
  <c r="AI22" i="19"/>
  <c r="AR22" i="19" s="1"/>
  <c r="AM22" i="19"/>
  <c r="AW22" i="19" s="1"/>
  <c r="B23" i="19"/>
  <c r="F23" i="19"/>
  <c r="J23" i="19"/>
  <c r="N23" i="19"/>
  <c r="AQ23" i="19" s="1"/>
  <c r="R23" i="19"/>
  <c r="V23" i="19"/>
  <c r="AP23" i="19" s="1"/>
  <c r="Z23" i="19"/>
  <c r="AD23" i="19"/>
  <c r="AH23" i="19"/>
  <c r="AL23" i="19"/>
  <c r="AV23" i="19" s="1"/>
  <c r="A24" i="19"/>
  <c r="E24" i="19"/>
  <c r="I24" i="19"/>
  <c r="M24" i="19"/>
  <c r="Q24" i="19"/>
  <c r="U24" i="19"/>
  <c r="Y24" i="19"/>
  <c r="AC24" i="19"/>
  <c r="AG24" i="19"/>
  <c r="AK24" i="19"/>
  <c r="AU24" i="19" s="1"/>
  <c r="AO24" i="19"/>
  <c r="D25" i="19"/>
  <c r="H25" i="19"/>
  <c r="L25" i="19"/>
  <c r="AQ25" i="19" s="1"/>
  <c r="P25" i="19"/>
  <c r="T25" i="19"/>
  <c r="X25" i="19"/>
  <c r="AB25" i="19"/>
  <c r="AF25" i="19"/>
  <c r="AJ25" i="19"/>
  <c r="AN25" i="19"/>
  <c r="AX25" i="19" s="1"/>
  <c r="C26" i="19"/>
  <c r="G26" i="19"/>
  <c r="K26" i="19"/>
  <c r="O26" i="19"/>
  <c r="S26" i="19"/>
  <c r="W26" i="19"/>
  <c r="AA26" i="19"/>
  <c r="AE26" i="19"/>
  <c r="AI26" i="19"/>
  <c r="AR26" i="19" s="1"/>
  <c r="AM26" i="19"/>
  <c r="AW26" i="19" s="1"/>
  <c r="B27" i="19"/>
  <c r="F27" i="19"/>
  <c r="J27" i="19"/>
  <c r="N27" i="19"/>
  <c r="AQ27" i="19" s="1"/>
  <c r="R27" i="19"/>
  <c r="V27" i="19"/>
  <c r="AP27" i="19" s="1"/>
  <c r="Z27" i="19"/>
  <c r="AD27" i="19"/>
  <c r="AH27" i="19"/>
  <c r="AL27" i="19"/>
  <c r="AV27" i="19" s="1"/>
  <c r="A28" i="19"/>
  <c r="E28" i="19"/>
  <c r="I28" i="19"/>
  <c r="M28" i="19"/>
  <c r="Q28" i="19"/>
  <c r="U28" i="19"/>
  <c r="Y28" i="19"/>
  <c r="AC28" i="19"/>
  <c r="AG28" i="19"/>
  <c r="AK28" i="19"/>
  <c r="AU28" i="19" s="1"/>
  <c r="AO28" i="19"/>
  <c r="D29" i="19"/>
  <c r="H29" i="19"/>
  <c r="L29" i="19"/>
  <c r="AQ29" i="19" s="1"/>
  <c r="P29" i="19"/>
  <c r="T29" i="19"/>
  <c r="X29" i="19"/>
  <c r="AB29" i="19"/>
  <c r="AF29" i="19"/>
  <c r="AJ29" i="19"/>
  <c r="AN29" i="19"/>
  <c r="AX29" i="19" s="1"/>
  <c r="C30" i="19"/>
  <c r="G30" i="19"/>
  <c r="K30" i="19"/>
  <c r="O30" i="19"/>
  <c r="S30" i="19"/>
  <c r="W30" i="19"/>
  <c r="AA30" i="19"/>
  <c r="AE30" i="19"/>
  <c r="AI30" i="19"/>
  <c r="AR30" i="19" s="1"/>
  <c r="AY30" i="19" s="1"/>
  <c r="AM30" i="19"/>
  <c r="AW30" i="19" s="1"/>
  <c r="B31" i="19"/>
  <c r="F31" i="19"/>
  <c r="J31" i="19"/>
  <c r="N31" i="19"/>
  <c r="AQ31" i="19" s="1"/>
  <c r="R31" i="19"/>
  <c r="V31" i="19"/>
  <c r="AP31" i="19" s="1"/>
  <c r="Z31" i="19"/>
  <c r="AD31" i="19"/>
  <c r="AH31" i="19"/>
  <c r="AL31" i="19"/>
  <c r="AV31" i="19" s="1"/>
  <c r="A32" i="19"/>
  <c r="AY32" i="19" s="1"/>
  <c r="E32" i="19"/>
  <c r="I32" i="19"/>
  <c r="M32" i="19"/>
  <c r="Q32" i="19"/>
  <c r="U32" i="19"/>
  <c r="Y32" i="19"/>
  <c r="AC32" i="19"/>
  <c r="AG32" i="19"/>
  <c r="AK32" i="19"/>
  <c r="AU32" i="19" s="1"/>
  <c r="AO32" i="19"/>
  <c r="D33" i="19"/>
  <c r="H33" i="19"/>
  <c r="L33" i="19"/>
  <c r="AQ33" i="19" s="1"/>
  <c r="P33" i="19"/>
  <c r="T33" i="19"/>
  <c r="X33" i="19"/>
  <c r="AB33" i="19"/>
  <c r="AF33" i="19"/>
  <c r="AJ33" i="19"/>
  <c r="AN33" i="19"/>
  <c r="AX33" i="19" s="1"/>
  <c r="C34" i="19"/>
  <c r="G34" i="19"/>
  <c r="K34" i="19"/>
  <c r="O34" i="19"/>
  <c r="S34" i="19"/>
  <c r="W34" i="19"/>
  <c r="AA34" i="19"/>
  <c r="AE34" i="19"/>
  <c r="AI34" i="19"/>
  <c r="AR34" i="19" s="1"/>
  <c r="AY34" i="19" s="1"/>
  <c r="AM34" i="19"/>
  <c r="AW34" i="19" s="1"/>
  <c r="B35" i="19"/>
  <c r="F35" i="19"/>
  <c r="J35" i="19"/>
  <c r="N35" i="19"/>
  <c r="AQ35" i="19" s="1"/>
  <c r="R35" i="19"/>
  <c r="V35" i="19"/>
  <c r="AP35" i="19" s="1"/>
  <c r="Z35" i="19"/>
  <c r="AD35" i="19"/>
  <c r="AH35" i="19"/>
  <c r="AL35" i="19"/>
  <c r="AV35" i="19" s="1"/>
  <c r="A36" i="19"/>
  <c r="AY36" i="19" s="1"/>
  <c r="E36" i="19"/>
  <c r="I36" i="19"/>
  <c r="M36" i="19"/>
  <c r="Q36" i="19"/>
  <c r="U36" i="19"/>
  <c r="Y36" i="19"/>
  <c r="AC36" i="19"/>
  <c r="AG36" i="19"/>
  <c r="AK36" i="19"/>
  <c r="AU36" i="19" s="1"/>
  <c r="AO36" i="19"/>
  <c r="D37" i="19"/>
  <c r="H37" i="19"/>
  <c r="L37" i="19"/>
  <c r="AQ37" i="19" s="1"/>
  <c r="P37" i="19"/>
  <c r="T37" i="19"/>
  <c r="X37" i="19"/>
  <c r="AB37" i="19"/>
  <c r="AF37" i="19"/>
  <c r="AJ37" i="19"/>
  <c r="AN37" i="19"/>
  <c r="AX37" i="19" s="1"/>
  <c r="C38" i="19"/>
  <c r="G38" i="19"/>
  <c r="K38" i="19"/>
  <c r="O38" i="19"/>
  <c r="S38" i="19"/>
  <c r="W38" i="19"/>
  <c r="AA38" i="19"/>
  <c r="AE38" i="19"/>
  <c r="AI38" i="19"/>
  <c r="AR38" i="19" s="1"/>
  <c r="AY38" i="19" s="1"/>
  <c r="AM38" i="19"/>
  <c r="AW38" i="19" s="1"/>
  <c r="B39" i="19"/>
  <c r="F39" i="19"/>
  <c r="J39" i="19"/>
  <c r="N39" i="19"/>
  <c r="R39" i="19"/>
  <c r="V39" i="19"/>
  <c r="AP39" i="19" s="1"/>
  <c r="Z39" i="19"/>
  <c r="AD39" i="19"/>
  <c r="AH39" i="19"/>
  <c r="AL39" i="19"/>
  <c r="AV39" i="19" s="1"/>
  <c r="A40" i="19"/>
  <c r="F40" i="19"/>
  <c r="K40" i="19"/>
  <c r="P40" i="19"/>
  <c r="V40" i="19"/>
  <c r="AP40" i="19" s="1"/>
  <c r="AA40" i="19"/>
  <c r="AF40" i="19"/>
  <c r="AL40" i="19"/>
  <c r="AV40" i="19" s="1"/>
  <c r="B41" i="19"/>
  <c r="G41" i="19"/>
  <c r="M41" i="19"/>
  <c r="R41" i="19"/>
  <c r="W41" i="19"/>
  <c r="AC41" i="19"/>
  <c r="AH41" i="19"/>
  <c r="AM41" i="19"/>
  <c r="AW41" i="19" s="1"/>
  <c r="D42" i="19"/>
  <c r="I42" i="19"/>
  <c r="N42" i="19"/>
  <c r="T42" i="19"/>
  <c r="Y42" i="19"/>
  <c r="AD42" i="19"/>
  <c r="AJ42" i="19"/>
  <c r="AO42" i="19"/>
  <c r="E43" i="19"/>
  <c r="K43" i="19"/>
  <c r="P43" i="19"/>
  <c r="U43" i="19"/>
  <c r="AA43" i="19"/>
  <c r="AF43" i="19"/>
  <c r="AK43" i="19"/>
  <c r="AU43" i="19" s="1"/>
  <c r="B44" i="19"/>
  <c r="G44" i="19"/>
  <c r="L44" i="19"/>
  <c r="R44" i="19"/>
  <c r="W44" i="19"/>
  <c r="AB44" i="19"/>
  <c r="AH44" i="19"/>
  <c r="AM44" i="19"/>
  <c r="AW44" i="19" s="1"/>
  <c r="C45" i="19"/>
  <c r="I45" i="19"/>
  <c r="N45" i="19"/>
  <c r="S45" i="19"/>
  <c r="Y45" i="19"/>
  <c r="AD45" i="19"/>
  <c r="AI45" i="19"/>
  <c r="AR45" i="19" s="1"/>
  <c r="AO45" i="19"/>
  <c r="E46" i="19"/>
  <c r="J46" i="19"/>
  <c r="P46" i="19"/>
  <c r="U46" i="19"/>
  <c r="Z46" i="19"/>
  <c r="AF46" i="19"/>
  <c r="AK46" i="19"/>
  <c r="AU46" i="19" s="1"/>
  <c r="A47" i="19"/>
  <c r="G47" i="19"/>
  <c r="L47" i="19"/>
  <c r="Q47" i="19"/>
  <c r="W47" i="19"/>
  <c r="AB47" i="19"/>
  <c r="AG47" i="19"/>
  <c r="AL47" i="19"/>
  <c r="AV47" i="19" s="1"/>
  <c r="AH47" i="19"/>
  <c r="AD47" i="19"/>
  <c r="Z47" i="19"/>
  <c r="V47" i="19"/>
  <c r="AP47" i="19" s="1"/>
  <c r="R47" i="19"/>
  <c r="N47" i="19"/>
  <c r="J47" i="19"/>
  <c r="F47" i="19"/>
  <c r="B47" i="19"/>
  <c r="AM46" i="19"/>
  <c r="AW46" i="19" s="1"/>
  <c r="AI46" i="19"/>
  <c r="AR46" i="19" s="1"/>
  <c r="AE46" i="19"/>
  <c r="AA46" i="19"/>
  <c r="W46" i="19"/>
  <c r="S46" i="19"/>
  <c r="O46" i="19"/>
  <c r="K46" i="19"/>
  <c r="G46" i="19"/>
  <c r="C46" i="19"/>
  <c r="AN45" i="19"/>
  <c r="AX45" i="19" s="1"/>
  <c r="AJ45" i="19"/>
  <c r="AF45" i="19"/>
  <c r="AB45" i="19"/>
  <c r="X45" i="19"/>
  <c r="T45" i="19"/>
  <c r="P45" i="19"/>
  <c r="L45" i="19"/>
  <c r="AQ45" i="19" s="1"/>
  <c r="H45" i="19"/>
  <c r="D45" i="19"/>
  <c r="AO44" i="19"/>
  <c r="AK44" i="19"/>
  <c r="AU44" i="19" s="1"/>
  <c r="AG44" i="19"/>
  <c r="AC44" i="19"/>
  <c r="Y44" i="19"/>
  <c r="U44" i="19"/>
  <c r="Q44" i="19"/>
  <c r="M44" i="19"/>
  <c r="I44" i="19"/>
  <c r="E44" i="19"/>
  <c r="A44" i="19"/>
  <c r="AL43" i="19"/>
  <c r="AV43" i="19" s="1"/>
  <c r="AH43" i="19"/>
  <c r="AD43" i="19"/>
  <c r="Z43" i="19"/>
  <c r="V43" i="19"/>
  <c r="AP43" i="19" s="1"/>
  <c r="R43" i="19"/>
  <c r="N43" i="19"/>
  <c r="J43" i="19"/>
  <c r="F43" i="19"/>
  <c r="B43" i="19"/>
  <c r="AM42" i="19"/>
  <c r="AW42" i="19" s="1"/>
  <c r="AI42" i="19"/>
  <c r="AR42" i="19" s="1"/>
  <c r="AE42" i="19"/>
  <c r="AA42" i="19"/>
  <c r="W42" i="19"/>
  <c r="S42" i="19"/>
  <c r="O42" i="19"/>
  <c r="K42" i="19"/>
  <c r="G42" i="19"/>
  <c r="C42" i="19"/>
  <c r="AN41" i="19"/>
  <c r="AX41" i="19" s="1"/>
  <c r="AJ41" i="19"/>
  <c r="AF41" i="19"/>
  <c r="AB41" i="19"/>
  <c r="X41" i="19"/>
  <c r="T41" i="19"/>
  <c r="P41" i="19"/>
  <c r="L41" i="19"/>
  <c r="H41" i="19"/>
  <c r="D41" i="19"/>
  <c r="AO40" i="19"/>
  <c r="AK40" i="19"/>
  <c r="AU40" i="19" s="1"/>
  <c r="AG40" i="19"/>
  <c r="AC40" i="19"/>
  <c r="Y40" i="19"/>
  <c r="U40" i="19"/>
  <c r="Q40" i="19"/>
  <c r="M40" i="19"/>
  <c r="I40" i="19"/>
  <c r="E40" i="19"/>
  <c r="E1" i="19"/>
  <c r="I1" i="19"/>
  <c r="M1" i="19"/>
  <c r="Q1" i="19"/>
  <c r="U1" i="19"/>
  <c r="Y1" i="19"/>
  <c r="AC1" i="19"/>
  <c r="AG1" i="19"/>
  <c r="AK1" i="19"/>
  <c r="AO1" i="19"/>
  <c r="D2" i="19"/>
  <c r="H2" i="19"/>
  <c r="L2" i="19"/>
  <c r="AQ2" i="19" s="1"/>
  <c r="P2" i="19"/>
  <c r="T2" i="19"/>
  <c r="X2" i="19"/>
  <c r="AB2" i="19"/>
  <c r="AF2" i="19"/>
  <c r="AJ2" i="19"/>
  <c r="AN2" i="19"/>
  <c r="AX2" i="19" s="1"/>
  <c r="C3" i="19"/>
  <c r="G3" i="19"/>
  <c r="K3" i="19"/>
  <c r="O3" i="19"/>
  <c r="S3" i="19"/>
  <c r="W3" i="19"/>
  <c r="AA3" i="19"/>
  <c r="AE3" i="19"/>
  <c r="AI3" i="19"/>
  <c r="AR3" i="19" s="1"/>
  <c r="AY3" i="19" s="1"/>
  <c r="AM3" i="19"/>
  <c r="AW3" i="19" s="1"/>
  <c r="B4" i="19"/>
  <c r="F4" i="19"/>
  <c r="J4" i="19"/>
  <c r="N4" i="19"/>
  <c r="AQ4" i="19" s="1"/>
  <c r="R4" i="19"/>
  <c r="V4" i="19"/>
  <c r="AP4" i="19" s="1"/>
  <c r="Z4" i="19"/>
  <c r="AD4" i="19"/>
  <c r="AH4" i="19"/>
  <c r="AL4" i="19"/>
  <c r="AV4" i="19" s="1"/>
  <c r="A5" i="19"/>
  <c r="E5" i="19"/>
  <c r="I5" i="19"/>
  <c r="M5" i="19"/>
  <c r="Q5" i="19"/>
  <c r="U5" i="19"/>
  <c r="Y5" i="19"/>
  <c r="AC5" i="19"/>
  <c r="AG5" i="19"/>
  <c r="AK5" i="19"/>
  <c r="AU5" i="19" s="1"/>
  <c r="AO5" i="19"/>
  <c r="D6" i="19"/>
  <c r="H6" i="19"/>
  <c r="L6" i="19"/>
  <c r="AQ6" i="19" s="1"/>
  <c r="P6" i="19"/>
  <c r="T6" i="19"/>
  <c r="X6" i="19"/>
  <c r="AB6" i="19"/>
  <c r="AF6" i="19"/>
  <c r="AJ6" i="19"/>
  <c r="AN6" i="19"/>
  <c r="AX6" i="19" s="1"/>
  <c r="C7" i="19"/>
  <c r="G7" i="19"/>
  <c r="K7" i="19"/>
  <c r="O7" i="19"/>
  <c r="S7" i="19"/>
  <c r="W7" i="19"/>
  <c r="AA7" i="19"/>
  <c r="AE7" i="19"/>
  <c r="AI7" i="19"/>
  <c r="AR7" i="19" s="1"/>
  <c r="AM7" i="19"/>
  <c r="AW7" i="19" s="1"/>
  <c r="B8" i="19"/>
  <c r="F8" i="19"/>
  <c r="J8" i="19"/>
  <c r="N8" i="19"/>
  <c r="AQ8" i="19" s="1"/>
  <c r="R8" i="19"/>
  <c r="V8" i="19"/>
  <c r="AP8" i="19" s="1"/>
  <c r="Z8" i="19"/>
  <c r="AD8" i="19"/>
  <c r="AH8" i="19"/>
  <c r="AL8" i="19"/>
  <c r="AV8" i="19" s="1"/>
  <c r="A9" i="19"/>
  <c r="E9" i="19"/>
  <c r="I9" i="19"/>
  <c r="M9" i="19"/>
  <c r="Q9" i="19"/>
  <c r="U9" i="19"/>
  <c r="Y9" i="19"/>
  <c r="AC9" i="19"/>
  <c r="AG9" i="19"/>
  <c r="AK9" i="19"/>
  <c r="AU9" i="19" s="1"/>
  <c r="AO9" i="19"/>
  <c r="D10" i="19"/>
  <c r="H10" i="19"/>
  <c r="L10" i="19"/>
  <c r="AQ10" i="19" s="1"/>
  <c r="P10" i="19"/>
  <c r="T10" i="19"/>
  <c r="X10" i="19"/>
  <c r="AB10" i="19"/>
  <c r="AF10" i="19"/>
  <c r="AJ10" i="19"/>
  <c r="AN10" i="19"/>
  <c r="AX10" i="19" s="1"/>
  <c r="C11" i="19"/>
  <c r="G11" i="19"/>
  <c r="K11" i="19"/>
  <c r="O11" i="19"/>
  <c r="S11" i="19"/>
  <c r="W11" i="19"/>
  <c r="AA11" i="19"/>
  <c r="AE11" i="19"/>
  <c r="AI11" i="19"/>
  <c r="AR11" i="19" s="1"/>
  <c r="AY11" i="19" s="1"/>
  <c r="AM11" i="19"/>
  <c r="AW11" i="19" s="1"/>
  <c r="B12" i="19"/>
  <c r="F12" i="19"/>
  <c r="J12" i="19"/>
  <c r="N12" i="19"/>
  <c r="AQ12" i="19" s="1"/>
  <c r="R12" i="19"/>
  <c r="V12" i="19"/>
  <c r="AP12" i="19" s="1"/>
  <c r="Z12" i="19"/>
  <c r="AD12" i="19"/>
  <c r="AH12" i="19"/>
  <c r="AL12" i="19"/>
  <c r="AV12" i="19" s="1"/>
  <c r="A13" i="19"/>
  <c r="E13" i="19"/>
  <c r="I13" i="19"/>
  <c r="M13" i="19"/>
  <c r="Q13" i="19"/>
  <c r="U13" i="19"/>
  <c r="Y13" i="19"/>
  <c r="AC13" i="19"/>
  <c r="AG13" i="19"/>
  <c r="AK13" i="19"/>
  <c r="AU13" i="19" s="1"/>
  <c r="AO13" i="19"/>
  <c r="D14" i="19"/>
  <c r="H14" i="19"/>
  <c r="L14" i="19"/>
  <c r="AQ14" i="19" s="1"/>
  <c r="P14" i="19"/>
  <c r="T14" i="19"/>
  <c r="X14" i="19"/>
  <c r="AB14" i="19"/>
  <c r="AF14" i="19"/>
  <c r="AJ14" i="19"/>
  <c r="AN14" i="19"/>
  <c r="AX14" i="19" s="1"/>
  <c r="C15" i="19"/>
  <c r="G15" i="19"/>
  <c r="K15" i="19"/>
  <c r="O15" i="19"/>
  <c r="S15" i="19"/>
  <c r="W15" i="19"/>
  <c r="AA15" i="19"/>
  <c r="AE15" i="19"/>
  <c r="AI15" i="19"/>
  <c r="AR15" i="19" s="1"/>
  <c r="AM15" i="19"/>
  <c r="AW15" i="19" s="1"/>
  <c r="B16" i="19"/>
  <c r="F16" i="19"/>
  <c r="J16" i="19"/>
  <c r="N16" i="19"/>
  <c r="AQ16" i="19" s="1"/>
  <c r="R16" i="19"/>
  <c r="V16" i="19"/>
  <c r="AP16" i="19" s="1"/>
  <c r="Z16" i="19"/>
  <c r="AD16" i="19"/>
  <c r="AH16" i="19"/>
  <c r="AL16" i="19"/>
  <c r="AV16" i="19" s="1"/>
  <c r="A17" i="19"/>
  <c r="E17" i="19"/>
  <c r="I17" i="19"/>
  <c r="M17" i="19"/>
  <c r="Q17" i="19"/>
  <c r="U17" i="19"/>
  <c r="Y17" i="19"/>
  <c r="AC17" i="19"/>
  <c r="AG17" i="19"/>
  <c r="AK17" i="19"/>
  <c r="AU17" i="19" s="1"/>
  <c r="AO17" i="19"/>
  <c r="D18" i="19"/>
  <c r="H18" i="19"/>
  <c r="L18" i="19"/>
  <c r="AQ18" i="19" s="1"/>
  <c r="P18" i="19"/>
  <c r="T18" i="19"/>
  <c r="X18" i="19"/>
  <c r="AB18" i="19"/>
  <c r="AF18" i="19"/>
  <c r="AJ18" i="19"/>
  <c r="AN18" i="19"/>
  <c r="AX18" i="19" s="1"/>
  <c r="C19" i="19"/>
  <c r="G19" i="19"/>
  <c r="K19" i="19"/>
  <c r="O19" i="19"/>
  <c r="S19" i="19"/>
  <c r="W19" i="19"/>
  <c r="AA19" i="19"/>
  <c r="AE19" i="19"/>
  <c r="AI19" i="19"/>
  <c r="AR19" i="19" s="1"/>
  <c r="AY19" i="19" s="1"/>
  <c r="AM19" i="19"/>
  <c r="AW19" i="19" s="1"/>
  <c r="B20" i="19"/>
  <c r="F20" i="19"/>
  <c r="J20" i="19"/>
  <c r="N20" i="19"/>
  <c r="AQ20" i="19" s="1"/>
  <c r="R20" i="19"/>
  <c r="V20" i="19"/>
  <c r="AP20" i="19" s="1"/>
  <c r="Z20" i="19"/>
  <c r="AD20" i="19"/>
  <c r="AH20" i="19"/>
  <c r="AL20" i="19"/>
  <c r="AV20" i="19" s="1"/>
  <c r="A21" i="19"/>
  <c r="E21" i="19"/>
  <c r="I21" i="19"/>
  <c r="M21" i="19"/>
  <c r="Q21" i="19"/>
  <c r="U21" i="19"/>
  <c r="Y21" i="19"/>
  <c r="AC21" i="19"/>
  <c r="AG21" i="19"/>
  <c r="AK21" i="19"/>
  <c r="AU21" i="19" s="1"/>
  <c r="AO21" i="19"/>
  <c r="D22" i="19"/>
  <c r="H22" i="19"/>
  <c r="L22" i="19"/>
  <c r="AQ22" i="19" s="1"/>
  <c r="P22" i="19"/>
  <c r="T22" i="19"/>
  <c r="X22" i="19"/>
  <c r="AB22" i="19"/>
  <c r="AF22" i="19"/>
  <c r="AJ22" i="19"/>
  <c r="AN22" i="19"/>
  <c r="AX22" i="19" s="1"/>
  <c r="C23" i="19"/>
  <c r="G23" i="19"/>
  <c r="K23" i="19"/>
  <c r="O23" i="19"/>
  <c r="S23" i="19"/>
  <c r="W23" i="19"/>
  <c r="AA23" i="19"/>
  <c r="AE23" i="19"/>
  <c r="AI23" i="19"/>
  <c r="AR23" i="19" s="1"/>
  <c r="AM23" i="19"/>
  <c r="AW23" i="19" s="1"/>
  <c r="B24" i="19"/>
  <c r="F24" i="19"/>
  <c r="J24" i="19"/>
  <c r="N24" i="19"/>
  <c r="AQ24" i="19" s="1"/>
  <c r="R24" i="19"/>
  <c r="V24" i="19"/>
  <c r="AP24" i="19" s="1"/>
  <c r="Z24" i="19"/>
  <c r="AD24" i="19"/>
  <c r="AH24" i="19"/>
  <c r="AL24" i="19"/>
  <c r="AV24" i="19" s="1"/>
  <c r="A25" i="19"/>
  <c r="E25" i="19"/>
  <c r="I25" i="19"/>
  <c r="M25" i="19"/>
  <c r="Q25" i="19"/>
  <c r="U25" i="19"/>
  <c r="Y25" i="19"/>
  <c r="AC25" i="19"/>
  <c r="AG25" i="19"/>
  <c r="AK25" i="19"/>
  <c r="AU25" i="19" s="1"/>
  <c r="AO25" i="19"/>
  <c r="D26" i="19"/>
  <c r="H26" i="19"/>
  <c r="L26" i="19"/>
  <c r="AQ26" i="19" s="1"/>
  <c r="P26" i="19"/>
  <c r="T26" i="19"/>
  <c r="X26" i="19"/>
  <c r="AB26" i="19"/>
  <c r="AF26" i="19"/>
  <c r="AJ26" i="19"/>
  <c r="AN26" i="19"/>
  <c r="AX26" i="19" s="1"/>
  <c r="C27" i="19"/>
  <c r="G27" i="19"/>
  <c r="K27" i="19"/>
  <c r="O27" i="19"/>
  <c r="S27" i="19"/>
  <c r="W27" i="19"/>
  <c r="AA27" i="19"/>
  <c r="AE27" i="19"/>
  <c r="AI27" i="19"/>
  <c r="AR27" i="19" s="1"/>
  <c r="AY27" i="19" s="1"/>
  <c r="AM27" i="19"/>
  <c r="AW27" i="19" s="1"/>
  <c r="B28" i="19"/>
  <c r="F28" i="19"/>
  <c r="J28" i="19"/>
  <c r="N28" i="19"/>
  <c r="AQ28" i="19" s="1"/>
  <c r="R28" i="19"/>
  <c r="V28" i="19"/>
  <c r="AP28" i="19" s="1"/>
  <c r="Z28" i="19"/>
  <c r="AD28" i="19"/>
  <c r="AH28" i="19"/>
  <c r="AL28" i="19"/>
  <c r="AV28" i="19" s="1"/>
  <c r="A29" i="19"/>
  <c r="AY29" i="19" s="1"/>
  <c r="E29" i="19"/>
  <c r="I29" i="19"/>
  <c r="M29" i="19"/>
  <c r="Q29" i="19"/>
  <c r="U29" i="19"/>
  <c r="Y29" i="19"/>
  <c r="AC29" i="19"/>
  <c r="AG29" i="19"/>
  <c r="AK29" i="19"/>
  <c r="AU29" i="19" s="1"/>
  <c r="AO29" i="19"/>
  <c r="D30" i="19"/>
  <c r="H30" i="19"/>
  <c r="L30" i="19"/>
  <c r="AQ30" i="19" s="1"/>
  <c r="P30" i="19"/>
  <c r="T30" i="19"/>
  <c r="X30" i="19"/>
  <c r="AB30" i="19"/>
  <c r="AF30" i="19"/>
  <c r="AJ30" i="19"/>
  <c r="AN30" i="19"/>
  <c r="AX30" i="19" s="1"/>
  <c r="C31" i="19"/>
  <c r="G31" i="19"/>
  <c r="K31" i="19"/>
  <c r="O31" i="19"/>
  <c r="S31" i="19"/>
  <c r="W31" i="19"/>
  <c r="AA31" i="19"/>
  <c r="AE31" i="19"/>
  <c r="AI31" i="19"/>
  <c r="AR31" i="19" s="1"/>
  <c r="AY31" i="19" s="1"/>
  <c r="AM31" i="19"/>
  <c r="AW31" i="19" s="1"/>
  <c r="B32" i="19"/>
  <c r="F32" i="19"/>
  <c r="J32" i="19"/>
  <c r="N32" i="19"/>
  <c r="AQ32" i="19" s="1"/>
  <c r="R32" i="19"/>
  <c r="V32" i="19"/>
  <c r="AP32" i="19" s="1"/>
  <c r="Z32" i="19"/>
  <c r="AD32" i="19"/>
  <c r="AH32" i="19"/>
  <c r="AL32" i="19"/>
  <c r="AV32" i="19" s="1"/>
  <c r="A33" i="19"/>
  <c r="AY33" i="19" s="1"/>
  <c r="E33" i="19"/>
  <c r="I33" i="19"/>
  <c r="M33" i="19"/>
  <c r="Q33" i="19"/>
  <c r="U33" i="19"/>
  <c r="Y33" i="19"/>
  <c r="AC33" i="19"/>
  <c r="AG33" i="19"/>
  <c r="AK33" i="19"/>
  <c r="AU33" i="19" s="1"/>
  <c r="AO33" i="19"/>
  <c r="D34" i="19"/>
  <c r="H34" i="19"/>
  <c r="L34" i="19"/>
  <c r="P34" i="19"/>
  <c r="T34" i="19"/>
  <c r="X34" i="19"/>
  <c r="AB34" i="19"/>
  <c r="AF34" i="19"/>
  <c r="AJ34" i="19"/>
  <c r="AN34" i="19"/>
  <c r="AX34" i="19" s="1"/>
  <c r="C35" i="19"/>
  <c r="G35" i="19"/>
  <c r="K35" i="19"/>
  <c r="O35" i="19"/>
  <c r="S35" i="19"/>
  <c r="W35" i="19"/>
  <c r="AA35" i="19"/>
  <c r="AE35" i="19"/>
  <c r="AI35" i="19"/>
  <c r="AR35" i="19" s="1"/>
  <c r="AM35" i="19"/>
  <c r="AW35" i="19" s="1"/>
  <c r="B36" i="19"/>
  <c r="F36" i="19"/>
  <c r="J36" i="19"/>
  <c r="N36" i="19"/>
  <c r="R36" i="19"/>
  <c r="V36" i="19"/>
  <c r="AP36" i="19" s="1"/>
  <c r="Z36" i="19"/>
  <c r="AD36" i="19"/>
  <c r="AH36" i="19"/>
  <c r="AL36" i="19"/>
  <c r="AV36" i="19" s="1"/>
  <c r="A37" i="19"/>
  <c r="E37" i="19"/>
  <c r="I37" i="19"/>
  <c r="M37" i="19"/>
  <c r="Q37" i="19"/>
  <c r="U37" i="19"/>
  <c r="Y37" i="19"/>
  <c r="AC37" i="19"/>
  <c r="AG37" i="19"/>
  <c r="AK37" i="19"/>
  <c r="AU37" i="19" s="1"/>
  <c r="AO37" i="19"/>
  <c r="D38" i="19"/>
  <c r="H38" i="19"/>
  <c r="L38" i="19"/>
  <c r="P38" i="19"/>
  <c r="T38" i="19"/>
  <c r="X38" i="19"/>
  <c r="AB38" i="19"/>
  <c r="AF38" i="19"/>
  <c r="AJ38" i="19"/>
  <c r="AN38" i="19"/>
  <c r="AX38" i="19" s="1"/>
  <c r="C39" i="19"/>
  <c r="G39" i="19"/>
  <c r="K39" i="19"/>
  <c r="O39" i="19"/>
  <c r="S39" i="19"/>
  <c r="W39" i="19"/>
  <c r="AA39" i="19"/>
  <c r="AE39" i="19"/>
  <c r="AI39" i="19"/>
  <c r="AR39" i="19" s="1"/>
  <c r="AM39" i="19"/>
  <c r="AW39" i="19" s="1"/>
  <c r="B40" i="19"/>
  <c r="G40" i="19"/>
  <c r="L40" i="19"/>
  <c r="R40" i="19"/>
  <c r="W40" i="19"/>
  <c r="AB40" i="19"/>
  <c r="AH40" i="19"/>
  <c r="AM40" i="19"/>
  <c r="AW40" i="19" s="1"/>
  <c r="C41" i="19"/>
  <c r="I41" i="19"/>
  <c r="N41" i="19"/>
  <c r="S41" i="19"/>
  <c r="Y41" i="19"/>
  <c r="AD41" i="19"/>
  <c r="AI41" i="19"/>
  <c r="AR41" i="19" s="1"/>
  <c r="AO41" i="19"/>
  <c r="E42" i="19"/>
  <c r="J42" i="19"/>
  <c r="P42" i="19"/>
  <c r="U42" i="19"/>
  <c r="Z42" i="19"/>
  <c r="AF42" i="19"/>
  <c r="AK42" i="19"/>
  <c r="AU42" i="19" s="1"/>
  <c r="A43" i="19"/>
  <c r="G43" i="19"/>
  <c r="L43" i="19"/>
  <c r="AQ43" i="19" s="1"/>
  <c r="Q43" i="19"/>
  <c r="W43" i="19"/>
  <c r="AB43" i="19"/>
  <c r="AG43" i="19"/>
  <c r="AM43" i="19"/>
  <c r="AW43" i="19" s="1"/>
  <c r="C44" i="19"/>
  <c r="H44" i="19"/>
  <c r="N44" i="19"/>
  <c r="S44" i="19"/>
  <c r="X44" i="19"/>
  <c r="AD44" i="19"/>
  <c r="AI44" i="19"/>
  <c r="AR44" i="19" s="1"/>
  <c r="AN44" i="19"/>
  <c r="AX44" i="19" s="1"/>
  <c r="E45" i="19"/>
  <c r="J45" i="19"/>
  <c r="O45" i="19"/>
  <c r="U45" i="19"/>
  <c r="Z45" i="19"/>
  <c r="AE45" i="19"/>
  <c r="AK45" i="19"/>
  <c r="AU45" i="19" s="1"/>
  <c r="A46" i="19"/>
  <c r="AY46" i="19" s="1"/>
  <c r="F46" i="19"/>
  <c r="L46" i="19"/>
  <c r="Q46" i="19"/>
  <c r="V46" i="19"/>
  <c r="AP46" i="19" s="1"/>
  <c r="AB46" i="19"/>
  <c r="AG46" i="19"/>
  <c r="AL46" i="19"/>
  <c r="AV46" i="19" s="1"/>
  <c r="C47" i="19"/>
  <c r="H47" i="19"/>
  <c r="M47" i="19"/>
  <c r="S47" i="19"/>
  <c r="X47" i="19"/>
  <c r="AC47" i="19"/>
  <c r="AI47" i="19"/>
  <c r="AR47" i="19" s="1"/>
  <c r="AN47" i="19"/>
  <c r="AX47" i="19" s="1"/>
  <c r="D39" i="19"/>
  <c r="H39" i="19"/>
  <c r="L39" i="19"/>
  <c r="AQ39" i="19" s="1"/>
  <c r="P39" i="19"/>
  <c r="T39" i="19"/>
  <c r="X39" i="19"/>
  <c r="AB39" i="19"/>
  <c r="AF39" i="19"/>
  <c r="AJ39" i="19"/>
  <c r="AN39" i="19"/>
  <c r="AX39" i="19" s="1"/>
  <c r="C40" i="19"/>
  <c r="H40" i="19"/>
  <c r="N40" i="19"/>
  <c r="S40" i="19"/>
  <c r="X40" i="19"/>
  <c r="AD40" i="19"/>
  <c r="AI40" i="19"/>
  <c r="AR40" i="19" s="1"/>
  <c r="AN40" i="19"/>
  <c r="AX40" i="19" s="1"/>
  <c r="E41" i="19"/>
  <c r="J41" i="19"/>
  <c r="O41" i="19"/>
  <c r="U41" i="19"/>
  <c r="Z41" i="19"/>
  <c r="AE41" i="19"/>
  <c r="AK41" i="19"/>
  <c r="AU41" i="19" s="1"/>
  <c r="A42" i="19"/>
  <c r="AY42" i="19" s="1"/>
  <c r="F42" i="19"/>
  <c r="L42" i="19"/>
  <c r="AQ42" i="19" s="1"/>
  <c r="Q42" i="19"/>
  <c r="V42" i="19"/>
  <c r="AP42" i="19" s="1"/>
  <c r="AB42" i="19"/>
  <c r="AG42" i="19"/>
  <c r="AL42" i="19"/>
  <c r="AV42" i="19" s="1"/>
  <c r="C43" i="19"/>
  <c r="H43" i="19"/>
  <c r="M43" i="19"/>
  <c r="S43" i="19"/>
  <c r="X43" i="19"/>
  <c r="AC43" i="19"/>
  <c r="AI43" i="19"/>
  <c r="AR43" i="19" s="1"/>
  <c r="AN43" i="19"/>
  <c r="AX43" i="19" s="1"/>
  <c r="D44" i="19"/>
  <c r="J44" i="19"/>
  <c r="O44" i="19"/>
  <c r="T44" i="19"/>
  <c r="Z44" i="19"/>
  <c r="AE44" i="19"/>
  <c r="AJ44" i="19"/>
  <c r="A45" i="19"/>
  <c r="AY45" i="19" s="1"/>
  <c r="F45" i="19"/>
  <c r="K45" i="19"/>
  <c r="Q45" i="19"/>
  <c r="V45" i="19"/>
  <c r="AP45" i="19" s="1"/>
  <c r="AA45" i="19"/>
  <c r="AG45" i="19"/>
  <c r="AL45" i="19"/>
  <c r="AV45" i="19" s="1"/>
  <c r="B46" i="19"/>
  <c r="H46" i="19"/>
  <c r="M46" i="19"/>
  <c r="R46" i="19"/>
  <c r="X46" i="19"/>
  <c r="AC46" i="19"/>
  <c r="AH46" i="19"/>
  <c r="AN46" i="19"/>
  <c r="AX46" i="19" s="1"/>
  <c r="D47" i="19"/>
  <c r="I47" i="19"/>
  <c r="O47" i="19"/>
  <c r="T47" i="19"/>
  <c r="Y47" i="19"/>
  <c r="AE47" i="19"/>
  <c r="AJ47" i="19"/>
  <c r="AO47" i="19"/>
  <c r="B34" i="19"/>
  <c r="F34" i="19"/>
  <c r="J34" i="19"/>
  <c r="N34" i="19"/>
  <c r="R34" i="19"/>
  <c r="V34" i="19"/>
  <c r="AP34" i="19" s="1"/>
  <c r="Z34" i="19"/>
  <c r="AD34" i="19"/>
  <c r="AH34" i="19"/>
  <c r="AL34" i="19"/>
  <c r="AV34" i="19" s="1"/>
  <c r="A35" i="19"/>
  <c r="E35" i="19"/>
  <c r="I35" i="19"/>
  <c r="M35" i="19"/>
  <c r="Q35" i="19"/>
  <c r="U35" i="19"/>
  <c r="Y35" i="19"/>
  <c r="AC35" i="19"/>
  <c r="AG35" i="19"/>
  <c r="AK35" i="19"/>
  <c r="AU35" i="19" s="1"/>
  <c r="AO35" i="19"/>
  <c r="D36" i="19"/>
  <c r="H36" i="19"/>
  <c r="L36" i="19"/>
  <c r="P36" i="19"/>
  <c r="T36" i="19"/>
  <c r="X36" i="19"/>
  <c r="AB36" i="19"/>
  <c r="AF36" i="19"/>
  <c r="AJ36" i="19"/>
  <c r="AN36" i="19"/>
  <c r="AX36" i="19" s="1"/>
  <c r="C37" i="19"/>
  <c r="G37" i="19"/>
  <c r="K37" i="19"/>
  <c r="O37" i="19"/>
  <c r="S37" i="19"/>
  <c r="W37" i="19"/>
  <c r="AA37" i="19"/>
  <c r="AE37" i="19"/>
  <c r="AI37" i="19"/>
  <c r="AR37" i="19" s="1"/>
  <c r="AM37" i="19"/>
  <c r="AW37" i="19" s="1"/>
  <c r="B38" i="19"/>
  <c r="F38" i="19"/>
  <c r="J38" i="19"/>
  <c r="N38" i="19"/>
  <c r="R38" i="19"/>
  <c r="V38" i="19"/>
  <c r="AP38" i="19" s="1"/>
  <c r="Z38" i="19"/>
  <c r="AD38" i="19"/>
  <c r="AH38" i="19"/>
  <c r="AL38" i="19"/>
  <c r="AV38" i="19" s="1"/>
  <c r="A39" i="19"/>
  <c r="E39" i="19"/>
  <c r="I39" i="19"/>
  <c r="M39" i="19"/>
  <c r="Q39" i="19"/>
  <c r="U39" i="19"/>
  <c r="Y39" i="19"/>
  <c r="AC39" i="19"/>
  <c r="AG39" i="19"/>
  <c r="AK39" i="19"/>
  <c r="AU39" i="19" s="1"/>
  <c r="AO39" i="19"/>
  <c r="D40" i="19"/>
  <c r="J40" i="19"/>
  <c r="O40" i="19"/>
  <c r="T40" i="19"/>
  <c r="Z40" i="19"/>
  <c r="AE40" i="19"/>
  <c r="AJ40" i="19"/>
  <c r="A41" i="19"/>
  <c r="F41" i="19"/>
  <c r="K41" i="19"/>
  <c r="Q41" i="19"/>
  <c r="V41" i="19"/>
  <c r="AP41" i="19" s="1"/>
  <c r="AA41" i="19"/>
  <c r="AG41" i="19"/>
  <c r="AL41" i="19"/>
  <c r="AV41" i="19" s="1"/>
  <c r="B42" i="19"/>
  <c r="H42" i="19"/>
  <c r="M42" i="19"/>
  <c r="R42" i="19"/>
  <c r="X42" i="19"/>
  <c r="AC42" i="19"/>
  <c r="AH42" i="19"/>
  <c r="AN42" i="19"/>
  <c r="AX42" i="19" s="1"/>
  <c r="D43" i="19"/>
  <c r="I43" i="19"/>
  <c r="O43" i="19"/>
  <c r="T43" i="19"/>
  <c r="Y43" i="19"/>
  <c r="AE43" i="19"/>
  <c r="AJ43" i="19"/>
  <c r="AO43" i="19"/>
  <c r="F44" i="19"/>
  <c r="K44" i="19"/>
  <c r="P44" i="19"/>
  <c r="V44" i="19"/>
  <c r="AP44" i="19" s="1"/>
  <c r="AA44" i="19"/>
  <c r="AF44" i="19"/>
  <c r="AL44" i="19"/>
  <c r="AV44" i="19" s="1"/>
  <c r="B45" i="19"/>
  <c r="G45" i="19"/>
  <c r="M45" i="19"/>
  <c r="R45" i="19"/>
  <c r="W45" i="19"/>
  <c r="AC45" i="19"/>
  <c r="AH45" i="19"/>
  <c r="AM45" i="19"/>
  <c r="AW45" i="19" s="1"/>
  <c r="D46" i="19"/>
  <c r="I46" i="19"/>
  <c r="N46" i="19"/>
  <c r="T46" i="19"/>
  <c r="Y46" i="19"/>
  <c r="AD46" i="19"/>
  <c r="AJ46" i="19"/>
  <c r="AO46" i="19"/>
  <c r="E47" i="19"/>
  <c r="K47" i="19"/>
  <c r="P47" i="19"/>
  <c r="U47" i="19"/>
  <c r="AA47" i="19"/>
  <c r="AF47" i="19"/>
  <c r="AK47" i="19"/>
  <c r="AU47" i="19" s="1"/>
  <c r="AR57" i="22"/>
  <c r="BE57" i="22" s="1"/>
  <c r="AN57" i="22"/>
  <c r="BA57" i="22" s="1"/>
  <c r="AJ57" i="22"/>
  <c r="AW57" i="22" s="1"/>
  <c r="AF57" i="22"/>
  <c r="AB57" i="22"/>
  <c r="X57" i="22"/>
  <c r="T57" i="22"/>
  <c r="P57" i="22"/>
  <c r="L57" i="22"/>
  <c r="H57" i="22"/>
  <c r="D57" i="22"/>
  <c r="AS56" i="22"/>
  <c r="AO56" i="22"/>
  <c r="BB56" i="22" s="1"/>
  <c r="AK56" i="22"/>
  <c r="AX56" i="22" s="1"/>
  <c r="AG56" i="22"/>
  <c r="AC56" i="22"/>
  <c r="Y56" i="22"/>
  <c r="U56" i="22"/>
  <c r="Q56" i="22"/>
  <c r="M56" i="22"/>
  <c r="I56" i="22"/>
  <c r="E56" i="22"/>
  <c r="A56" i="22"/>
  <c r="AP55" i="22"/>
  <c r="BC55" i="22" s="1"/>
  <c r="AL55" i="22"/>
  <c r="AY55" i="22" s="1"/>
  <c r="AH55" i="22"/>
  <c r="AD55" i="22"/>
  <c r="Z55" i="22"/>
  <c r="V55" i="22"/>
  <c r="R55" i="22"/>
  <c r="N55" i="22"/>
  <c r="J55" i="22"/>
  <c r="F55" i="22"/>
  <c r="B55" i="22"/>
  <c r="AQ54" i="22"/>
  <c r="BD54" i="22" s="1"/>
  <c r="AM54" i="22"/>
  <c r="AZ54" i="22" s="1"/>
  <c r="AI54" i="22"/>
  <c r="AE54" i="22"/>
  <c r="AA54" i="22"/>
  <c r="W54" i="22"/>
  <c r="S54" i="22"/>
  <c r="O54" i="22"/>
  <c r="K54" i="22"/>
  <c r="G54" i="22"/>
  <c r="C54" i="22"/>
  <c r="AR53" i="22"/>
  <c r="BE53" i="22" s="1"/>
  <c r="AN53" i="22"/>
  <c r="BA53" i="22" s="1"/>
  <c r="AJ53" i="22"/>
  <c r="AW53" i="22" s="1"/>
  <c r="AF53" i="22"/>
  <c r="AB53" i="22"/>
  <c r="X53" i="22"/>
  <c r="T53" i="22"/>
  <c r="P53" i="22"/>
  <c r="L53" i="22"/>
  <c r="H53" i="22"/>
  <c r="D53" i="22"/>
  <c r="AS52" i="22"/>
  <c r="AO52" i="22"/>
  <c r="BB52" i="22" s="1"/>
  <c r="AK52" i="22"/>
  <c r="AX52" i="22" s="1"/>
  <c r="AG52" i="22"/>
  <c r="AC52" i="22"/>
  <c r="Y52" i="22"/>
  <c r="U52" i="22"/>
  <c r="Q52" i="22"/>
  <c r="M52" i="22"/>
  <c r="I52" i="22"/>
  <c r="E52" i="22"/>
  <c r="A52" i="22"/>
  <c r="AP51" i="22"/>
  <c r="BC51" i="22" s="1"/>
  <c r="AL51" i="22"/>
  <c r="AY51" i="22" s="1"/>
  <c r="AH51" i="22"/>
  <c r="AD51" i="22"/>
  <c r="Z51" i="22"/>
  <c r="V51" i="22"/>
  <c r="R51" i="22"/>
  <c r="N51" i="22"/>
  <c r="J51" i="22"/>
  <c r="F51" i="22"/>
  <c r="B51" i="22"/>
  <c r="AQ50" i="22"/>
  <c r="BD50" i="22" s="1"/>
  <c r="AM50" i="22"/>
  <c r="AZ50" i="22" s="1"/>
  <c r="AI50" i="22"/>
  <c r="AE50" i="22"/>
  <c r="AA50" i="22"/>
  <c r="W50" i="22"/>
  <c r="S50" i="22"/>
  <c r="O50" i="22"/>
  <c r="K50" i="22"/>
  <c r="G50" i="22"/>
  <c r="C50" i="22"/>
  <c r="AR49" i="22"/>
  <c r="BE49" i="22" s="1"/>
  <c r="AN49" i="22"/>
  <c r="BA49" i="22" s="1"/>
  <c r="AJ49" i="22"/>
  <c r="AW49" i="22" s="1"/>
  <c r="AF49" i="22"/>
  <c r="AB49" i="22"/>
  <c r="X49" i="22"/>
  <c r="T49" i="22"/>
  <c r="P49" i="22"/>
  <c r="L49" i="22"/>
  <c r="H49" i="22"/>
  <c r="D49" i="22"/>
  <c r="AS48" i="22"/>
  <c r="AO48" i="22"/>
  <c r="BB48" i="22" s="1"/>
  <c r="AK48" i="22"/>
  <c r="AX48" i="22" s="1"/>
  <c r="AG48" i="22"/>
  <c r="AC48" i="22"/>
  <c r="Y48" i="22"/>
  <c r="U48" i="22"/>
  <c r="Q48" i="22"/>
  <c r="M48" i="22"/>
  <c r="I48" i="22"/>
  <c r="E48" i="22"/>
  <c r="A48" i="22"/>
  <c r="AP47" i="22"/>
  <c r="BC47" i="22" s="1"/>
  <c r="AL47" i="22"/>
  <c r="AY47" i="22" s="1"/>
  <c r="AH47" i="22"/>
  <c r="AD47" i="22"/>
  <c r="Z47" i="22"/>
  <c r="V47" i="22"/>
  <c r="R47" i="22"/>
  <c r="N47" i="22"/>
  <c r="J47" i="22"/>
  <c r="F47" i="22"/>
  <c r="B47" i="22"/>
  <c r="AQ46" i="22"/>
  <c r="BD46" i="22" s="1"/>
  <c r="AM46" i="22"/>
  <c r="AZ46" i="22" s="1"/>
  <c r="AI46" i="22"/>
  <c r="AE46" i="22"/>
  <c r="AA46" i="22"/>
  <c r="W46" i="22"/>
  <c r="AT46" i="22" s="1"/>
  <c r="S46" i="22"/>
  <c r="O46" i="22"/>
  <c r="K46" i="22"/>
  <c r="G46" i="22"/>
  <c r="C46" i="22"/>
  <c r="AR45" i="22"/>
  <c r="BE45" i="22" s="1"/>
  <c r="AN45" i="22"/>
  <c r="BA45" i="22" s="1"/>
  <c r="AJ45" i="22"/>
  <c r="AW45" i="22" s="1"/>
  <c r="AF45" i="22"/>
  <c r="AB45" i="22"/>
  <c r="X45" i="22"/>
  <c r="T45" i="22"/>
  <c r="P45" i="22"/>
  <c r="L45" i="22"/>
  <c r="H45" i="22"/>
  <c r="D45" i="22"/>
  <c r="AS44" i="22"/>
  <c r="AO44" i="22"/>
  <c r="BB44" i="22" s="1"/>
  <c r="AK44" i="22"/>
  <c r="AX44" i="22" s="1"/>
  <c r="AG44" i="22"/>
  <c r="AC44" i="22"/>
  <c r="Y44" i="22"/>
  <c r="U44" i="22"/>
  <c r="Q44" i="22"/>
  <c r="M44" i="22"/>
  <c r="I44" i="22"/>
  <c r="E44" i="22"/>
  <c r="A44" i="22"/>
  <c r="AP43" i="22"/>
  <c r="BC43" i="22" s="1"/>
  <c r="AL43" i="22"/>
  <c r="AY43" i="22" s="1"/>
  <c r="AH43" i="22"/>
  <c r="AD43" i="22"/>
  <c r="Z43" i="22"/>
  <c r="V43" i="22"/>
  <c r="R43" i="22"/>
  <c r="N43" i="22"/>
  <c r="J43" i="22"/>
  <c r="F43" i="22"/>
  <c r="B43" i="22"/>
  <c r="AQ42" i="22"/>
  <c r="BD42" i="22" s="1"/>
  <c r="AM42" i="22"/>
  <c r="AZ42" i="22" s="1"/>
  <c r="AI42" i="22"/>
  <c r="AE42" i="22"/>
  <c r="AA42" i="22"/>
  <c r="W42" i="22"/>
  <c r="AT42" i="22" s="1"/>
  <c r="S42" i="22"/>
  <c r="O42" i="22"/>
  <c r="K42" i="22"/>
  <c r="G42" i="22"/>
  <c r="C42" i="22"/>
  <c r="AR41" i="22"/>
  <c r="BE41" i="22" s="1"/>
  <c r="AN41" i="22"/>
  <c r="BA41" i="22" s="1"/>
  <c r="AJ41" i="22"/>
  <c r="AW41" i="22" s="1"/>
  <c r="AF41" i="22"/>
  <c r="AB41" i="22"/>
  <c r="X41" i="22"/>
  <c r="T41" i="22"/>
  <c r="P41" i="22"/>
  <c r="L41" i="22"/>
  <c r="H41" i="22"/>
  <c r="D41" i="22"/>
  <c r="AS40" i="22"/>
  <c r="AO40" i="22"/>
  <c r="BB40" i="22" s="1"/>
  <c r="AK40" i="22"/>
  <c r="AX40" i="22" s="1"/>
  <c r="AG40" i="22"/>
  <c r="AC40" i="22"/>
  <c r="Y40" i="22"/>
  <c r="U40" i="22"/>
  <c r="Q40" i="22"/>
  <c r="M40" i="22"/>
  <c r="I40" i="22"/>
  <c r="E40" i="22"/>
  <c r="A40" i="22"/>
  <c r="AP39" i="22"/>
  <c r="BC39" i="22" s="1"/>
  <c r="AL39" i="22"/>
  <c r="AY39" i="22" s="1"/>
  <c r="AH39" i="22"/>
  <c r="AD39" i="22"/>
  <c r="Z39" i="22"/>
  <c r="V39" i="22"/>
  <c r="R39" i="22"/>
  <c r="N39" i="22"/>
  <c r="J39" i="22"/>
  <c r="F39" i="22"/>
  <c r="B39" i="22"/>
  <c r="AQ38" i="22"/>
  <c r="BD38" i="22" s="1"/>
  <c r="AM38" i="22"/>
  <c r="AZ38" i="22" s="1"/>
  <c r="AI38" i="22"/>
  <c r="AE38" i="22"/>
  <c r="AQ57" i="22"/>
  <c r="BD57" i="22" s="1"/>
  <c r="AM57" i="22"/>
  <c r="AZ57" i="22" s="1"/>
  <c r="AI57" i="22"/>
  <c r="AE57" i="22"/>
  <c r="AA57" i="22"/>
  <c r="W57" i="22"/>
  <c r="S57" i="22"/>
  <c r="O57" i="22"/>
  <c r="K57" i="22"/>
  <c r="G57" i="22"/>
  <c r="C57" i="22"/>
  <c r="AR56" i="22"/>
  <c r="BE56" i="22" s="1"/>
  <c r="AN56" i="22"/>
  <c r="BA56" i="22" s="1"/>
  <c r="AJ56" i="22"/>
  <c r="AW56" i="22" s="1"/>
  <c r="AF56" i="22"/>
  <c r="AB56" i="22"/>
  <c r="X56" i="22"/>
  <c r="T56" i="22"/>
  <c r="P56" i="22"/>
  <c r="L56" i="22"/>
  <c r="H56" i="22"/>
  <c r="D56" i="22"/>
  <c r="AS55" i="22"/>
  <c r="AO55" i="22"/>
  <c r="BB55" i="22" s="1"/>
  <c r="AK55" i="22"/>
  <c r="AX55" i="22" s="1"/>
  <c r="AG55" i="22"/>
  <c r="AC55" i="22"/>
  <c r="Y55" i="22"/>
  <c r="U55" i="22"/>
  <c r="Q55" i="22"/>
  <c r="M55" i="22"/>
  <c r="I55" i="22"/>
  <c r="E55" i="22"/>
  <c r="A55" i="22"/>
  <c r="AP54" i="22"/>
  <c r="BC54" i="22" s="1"/>
  <c r="AL54" i="22"/>
  <c r="AY54" i="22" s="1"/>
  <c r="AH54" i="22"/>
  <c r="AD54" i="22"/>
  <c r="Z54" i="22"/>
  <c r="V54" i="22"/>
  <c r="R54" i="22"/>
  <c r="N54" i="22"/>
  <c r="J54" i="22"/>
  <c r="F54" i="22"/>
  <c r="B54" i="22"/>
  <c r="AQ53" i="22"/>
  <c r="BD53" i="22" s="1"/>
  <c r="AM53" i="22"/>
  <c r="AZ53" i="22" s="1"/>
  <c r="AI53" i="22"/>
  <c r="AE53" i="22"/>
  <c r="AA53" i="22"/>
  <c r="W53" i="22"/>
  <c r="S53" i="22"/>
  <c r="O53" i="22"/>
  <c r="K53" i="22"/>
  <c r="G53" i="22"/>
  <c r="C53" i="22"/>
  <c r="AR52" i="22"/>
  <c r="BE52" i="22" s="1"/>
  <c r="AN52" i="22"/>
  <c r="BA52" i="22" s="1"/>
  <c r="AJ52" i="22"/>
  <c r="AW52" i="22" s="1"/>
  <c r="AF52" i="22"/>
  <c r="AB52" i="22"/>
  <c r="X52" i="22"/>
  <c r="T52" i="22"/>
  <c r="P52" i="22"/>
  <c r="L52" i="22"/>
  <c r="H52" i="22"/>
  <c r="D52" i="22"/>
  <c r="AS51" i="22"/>
  <c r="AO51" i="22"/>
  <c r="BB51" i="22" s="1"/>
  <c r="AK51" i="22"/>
  <c r="AX51" i="22" s="1"/>
  <c r="AG51" i="22"/>
  <c r="AC51" i="22"/>
  <c r="Y51" i="22"/>
  <c r="U51" i="22"/>
  <c r="Q51" i="22"/>
  <c r="M51" i="22"/>
  <c r="I51" i="22"/>
  <c r="E51" i="22"/>
  <c r="A51" i="22"/>
  <c r="AP50" i="22"/>
  <c r="BC50" i="22" s="1"/>
  <c r="AL50" i="22"/>
  <c r="AY50" i="22" s="1"/>
  <c r="AH50" i="22"/>
  <c r="AD50" i="22"/>
  <c r="Z50" i="22"/>
  <c r="V50" i="22"/>
  <c r="R50" i="22"/>
  <c r="N50" i="22"/>
  <c r="J50" i="22"/>
  <c r="F50" i="22"/>
  <c r="B50" i="22"/>
  <c r="AQ49" i="22"/>
  <c r="BD49" i="22" s="1"/>
  <c r="AM49" i="22"/>
  <c r="AZ49" i="22" s="1"/>
  <c r="AI49" i="22"/>
  <c r="AE49" i="22"/>
  <c r="AA49" i="22"/>
  <c r="W49" i="22"/>
  <c r="S49" i="22"/>
  <c r="O49" i="22"/>
  <c r="K49" i="22"/>
  <c r="G49" i="22"/>
  <c r="C49" i="22"/>
  <c r="AR48" i="22"/>
  <c r="BE48" i="22" s="1"/>
  <c r="AN48" i="22"/>
  <c r="BA48" i="22" s="1"/>
  <c r="AJ48" i="22"/>
  <c r="AW48" i="22" s="1"/>
  <c r="AF48" i="22"/>
  <c r="AB48" i="22"/>
  <c r="X48" i="22"/>
  <c r="T48" i="22"/>
  <c r="P48" i="22"/>
  <c r="L48" i="22"/>
  <c r="H48" i="22"/>
  <c r="D48" i="22"/>
  <c r="AS47" i="22"/>
  <c r="AO47" i="22"/>
  <c r="BB47" i="22" s="1"/>
  <c r="AK47" i="22"/>
  <c r="AX47" i="22" s="1"/>
  <c r="AG47" i="22"/>
  <c r="AC47" i="22"/>
  <c r="Y47" i="22"/>
  <c r="U47" i="22"/>
  <c r="Q47" i="22"/>
  <c r="M47" i="22"/>
  <c r="I47" i="22"/>
  <c r="E47" i="22"/>
  <c r="A47" i="22"/>
  <c r="AP46" i="22"/>
  <c r="BC46" i="22" s="1"/>
  <c r="AL46" i="22"/>
  <c r="AY46" i="22" s="1"/>
  <c r="AH46" i="22"/>
  <c r="AD46" i="22"/>
  <c r="Z46" i="22"/>
  <c r="V46" i="22"/>
  <c r="R46" i="22"/>
  <c r="N46" i="22"/>
  <c r="J46" i="22"/>
  <c r="F46" i="22"/>
  <c r="B46" i="22"/>
  <c r="AQ45" i="22"/>
  <c r="BD45" i="22" s="1"/>
  <c r="AM45" i="22"/>
  <c r="AZ45" i="22" s="1"/>
  <c r="AI45" i="22"/>
  <c r="AE45" i="22"/>
  <c r="AA45" i="22"/>
  <c r="W45" i="22"/>
  <c r="AT45" i="22" s="1"/>
  <c r="S45" i="22"/>
  <c r="O45" i="22"/>
  <c r="K45" i="22"/>
  <c r="G45" i="22"/>
  <c r="C45" i="22"/>
  <c r="AR44" i="22"/>
  <c r="BE44" i="22" s="1"/>
  <c r="AN44" i="22"/>
  <c r="BA44" i="22" s="1"/>
  <c r="AJ44" i="22"/>
  <c r="AW44" i="22" s="1"/>
  <c r="AF44" i="22"/>
  <c r="AB44" i="22"/>
  <c r="X44" i="22"/>
  <c r="T44" i="22"/>
  <c r="P44" i="22"/>
  <c r="L44" i="22"/>
  <c r="H44" i="22"/>
  <c r="D44" i="22"/>
  <c r="AS43" i="22"/>
  <c r="AO43" i="22"/>
  <c r="BB43" i="22" s="1"/>
  <c r="AK43" i="22"/>
  <c r="AX43" i="22" s="1"/>
  <c r="AG43" i="22"/>
  <c r="AC43" i="22"/>
  <c r="Y43" i="22"/>
  <c r="U43" i="22"/>
  <c r="Q43" i="22"/>
  <c r="M43" i="22"/>
  <c r="I43" i="22"/>
  <c r="E43" i="22"/>
  <c r="A43" i="22"/>
  <c r="AP42" i="22"/>
  <c r="BC42" i="22" s="1"/>
  <c r="AL42" i="22"/>
  <c r="AY42" i="22" s="1"/>
  <c r="AH42" i="22"/>
  <c r="AD42" i="22"/>
  <c r="Z42" i="22"/>
  <c r="V42" i="22"/>
  <c r="R42" i="22"/>
  <c r="N42" i="22"/>
  <c r="J42" i="22"/>
  <c r="F42" i="22"/>
  <c r="B42" i="22"/>
  <c r="AQ41" i="22"/>
  <c r="BD41" i="22" s="1"/>
  <c r="AM41" i="22"/>
  <c r="AZ41" i="22" s="1"/>
  <c r="AI41" i="22"/>
  <c r="AE41" i="22"/>
  <c r="AA41" i="22"/>
  <c r="W41" i="22"/>
  <c r="AT41" i="22" s="1"/>
  <c r="S41" i="22"/>
  <c r="O41" i="22"/>
  <c r="K41" i="22"/>
  <c r="G41" i="22"/>
  <c r="C41" i="22"/>
  <c r="AR40" i="22"/>
  <c r="BE40" i="22" s="1"/>
  <c r="AN40" i="22"/>
  <c r="BA40" i="22" s="1"/>
  <c r="AJ40" i="22"/>
  <c r="AW40" i="22" s="1"/>
  <c r="AF40" i="22"/>
  <c r="AB40" i="22"/>
  <c r="X40" i="22"/>
  <c r="T40" i="22"/>
  <c r="P40" i="22"/>
  <c r="L40" i="22"/>
  <c r="H40" i="22"/>
  <c r="D40" i="22"/>
  <c r="AS39" i="22"/>
  <c r="AO39" i="22"/>
  <c r="BB39" i="22" s="1"/>
  <c r="AK39" i="22"/>
  <c r="AX39" i="22" s="1"/>
  <c r="AG39" i="22"/>
  <c r="AC39" i="22"/>
  <c r="Y39" i="22"/>
  <c r="U39" i="22"/>
  <c r="Q39" i="22"/>
  <c r="M39" i="22"/>
  <c r="I39" i="22"/>
  <c r="E39" i="22"/>
  <c r="A39" i="22"/>
  <c r="AP38" i="22"/>
  <c r="BC38" i="22" s="1"/>
  <c r="AL38" i="22"/>
  <c r="AY38" i="22" s="1"/>
  <c r="AH38" i="22"/>
  <c r="AD38" i="22"/>
  <c r="Z38" i="22"/>
  <c r="V38" i="22"/>
  <c r="AS57" i="22"/>
  <c r="AO57" i="22"/>
  <c r="BB57" i="22" s="1"/>
  <c r="AK57" i="22"/>
  <c r="AX57" i="22" s="1"/>
  <c r="AG57" i="22"/>
  <c r="AC57" i="22"/>
  <c r="Y57" i="22"/>
  <c r="U57" i="22"/>
  <c r="Q57" i="22"/>
  <c r="M57" i="22"/>
  <c r="I57" i="22"/>
  <c r="E57" i="22"/>
  <c r="A57" i="22"/>
  <c r="BF57" i="22" s="1"/>
  <c r="AP56" i="22"/>
  <c r="BC56" i="22" s="1"/>
  <c r="AL56" i="22"/>
  <c r="AY56" i="22" s="1"/>
  <c r="AH56" i="22"/>
  <c r="AD56" i="22"/>
  <c r="Z56" i="22"/>
  <c r="V56" i="22"/>
  <c r="R56" i="22"/>
  <c r="N56" i="22"/>
  <c r="J56" i="22"/>
  <c r="F56" i="22"/>
  <c r="B56" i="22"/>
  <c r="AQ55" i="22"/>
  <c r="BD55" i="22" s="1"/>
  <c r="AM55" i="22"/>
  <c r="AZ55" i="22" s="1"/>
  <c r="AI55" i="22"/>
  <c r="AE55" i="22"/>
  <c r="AA55" i="22"/>
  <c r="W55" i="22"/>
  <c r="S55" i="22"/>
  <c r="O55" i="22"/>
  <c r="K55" i="22"/>
  <c r="G55" i="22"/>
  <c r="C55" i="22"/>
  <c r="AR54" i="22"/>
  <c r="BE54" i="22" s="1"/>
  <c r="AN54" i="22"/>
  <c r="BA54" i="22" s="1"/>
  <c r="AJ54" i="22"/>
  <c r="AW54" i="22" s="1"/>
  <c r="AF54" i="22"/>
  <c r="AB54" i="22"/>
  <c r="X54" i="22"/>
  <c r="T54" i="22"/>
  <c r="P54" i="22"/>
  <c r="L54" i="22"/>
  <c r="H54" i="22"/>
  <c r="D54" i="22"/>
  <c r="AS53" i="22"/>
  <c r="AO53" i="22"/>
  <c r="BB53" i="22" s="1"/>
  <c r="AK53" i="22"/>
  <c r="AX53" i="22" s="1"/>
  <c r="AG53" i="22"/>
  <c r="AC53" i="22"/>
  <c r="Y53" i="22"/>
  <c r="U53" i="22"/>
  <c r="Q53" i="22"/>
  <c r="M53" i="22"/>
  <c r="I53" i="22"/>
  <c r="E53" i="22"/>
  <c r="A53" i="22"/>
  <c r="BF53" i="22" s="1"/>
  <c r="AP52" i="22"/>
  <c r="BC52" i="22" s="1"/>
  <c r="AL52" i="22"/>
  <c r="AY52" i="22" s="1"/>
  <c r="AH52" i="22"/>
  <c r="AD52" i="22"/>
  <c r="Z52" i="22"/>
  <c r="V52" i="22"/>
  <c r="R52" i="22"/>
  <c r="N52" i="22"/>
  <c r="J52" i="22"/>
  <c r="F52" i="22"/>
  <c r="B52" i="22"/>
  <c r="AQ51" i="22"/>
  <c r="BD51" i="22" s="1"/>
  <c r="AM51" i="22"/>
  <c r="AZ51" i="22" s="1"/>
  <c r="AI51" i="22"/>
  <c r="AE51" i="22"/>
  <c r="AA51" i="22"/>
  <c r="W51" i="22"/>
  <c r="S51" i="22"/>
  <c r="O51" i="22"/>
  <c r="K51" i="22"/>
  <c r="G51" i="22"/>
  <c r="C51" i="22"/>
  <c r="AR50" i="22"/>
  <c r="BE50" i="22" s="1"/>
  <c r="AN50" i="22"/>
  <c r="BA50" i="22" s="1"/>
  <c r="AJ50" i="22"/>
  <c r="AW50" i="22" s="1"/>
  <c r="AF50" i="22"/>
  <c r="AB50" i="22"/>
  <c r="X50" i="22"/>
  <c r="T50" i="22"/>
  <c r="P50" i="22"/>
  <c r="L50" i="22"/>
  <c r="H50" i="22"/>
  <c r="D50" i="22"/>
  <c r="AS49" i="22"/>
  <c r="AO49" i="22"/>
  <c r="BB49" i="22" s="1"/>
  <c r="AK49" i="22"/>
  <c r="AX49" i="22" s="1"/>
  <c r="AG49" i="22"/>
  <c r="AC49" i="22"/>
  <c r="Y49" i="22"/>
  <c r="U49" i="22"/>
  <c r="Q49" i="22"/>
  <c r="M49" i="22"/>
  <c r="I49" i="22"/>
  <c r="E49" i="22"/>
  <c r="A49" i="22"/>
  <c r="BF49" i="22" s="1"/>
  <c r="AP48" i="22"/>
  <c r="BC48" i="22" s="1"/>
  <c r="AL48" i="22"/>
  <c r="AY48" i="22" s="1"/>
  <c r="AH48" i="22"/>
  <c r="AD48" i="22"/>
  <c r="Z48" i="22"/>
  <c r="V48" i="22"/>
  <c r="R48" i="22"/>
  <c r="N48" i="22"/>
  <c r="J48" i="22"/>
  <c r="F48" i="22"/>
  <c r="B48" i="22"/>
  <c r="AQ47" i="22"/>
  <c r="BD47" i="22" s="1"/>
  <c r="AM47" i="22"/>
  <c r="AZ47" i="22" s="1"/>
  <c r="AI47" i="22"/>
  <c r="AE47" i="22"/>
  <c r="AA47" i="22"/>
  <c r="W47" i="22"/>
  <c r="AT47" i="22" s="1"/>
  <c r="S47" i="22"/>
  <c r="O47" i="22"/>
  <c r="K47" i="22"/>
  <c r="G47" i="22"/>
  <c r="C47" i="22"/>
  <c r="AR46" i="22"/>
  <c r="BE46" i="22" s="1"/>
  <c r="AN46" i="22"/>
  <c r="BA46" i="22" s="1"/>
  <c r="AJ46" i="22"/>
  <c r="AW46" i="22" s="1"/>
  <c r="AF46" i="22"/>
  <c r="AB46" i="22"/>
  <c r="X46" i="22"/>
  <c r="T46" i="22"/>
  <c r="P46" i="22"/>
  <c r="L46" i="22"/>
  <c r="H46" i="22"/>
  <c r="D46" i="22"/>
  <c r="AS45" i="22"/>
  <c r="AO45" i="22"/>
  <c r="BB45" i="22" s="1"/>
  <c r="AK45" i="22"/>
  <c r="AX45" i="22" s="1"/>
  <c r="AG45" i="22"/>
  <c r="AC45" i="22"/>
  <c r="Y45" i="22"/>
  <c r="U45" i="22"/>
  <c r="Q45" i="22"/>
  <c r="M45" i="22"/>
  <c r="I45" i="22"/>
  <c r="E45" i="22"/>
  <c r="A45" i="22"/>
  <c r="AP44" i="22"/>
  <c r="BC44" i="22" s="1"/>
  <c r="AL44" i="22"/>
  <c r="AY44" i="22" s="1"/>
  <c r="AH44" i="22"/>
  <c r="AD44" i="22"/>
  <c r="Z44" i="22"/>
  <c r="V44" i="22"/>
  <c r="R44" i="22"/>
  <c r="N44" i="22"/>
  <c r="J44" i="22"/>
  <c r="F44" i="22"/>
  <c r="B44" i="22"/>
  <c r="AQ43" i="22"/>
  <c r="BD43" i="22" s="1"/>
  <c r="AM43" i="22"/>
  <c r="AZ43" i="22" s="1"/>
  <c r="AI43" i="22"/>
  <c r="AE43" i="22"/>
  <c r="AA43" i="22"/>
  <c r="W43" i="22"/>
  <c r="AT43" i="22" s="1"/>
  <c r="S43" i="22"/>
  <c r="O43" i="22"/>
  <c r="K43" i="22"/>
  <c r="G43" i="22"/>
  <c r="C43" i="22"/>
  <c r="AR42" i="22"/>
  <c r="BE42" i="22" s="1"/>
  <c r="AN42" i="22"/>
  <c r="BA42" i="22" s="1"/>
  <c r="AJ42" i="22"/>
  <c r="AW42" i="22" s="1"/>
  <c r="AF42" i="22"/>
  <c r="AB42" i="22"/>
  <c r="X42" i="22"/>
  <c r="T42" i="22"/>
  <c r="P42" i="22"/>
  <c r="L42" i="22"/>
  <c r="H42" i="22"/>
  <c r="D42" i="22"/>
  <c r="AS41" i="22"/>
  <c r="AO41" i="22"/>
  <c r="BB41" i="22" s="1"/>
  <c r="AK41" i="22"/>
  <c r="AX41" i="22" s="1"/>
  <c r="AG41" i="22"/>
  <c r="AC41" i="22"/>
  <c r="Y41" i="22"/>
  <c r="U41" i="22"/>
  <c r="Q41" i="22"/>
  <c r="M41" i="22"/>
  <c r="I41" i="22"/>
  <c r="E41" i="22"/>
  <c r="A41" i="22"/>
  <c r="BF41" i="22" s="1"/>
  <c r="AP40" i="22"/>
  <c r="BC40" i="22" s="1"/>
  <c r="AL40" i="22"/>
  <c r="AY40" i="22" s="1"/>
  <c r="AH40" i="22"/>
  <c r="AD40" i="22"/>
  <c r="Z40" i="22"/>
  <c r="V40" i="22"/>
  <c r="R40" i="22"/>
  <c r="N40" i="22"/>
  <c r="J40" i="22"/>
  <c r="F40" i="22"/>
  <c r="B40" i="22"/>
  <c r="AQ39" i="22"/>
  <c r="BD39" i="22" s="1"/>
  <c r="AM39" i="22"/>
  <c r="AZ39" i="22" s="1"/>
  <c r="AI39" i="22"/>
  <c r="AE39" i="22"/>
  <c r="AA39" i="22"/>
  <c r="W39" i="22"/>
  <c r="AT39" i="22" s="1"/>
  <c r="S39" i="22"/>
  <c r="O39" i="22"/>
  <c r="K39" i="22"/>
  <c r="G39" i="22"/>
  <c r="C39" i="22"/>
  <c r="AR38" i="22"/>
  <c r="BE38" i="22" s="1"/>
  <c r="AN38" i="22"/>
  <c r="BA38" i="22" s="1"/>
  <c r="AJ38" i="22"/>
  <c r="AW38" i="22" s="1"/>
  <c r="AF38" i="22"/>
  <c r="E1" i="22"/>
  <c r="I1" i="22"/>
  <c r="M1" i="22"/>
  <c r="Q1" i="22"/>
  <c r="U1" i="22"/>
  <c r="Y1" i="22"/>
  <c r="AC1" i="22"/>
  <c r="AG1" i="22"/>
  <c r="AK1" i="22"/>
  <c r="AX1" i="22" s="1"/>
  <c r="AO1" i="22"/>
  <c r="BB1" i="22" s="1"/>
  <c r="AS1" i="22"/>
  <c r="D2" i="22"/>
  <c r="H2" i="22"/>
  <c r="L2" i="22"/>
  <c r="P2" i="22"/>
  <c r="T2" i="22"/>
  <c r="X2" i="22"/>
  <c r="AB2" i="22"/>
  <c r="AF2" i="22"/>
  <c r="AJ2" i="22"/>
  <c r="AW2" i="22" s="1"/>
  <c r="AN2" i="22"/>
  <c r="BA2" i="22" s="1"/>
  <c r="AR2" i="22"/>
  <c r="BE2" i="22" s="1"/>
  <c r="C3" i="22"/>
  <c r="G3" i="22"/>
  <c r="K3" i="22"/>
  <c r="O3" i="22"/>
  <c r="S3" i="22"/>
  <c r="W3" i="22"/>
  <c r="AT3" i="22" s="1"/>
  <c r="AA3" i="22"/>
  <c r="AE3" i="22"/>
  <c r="AI3" i="22"/>
  <c r="AM3" i="22"/>
  <c r="AZ3" i="22" s="1"/>
  <c r="AQ3" i="22"/>
  <c r="BD3" i="22" s="1"/>
  <c r="B4" i="22"/>
  <c r="F4" i="22"/>
  <c r="J4" i="22"/>
  <c r="N4" i="22"/>
  <c r="R4" i="22"/>
  <c r="V4" i="22"/>
  <c r="Z4" i="22"/>
  <c r="AD4" i="22"/>
  <c r="AH4" i="22"/>
  <c r="AL4" i="22"/>
  <c r="AY4" i="22" s="1"/>
  <c r="AP4" i="22"/>
  <c r="BC4" i="22" s="1"/>
  <c r="A5" i="22"/>
  <c r="E5" i="22"/>
  <c r="I5" i="22"/>
  <c r="M5" i="22"/>
  <c r="Q5" i="22"/>
  <c r="U5" i="22"/>
  <c r="Y5" i="22"/>
  <c r="AC5" i="22"/>
  <c r="AG5" i="22"/>
  <c r="AK5" i="22"/>
  <c r="AX5" i="22" s="1"/>
  <c r="AO5" i="22"/>
  <c r="BB5" i="22" s="1"/>
  <c r="AS5" i="22"/>
  <c r="D6" i="22"/>
  <c r="H6" i="22"/>
  <c r="L6" i="22"/>
  <c r="P6" i="22"/>
  <c r="T6" i="22"/>
  <c r="X6" i="22"/>
  <c r="AB6" i="22"/>
  <c r="AF6" i="22"/>
  <c r="AJ6" i="22"/>
  <c r="AW6" i="22" s="1"/>
  <c r="AN6" i="22"/>
  <c r="BA6" i="22" s="1"/>
  <c r="AR6" i="22"/>
  <c r="BE6" i="22" s="1"/>
  <c r="C7" i="22"/>
  <c r="G7" i="22"/>
  <c r="K7" i="22"/>
  <c r="O7" i="22"/>
  <c r="S7" i="22"/>
  <c r="W7" i="22"/>
  <c r="AT7" i="22" s="1"/>
  <c r="AA7" i="22"/>
  <c r="AE7" i="22"/>
  <c r="AI7" i="22"/>
  <c r="AM7" i="22"/>
  <c r="AZ7" i="22" s="1"/>
  <c r="AQ7" i="22"/>
  <c r="BD7" i="22" s="1"/>
  <c r="B8" i="22"/>
  <c r="F8" i="22"/>
  <c r="J8" i="22"/>
  <c r="N8" i="22"/>
  <c r="R8" i="22"/>
  <c r="V8" i="22"/>
  <c r="Z8" i="22"/>
  <c r="AD8" i="22"/>
  <c r="AH8" i="22"/>
  <c r="AL8" i="22"/>
  <c r="AY8" i="22" s="1"/>
  <c r="AP8" i="22"/>
  <c r="BC8" i="22" s="1"/>
  <c r="A9" i="22"/>
  <c r="E9" i="22"/>
  <c r="I9" i="22"/>
  <c r="M9" i="22"/>
  <c r="Q9" i="22"/>
  <c r="U9" i="22"/>
  <c r="Y9" i="22"/>
  <c r="AC9" i="22"/>
  <c r="AG9" i="22"/>
  <c r="AK9" i="22"/>
  <c r="AX9" i="22" s="1"/>
  <c r="AO9" i="22"/>
  <c r="BB9" i="22" s="1"/>
  <c r="AS9" i="22"/>
  <c r="D10" i="22"/>
  <c r="H10" i="22"/>
  <c r="L10" i="22"/>
  <c r="P10" i="22"/>
  <c r="T10" i="22"/>
  <c r="X10" i="22"/>
  <c r="AB10" i="22"/>
  <c r="AF10" i="22"/>
  <c r="AJ10" i="22"/>
  <c r="AW10" i="22" s="1"/>
  <c r="AN10" i="22"/>
  <c r="BA10" i="22" s="1"/>
  <c r="AR10" i="22"/>
  <c r="BE10" i="22" s="1"/>
  <c r="C11" i="22"/>
  <c r="G11" i="22"/>
  <c r="K11" i="22"/>
  <c r="O11" i="22"/>
  <c r="S11" i="22"/>
  <c r="W11" i="22"/>
  <c r="AT11" i="22" s="1"/>
  <c r="AA11" i="22"/>
  <c r="AE11" i="22"/>
  <c r="AI11" i="22"/>
  <c r="AM11" i="22"/>
  <c r="AZ11" i="22" s="1"/>
  <c r="AQ11" i="22"/>
  <c r="BD11" i="22" s="1"/>
  <c r="B12" i="22"/>
  <c r="F12" i="22"/>
  <c r="J12" i="22"/>
  <c r="N12" i="22"/>
  <c r="R12" i="22"/>
  <c r="V12" i="22"/>
  <c r="Z12" i="22"/>
  <c r="AD12" i="22"/>
  <c r="AH12" i="22"/>
  <c r="AL12" i="22"/>
  <c r="AY12" i="22" s="1"/>
  <c r="AP12" i="22"/>
  <c r="BC12" i="22" s="1"/>
  <c r="A13" i="22"/>
  <c r="E13" i="22"/>
  <c r="I13" i="22"/>
  <c r="M13" i="22"/>
  <c r="Q13" i="22"/>
  <c r="U13" i="22"/>
  <c r="Y13" i="22"/>
  <c r="AC13" i="22"/>
  <c r="AG13" i="22"/>
  <c r="AK13" i="22"/>
  <c r="AX13" i="22" s="1"/>
  <c r="AO13" i="22"/>
  <c r="BB13" i="22" s="1"/>
  <c r="AS13" i="22"/>
  <c r="D14" i="22"/>
  <c r="H14" i="22"/>
  <c r="L14" i="22"/>
  <c r="P14" i="22"/>
  <c r="T14" i="22"/>
  <c r="X14" i="22"/>
  <c r="AB14" i="22"/>
  <c r="AF14" i="22"/>
  <c r="AJ14" i="22"/>
  <c r="AW14" i="22" s="1"/>
  <c r="AN14" i="22"/>
  <c r="BA14" i="22" s="1"/>
  <c r="AR14" i="22"/>
  <c r="BE14" i="22" s="1"/>
  <c r="C15" i="22"/>
  <c r="G15" i="22"/>
  <c r="K15" i="22"/>
  <c r="O15" i="22"/>
  <c r="S15" i="22"/>
  <c r="W15" i="22"/>
  <c r="AT15" i="22" s="1"/>
  <c r="AA15" i="22"/>
  <c r="AE15" i="22"/>
  <c r="AI15" i="22"/>
  <c r="AM15" i="22"/>
  <c r="AZ15" i="22" s="1"/>
  <c r="AQ15" i="22"/>
  <c r="BD15" i="22" s="1"/>
  <c r="B16" i="22"/>
  <c r="F16" i="22"/>
  <c r="J16" i="22"/>
  <c r="N16" i="22"/>
  <c r="R16" i="22"/>
  <c r="V16" i="22"/>
  <c r="Z16" i="22"/>
  <c r="AD16" i="22"/>
  <c r="AH16" i="22"/>
  <c r="AL16" i="22"/>
  <c r="AY16" i="22" s="1"/>
  <c r="AP16" i="22"/>
  <c r="BC16" i="22" s="1"/>
  <c r="A17" i="22"/>
  <c r="E17" i="22"/>
  <c r="I17" i="22"/>
  <c r="M17" i="22"/>
  <c r="Q17" i="22"/>
  <c r="U17" i="22"/>
  <c r="Y17" i="22"/>
  <c r="AC17" i="22"/>
  <c r="AG17" i="22"/>
  <c r="AK17" i="22"/>
  <c r="AX17" i="22" s="1"/>
  <c r="AO17" i="22"/>
  <c r="BB17" i="22" s="1"/>
  <c r="AS17" i="22"/>
  <c r="D18" i="22"/>
  <c r="H18" i="22"/>
  <c r="L18" i="22"/>
  <c r="P18" i="22"/>
  <c r="T18" i="22"/>
  <c r="X18" i="22"/>
  <c r="AB18" i="22"/>
  <c r="AF18" i="22"/>
  <c r="AJ18" i="22"/>
  <c r="AW18" i="22" s="1"/>
  <c r="AN18" i="22"/>
  <c r="BA18" i="22" s="1"/>
  <c r="AR18" i="22"/>
  <c r="BE18" i="22" s="1"/>
  <c r="C19" i="22"/>
  <c r="G19" i="22"/>
  <c r="K19" i="22"/>
  <c r="O19" i="22"/>
  <c r="S19" i="22"/>
  <c r="W19" i="22"/>
  <c r="AT19" i="22" s="1"/>
  <c r="AA19" i="22"/>
  <c r="AE19" i="22"/>
  <c r="AI19" i="22"/>
  <c r="AM19" i="22"/>
  <c r="AZ19" i="22" s="1"/>
  <c r="AQ19" i="22"/>
  <c r="BD19" i="22" s="1"/>
  <c r="B20" i="22"/>
  <c r="F20" i="22"/>
  <c r="J20" i="22"/>
  <c r="N20" i="22"/>
  <c r="R20" i="22"/>
  <c r="V20" i="22"/>
  <c r="Z20" i="22"/>
  <c r="AD20" i="22"/>
  <c r="AH20" i="22"/>
  <c r="AL20" i="22"/>
  <c r="AY20" i="22" s="1"/>
  <c r="AP20" i="22"/>
  <c r="BC20" i="22" s="1"/>
  <c r="A21" i="22"/>
  <c r="E21" i="22"/>
  <c r="I21" i="22"/>
  <c r="M21" i="22"/>
  <c r="Q21" i="22"/>
  <c r="U21" i="22"/>
  <c r="Y21" i="22"/>
  <c r="AC21" i="22"/>
  <c r="AG21" i="22"/>
  <c r="AK21" i="22"/>
  <c r="AX21" i="22" s="1"/>
  <c r="AO21" i="22"/>
  <c r="BB21" i="22" s="1"/>
  <c r="AS21" i="22"/>
  <c r="D22" i="22"/>
  <c r="H22" i="22"/>
  <c r="L22" i="22"/>
  <c r="P22" i="22"/>
  <c r="T22" i="22"/>
  <c r="X22" i="22"/>
  <c r="AB22" i="22"/>
  <c r="AF22" i="22"/>
  <c r="AJ22" i="22"/>
  <c r="AW22" i="22" s="1"/>
  <c r="AN22" i="22"/>
  <c r="BA22" i="22" s="1"/>
  <c r="AR22" i="22"/>
  <c r="BE22" i="22" s="1"/>
  <c r="C23" i="22"/>
  <c r="G23" i="22"/>
  <c r="K23" i="22"/>
  <c r="O23" i="22"/>
  <c r="S23" i="22"/>
  <c r="W23" i="22"/>
  <c r="AT23" i="22" s="1"/>
  <c r="AA23" i="22"/>
  <c r="AE23" i="22"/>
  <c r="AI23" i="22"/>
  <c r="AM23" i="22"/>
  <c r="AZ23" i="22" s="1"/>
  <c r="AQ23" i="22"/>
  <c r="BD23" i="22" s="1"/>
  <c r="B24" i="22"/>
  <c r="F24" i="22"/>
  <c r="J24" i="22"/>
  <c r="N24" i="22"/>
  <c r="R24" i="22"/>
  <c r="V24" i="22"/>
  <c r="Z24" i="22"/>
  <c r="AD24" i="22"/>
  <c r="AH24" i="22"/>
  <c r="AL24" i="22"/>
  <c r="AY24" i="22" s="1"/>
  <c r="AP24" i="22"/>
  <c r="BC24" i="22" s="1"/>
  <c r="A25" i="22"/>
  <c r="E25" i="22"/>
  <c r="I25" i="22"/>
  <c r="M25" i="22"/>
  <c r="Q25" i="22"/>
  <c r="U25" i="22"/>
  <c r="Y25" i="22"/>
  <c r="AC25" i="22"/>
  <c r="AG25" i="22"/>
  <c r="AK25" i="22"/>
  <c r="AX25" i="22" s="1"/>
  <c r="AO25" i="22"/>
  <c r="BB25" i="22" s="1"/>
  <c r="AS25" i="22"/>
  <c r="D26" i="22"/>
  <c r="H26" i="22"/>
  <c r="L26" i="22"/>
  <c r="P26" i="22"/>
  <c r="T26" i="22"/>
  <c r="X26" i="22"/>
  <c r="AB26" i="22"/>
  <c r="AF26" i="22"/>
  <c r="AJ26" i="22"/>
  <c r="AW26" i="22" s="1"/>
  <c r="AN26" i="22"/>
  <c r="BA26" i="22" s="1"/>
  <c r="AR26" i="22"/>
  <c r="BE26" i="22" s="1"/>
  <c r="C27" i="22"/>
  <c r="G27" i="22"/>
  <c r="K27" i="22"/>
  <c r="O27" i="22"/>
  <c r="S27" i="22"/>
  <c r="W27" i="22"/>
  <c r="AT27" i="22" s="1"/>
  <c r="AA27" i="22"/>
  <c r="AE27" i="22"/>
  <c r="AI27" i="22"/>
  <c r="AM27" i="22"/>
  <c r="AZ27" i="22" s="1"/>
  <c r="AQ27" i="22"/>
  <c r="BD27" i="22" s="1"/>
  <c r="B28" i="22"/>
  <c r="F28" i="22"/>
  <c r="J28" i="22"/>
  <c r="N28" i="22"/>
  <c r="R28" i="22"/>
  <c r="V28" i="22"/>
  <c r="Z28" i="22"/>
  <c r="AD28" i="22"/>
  <c r="AH28" i="22"/>
  <c r="AL28" i="22"/>
  <c r="AY28" i="22" s="1"/>
  <c r="AP28" i="22"/>
  <c r="BC28" i="22" s="1"/>
  <c r="A29" i="22"/>
  <c r="E29" i="22"/>
  <c r="I29" i="22"/>
  <c r="M29" i="22"/>
  <c r="Q29" i="22"/>
  <c r="U29" i="22"/>
  <c r="Y29" i="22"/>
  <c r="AC29" i="22"/>
  <c r="AG29" i="22"/>
  <c r="AK29" i="22"/>
  <c r="AX29" i="22" s="1"/>
  <c r="AO29" i="22"/>
  <c r="BB29" i="22" s="1"/>
  <c r="AS29" i="22"/>
  <c r="D30" i="22"/>
  <c r="H30" i="22"/>
  <c r="L30" i="22"/>
  <c r="P30" i="22"/>
  <c r="T30" i="22"/>
  <c r="X30" i="22"/>
  <c r="AB30" i="22"/>
  <c r="AF30" i="22"/>
  <c r="AJ30" i="22"/>
  <c r="AW30" i="22" s="1"/>
  <c r="AN30" i="22"/>
  <c r="BA30" i="22" s="1"/>
  <c r="AR30" i="22"/>
  <c r="BE30" i="22" s="1"/>
  <c r="C31" i="22"/>
  <c r="G31" i="22"/>
  <c r="K31" i="22"/>
  <c r="O31" i="22"/>
  <c r="S31" i="22"/>
  <c r="W31" i="22"/>
  <c r="AT31" i="22" s="1"/>
  <c r="AA31" i="22"/>
  <c r="AE31" i="22"/>
  <c r="AI31" i="22"/>
  <c r="AM31" i="22"/>
  <c r="AZ31" i="22" s="1"/>
  <c r="AQ31" i="22"/>
  <c r="BD31" i="22" s="1"/>
  <c r="B32" i="22"/>
  <c r="F32" i="22"/>
  <c r="J32" i="22"/>
  <c r="N32" i="22"/>
  <c r="R32" i="22"/>
  <c r="V32" i="22"/>
  <c r="Z32" i="22"/>
  <c r="AD32" i="22"/>
  <c r="AH32" i="22"/>
  <c r="AL32" i="22"/>
  <c r="AY32" i="22" s="1"/>
  <c r="AP32" i="22"/>
  <c r="BC32" i="22" s="1"/>
  <c r="A33" i="22"/>
  <c r="E33" i="22"/>
  <c r="I33" i="22"/>
  <c r="M33" i="22"/>
  <c r="Q33" i="22"/>
  <c r="U33" i="22"/>
  <c r="Y33" i="22"/>
  <c r="AC33" i="22"/>
  <c r="AG33" i="22"/>
  <c r="AK33" i="22"/>
  <c r="AX33" i="22" s="1"/>
  <c r="AO33" i="22"/>
  <c r="BB33" i="22" s="1"/>
  <c r="AS33" i="22"/>
  <c r="D34" i="22"/>
  <c r="H34" i="22"/>
  <c r="L34" i="22"/>
  <c r="P34" i="22"/>
  <c r="T34" i="22"/>
  <c r="X34" i="22"/>
  <c r="AB34" i="22"/>
  <c r="AF34" i="22"/>
  <c r="AJ34" i="22"/>
  <c r="AW34" i="22" s="1"/>
  <c r="AN34" i="22"/>
  <c r="BA34" i="22" s="1"/>
  <c r="AR34" i="22"/>
  <c r="BE34" i="22" s="1"/>
  <c r="C35" i="22"/>
  <c r="G35" i="22"/>
  <c r="K35" i="22"/>
  <c r="O35" i="22"/>
  <c r="S35" i="22"/>
  <c r="W35" i="22"/>
  <c r="AT35" i="22" s="1"/>
  <c r="AA35" i="22"/>
  <c r="AE35" i="22"/>
  <c r="AI35" i="22"/>
  <c r="AM35" i="22"/>
  <c r="AZ35" i="22" s="1"/>
  <c r="AQ35" i="22"/>
  <c r="BD35" i="22" s="1"/>
  <c r="B36" i="22"/>
  <c r="F36" i="22"/>
  <c r="J36" i="22"/>
  <c r="N36" i="22"/>
  <c r="R36" i="22"/>
  <c r="V36" i="22"/>
  <c r="Z36" i="22"/>
  <c r="AD36" i="22"/>
  <c r="AH36" i="22"/>
  <c r="AL36" i="22"/>
  <c r="AY36" i="22" s="1"/>
  <c r="AP36" i="22"/>
  <c r="BC36" i="22" s="1"/>
  <c r="A37" i="22"/>
  <c r="E37" i="22"/>
  <c r="I37" i="22"/>
  <c r="M37" i="22"/>
  <c r="Q37" i="22"/>
  <c r="U37" i="22"/>
  <c r="Y37" i="22"/>
  <c r="AC37" i="22"/>
  <c r="AG37" i="22"/>
  <c r="AK37" i="22"/>
  <c r="AX37" i="22" s="1"/>
  <c r="AO37" i="22"/>
  <c r="BB37" i="22" s="1"/>
  <c r="AS37" i="22"/>
  <c r="D38" i="22"/>
  <c r="H38" i="22"/>
  <c r="L38" i="22"/>
  <c r="P38" i="22"/>
  <c r="T38" i="22"/>
  <c r="Y38" i="22"/>
  <c r="AG38" i="22"/>
  <c r="D39" i="22"/>
  <c r="T39" i="22"/>
  <c r="AJ39" i="22"/>
  <c r="AW39" i="22" s="1"/>
  <c r="G40" i="22"/>
  <c r="W40" i="22"/>
  <c r="AT40" i="22" s="1"/>
  <c r="AM40" i="22"/>
  <c r="AZ40" i="22" s="1"/>
  <c r="J41" i="22"/>
  <c r="Z41" i="22"/>
  <c r="AP41" i="22"/>
  <c r="BC41" i="22" s="1"/>
  <c r="M42" i="22"/>
  <c r="AC42" i="22"/>
  <c r="AS42" i="22"/>
  <c r="P43" i="22"/>
  <c r="AF43" i="22"/>
  <c r="C44" i="22"/>
  <c r="S44" i="22"/>
  <c r="AI44" i="22"/>
  <c r="F45" i="22"/>
  <c r="V45" i="22"/>
  <c r="AL45" i="22"/>
  <c r="AY45" i="22" s="1"/>
  <c r="I46" i="22"/>
  <c r="Y46" i="22"/>
  <c r="AO46" i="22"/>
  <c r="BB46" i="22" s="1"/>
  <c r="L47" i="22"/>
  <c r="AB47" i="22"/>
  <c r="AR47" i="22"/>
  <c r="BE47" i="22" s="1"/>
  <c r="O48" i="22"/>
  <c r="AE48" i="22"/>
  <c r="B49" i="22"/>
  <c r="R49" i="22"/>
  <c r="AH49" i="22"/>
  <c r="E50" i="22"/>
  <c r="U50" i="22"/>
  <c r="AK50" i="22"/>
  <c r="AX50" i="22" s="1"/>
  <c r="H51" i="22"/>
  <c r="X51" i="22"/>
  <c r="AN51" i="22"/>
  <c r="BA51" i="22" s="1"/>
  <c r="K52" i="22"/>
  <c r="AA52" i="22"/>
  <c r="AQ52" i="22"/>
  <c r="BD52" i="22" s="1"/>
  <c r="N53" i="22"/>
  <c r="AD53" i="22"/>
  <c r="A54" i="22"/>
  <c r="BF54" i="22" s="1"/>
  <c r="Q54" i="22"/>
  <c r="AG54" i="22"/>
  <c r="D55" i="22"/>
  <c r="T55" i="22"/>
  <c r="AJ55" i="22"/>
  <c r="AW55" i="22" s="1"/>
  <c r="G56" i="22"/>
  <c r="W56" i="22"/>
  <c r="AM56" i="22"/>
  <c r="AZ56" i="22" s="1"/>
  <c r="J57" i="22"/>
  <c r="Z57" i="22"/>
  <c r="AP57" i="22"/>
  <c r="BC57" i="22" s="1"/>
  <c r="B1" i="22"/>
  <c r="F1" i="22"/>
  <c r="J1" i="22"/>
  <c r="N1" i="22"/>
  <c r="R1" i="22"/>
  <c r="V1" i="22"/>
  <c r="Z1" i="22"/>
  <c r="AD1" i="22"/>
  <c r="AH1" i="22"/>
  <c r="AL1" i="22"/>
  <c r="AY1" i="22" s="1"/>
  <c r="AP1" i="22"/>
  <c r="BC1" i="22" s="1"/>
  <c r="A2" i="22"/>
  <c r="E2" i="22"/>
  <c r="I2" i="22"/>
  <c r="M2" i="22"/>
  <c r="Q2" i="22"/>
  <c r="U2" i="22"/>
  <c r="Y2" i="22"/>
  <c r="AC2" i="22"/>
  <c r="AG2" i="22"/>
  <c r="AK2" i="22"/>
  <c r="AX2" i="22" s="1"/>
  <c r="AO2" i="22"/>
  <c r="BB2" i="22" s="1"/>
  <c r="AS2" i="22"/>
  <c r="D3" i="22"/>
  <c r="H3" i="22"/>
  <c r="L3" i="22"/>
  <c r="P3" i="22"/>
  <c r="T3" i="22"/>
  <c r="X3" i="22"/>
  <c r="AB3" i="22"/>
  <c r="AF3" i="22"/>
  <c r="AJ3" i="22"/>
  <c r="AW3" i="22" s="1"/>
  <c r="AN3" i="22"/>
  <c r="BA3" i="22" s="1"/>
  <c r="AR3" i="22"/>
  <c r="BE3" i="22" s="1"/>
  <c r="C4" i="22"/>
  <c r="G4" i="22"/>
  <c r="K4" i="22"/>
  <c r="O4" i="22"/>
  <c r="S4" i="22"/>
  <c r="W4" i="22"/>
  <c r="AT4" i="22" s="1"/>
  <c r="AA4" i="22"/>
  <c r="AE4" i="22"/>
  <c r="AI4" i="22"/>
  <c r="AM4" i="22"/>
  <c r="AZ4" i="22" s="1"/>
  <c r="AQ4" i="22"/>
  <c r="BD4" i="22" s="1"/>
  <c r="B5" i="22"/>
  <c r="F5" i="22"/>
  <c r="J5" i="22"/>
  <c r="N5" i="22"/>
  <c r="R5" i="22"/>
  <c r="V5" i="22"/>
  <c r="Z5" i="22"/>
  <c r="AD5" i="22"/>
  <c r="AH5" i="22"/>
  <c r="AL5" i="22"/>
  <c r="AY5" i="22" s="1"/>
  <c r="AP5" i="22"/>
  <c r="BC5" i="22" s="1"/>
  <c r="A6" i="22"/>
  <c r="E6" i="22"/>
  <c r="I6" i="22"/>
  <c r="M6" i="22"/>
  <c r="Q6" i="22"/>
  <c r="U6" i="22"/>
  <c r="Y6" i="22"/>
  <c r="AC6" i="22"/>
  <c r="AG6" i="22"/>
  <c r="AK6" i="22"/>
  <c r="AX6" i="22" s="1"/>
  <c r="AO6" i="22"/>
  <c r="BB6" i="22" s="1"/>
  <c r="AS6" i="22"/>
  <c r="D7" i="22"/>
  <c r="H7" i="22"/>
  <c r="L7" i="22"/>
  <c r="P7" i="22"/>
  <c r="T7" i="22"/>
  <c r="X7" i="22"/>
  <c r="AB7" i="22"/>
  <c r="AF7" i="22"/>
  <c r="AJ7" i="22"/>
  <c r="AW7" i="22" s="1"/>
  <c r="BF7" i="22" s="1"/>
  <c r="AN7" i="22"/>
  <c r="BA7" i="22" s="1"/>
  <c r="AR7" i="22"/>
  <c r="BE7" i="22" s="1"/>
  <c r="C8" i="22"/>
  <c r="G8" i="22"/>
  <c r="K8" i="22"/>
  <c r="O8" i="22"/>
  <c r="S8" i="22"/>
  <c r="W8" i="22"/>
  <c r="AT8" i="22" s="1"/>
  <c r="AA8" i="22"/>
  <c r="AE8" i="22"/>
  <c r="AI8" i="22"/>
  <c r="AM8" i="22"/>
  <c r="AZ8" i="22" s="1"/>
  <c r="AQ8" i="22"/>
  <c r="BD8" i="22" s="1"/>
  <c r="B9" i="22"/>
  <c r="F9" i="22"/>
  <c r="J9" i="22"/>
  <c r="N9" i="22"/>
  <c r="R9" i="22"/>
  <c r="V9" i="22"/>
  <c r="Z9" i="22"/>
  <c r="AD9" i="22"/>
  <c r="AH9" i="22"/>
  <c r="AL9" i="22"/>
  <c r="AY9" i="22" s="1"/>
  <c r="AP9" i="22"/>
  <c r="BC9" i="22" s="1"/>
  <c r="A10" i="22"/>
  <c r="E10" i="22"/>
  <c r="I10" i="22"/>
  <c r="M10" i="22"/>
  <c r="Q10" i="22"/>
  <c r="U10" i="22"/>
  <c r="Y10" i="22"/>
  <c r="AC10" i="22"/>
  <c r="AG10" i="22"/>
  <c r="AK10" i="22"/>
  <c r="AX10" i="22" s="1"/>
  <c r="AO10" i="22"/>
  <c r="BB10" i="22" s="1"/>
  <c r="AS10" i="22"/>
  <c r="D11" i="22"/>
  <c r="H11" i="22"/>
  <c r="L11" i="22"/>
  <c r="P11" i="22"/>
  <c r="T11" i="22"/>
  <c r="X11" i="22"/>
  <c r="AB11" i="22"/>
  <c r="AF11" i="22"/>
  <c r="AJ11" i="22"/>
  <c r="AW11" i="22" s="1"/>
  <c r="AN11" i="22"/>
  <c r="BA11" i="22" s="1"/>
  <c r="AR11" i="22"/>
  <c r="BE11" i="22" s="1"/>
  <c r="C12" i="22"/>
  <c r="G12" i="22"/>
  <c r="K12" i="22"/>
  <c r="O12" i="22"/>
  <c r="S12" i="22"/>
  <c r="W12" i="22"/>
  <c r="AT12" i="22" s="1"/>
  <c r="AA12" i="22"/>
  <c r="AE12" i="22"/>
  <c r="AI12" i="22"/>
  <c r="AM12" i="22"/>
  <c r="AZ12" i="22" s="1"/>
  <c r="AQ12" i="22"/>
  <c r="BD12" i="22" s="1"/>
  <c r="B13" i="22"/>
  <c r="F13" i="22"/>
  <c r="J13" i="22"/>
  <c r="N13" i="22"/>
  <c r="R13" i="22"/>
  <c r="V13" i="22"/>
  <c r="Z13" i="22"/>
  <c r="AD13" i="22"/>
  <c r="AH13" i="22"/>
  <c r="AL13" i="22"/>
  <c r="AY13" i="22" s="1"/>
  <c r="AP13" i="22"/>
  <c r="BC13" i="22" s="1"/>
  <c r="A14" i="22"/>
  <c r="E14" i="22"/>
  <c r="I14" i="22"/>
  <c r="M14" i="22"/>
  <c r="Q14" i="22"/>
  <c r="U14" i="22"/>
  <c r="Y14" i="22"/>
  <c r="AC14" i="22"/>
  <c r="AG14" i="22"/>
  <c r="AK14" i="22"/>
  <c r="AX14" i="22" s="1"/>
  <c r="AO14" i="22"/>
  <c r="BB14" i="22" s="1"/>
  <c r="AS14" i="22"/>
  <c r="D15" i="22"/>
  <c r="H15" i="22"/>
  <c r="L15" i="22"/>
  <c r="P15" i="22"/>
  <c r="T15" i="22"/>
  <c r="X15" i="22"/>
  <c r="AB15" i="22"/>
  <c r="AF15" i="22"/>
  <c r="AJ15" i="22"/>
  <c r="AW15" i="22" s="1"/>
  <c r="AN15" i="22"/>
  <c r="BA15" i="22" s="1"/>
  <c r="AR15" i="22"/>
  <c r="BE15" i="22" s="1"/>
  <c r="C16" i="22"/>
  <c r="G16" i="22"/>
  <c r="K16" i="22"/>
  <c r="O16" i="22"/>
  <c r="S16" i="22"/>
  <c r="W16" i="22"/>
  <c r="AT16" i="22" s="1"/>
  <c r="AA16" i="22"/>
  <c r="AE16" i="22"/>
  <c r="AI16" i="22"/>
  <c r="AM16" i="22"/>
  <c r="AZ16" i="22" s="1"/>
  <c r="AQ16" i="22"/>
  <c r="BD16" i="22" s="1"/>
  <c r="B17" i="22"/>
  <c r="F17" i="22"/>
  <c r="J17" i="22"/>
  <c r="N17" i="22"/>
  <c r="R17" i="22"/>
  <c r="V17" i="22"/>
  <c r="Z17" i="22"/>
  <c r="AD17" i="22"/>
  <c r="AH17" i="22"/>
  <c r="AL17" i="22"/>
  <c r="AY17" i="22" s="1"/>
  <c r="AP17" i="22"/>
  <c r="BC17" i="22" s="1"/>
  <c r="A18" i="22"/>
  <c r="E18" i="22"/>
  <c r="I18" i="22"/>
  <c r="M18" i="22"/>
  <c r="Q18" i="22"/>
  <c r="U18" i="22"/>
  <c r="Y18" i="22"/>
  <c r="AC18" i="22"/>
  <c r="AG18" i="22"/>
  <c r="AK18" i="22"/>
  <c r="AX18" i="22" s="1"/>
  <c r="AO18" i="22"/>
  <c r="BB18" i="22" s="1"/>
  <c r="AS18" i="22"/>
  <c r="D19" i="22"/>
  <c r="H19" i="22"/>
  <c r="L19" i="22"/>
  <c r="P19" i="22"/>
  <c r="T19" i="22"/>
  <c r="X19" i="22"/>
  <c r="AB19" i="22"/>
  <c r="AF19" i="22"/>
  <c r="AJ19" i="22"/>
  <c r="AW19" i="22" s="1"/>
  <c r="AN19" i="22"/>
  <c r="BA19" i="22" s="1"/>
  <c r="AR19" i="22"/>
  <c r="BE19" i="22" s="1"/>
  <c r="C20" i="22"/>
  <c r="G20" i="22"/>
  <c r="K20" i="22"/>
  <c r="O20" i="22"/>
  <c r="S20" i="22"/>
  <c r="W20" i="22"/>
  <c r="AT20" i="22" s="1"/>
  <c r="AA20" i="22"/>
  <c r="AE20" i="22"/>
  <c r="AI20" i="22"/>
  <c r="AM20" i="22"/>
  <c r="AZ20" i="22" s="1"/>
  <c r="AQ20" i="22"/>
  <c r="BD20" i="22" s="1"/>
  <c r="B21" i="22"/>
  <c r="F21" i="22"/>
  <c r="J21" i="22"/>
  <c r="N21" i="22"/>
  <c r="R21" i="22"/>
  <c r="V21" i="22"/>
  <c r="Z21" i="22"/>
  <c r="AD21" i="22"/>
  <c r="AH21" i="22"/>
  <c r="AL21" i="22"/>
  <c r="AY21" i="22" s="1"/>
  <c r="AP21" i="22"/>
  <c r="BC21" i="22" s="1"/>
  <c r="A22" i="22"/>
  <c r="BF22" i="22" s="1"/>
  <c r="E22" i="22"/>
  <c r="I22" i="22"/>
  <c r="M22" i="22"/>
  <c r="Q22" i="22"/>
  <c r="U22" i="22"/>
  <c r="Y22" i="22"/>
  <c r="AC22" i="22"/>
  <c r="AG22" i="22"/>
  <c r="AK22" i="22"/>
  <c r="AX22" i="22" s="1"/>
  <c r="AO22" i="22"/>
  <c r="BB22" i="22" s="1"/>
  <c r="AS22" i="22"/>
  <c r="D23" i="22"/>
  <c r="H23" i="22"/>
  <c r="L23" i="22"/>
  <c r="P23" i="22"/>
  <c r="T23" i="22"/>
  <c r="X23" i="22"/>
  <c r="AB23" i="22"/>
  <c r="AF23" i="22"/>
  <c r="AJ23" i="22"/>
  <c r="AW23" i="22" s="1"/>
  <c r="AN23" i="22"/>
  <c r="BA23" i="22" s="1"/>
  <c r="AR23" i="22"/>
  <c r="BE23" i="22" s="1"/>
  <c r="C24" i="22"/>
  <c r="G24" i="22"/>
  <c r="K24" i="22"/>
  <c r="O24" i="22"/>
  <c r="S24" i="22"/>
  <c r="W24" i="22"/>
  <c r="AT24" i="22" s="1"/>
  <c r="AA24" i="22"/>
  <c r="AE24" i="22"/>
  <c r="AI24" i="22"/>
  <c r="AM24" i="22"/>
  <c r="AZ24" i="22" s="1"/>
  <c r="AQ24" i="22"/>
  <c r="BD24" i="22" s="1"/>
  <c r="B25" i="22"/>
  <c r="F25" i="22"/>
  <c r="J25" i="22"/>
  <c r="N25" i="22"/>
  <c r="R25" i="22"/>
  <c r="V25" i="22"/>
  <c r="Z25" i="22"/>
  <c r="AD25" i="22"/>
  <c r="AH25" i="22"/>
  <c r="AL25" i="22"/>
  <c r="AY25" i="22" s="1"/>
  <c r="AP25" i="22"/>
  <c r="BC25" i="22" s="1"/>
  <c r="A26" i="22"/>
  <c r="E26" i="22"/>
  <c r="I26" i="22"/>
  <c r="M26" i="22"/>
  <c r="Q26" i="22"/>
  <c r="U26" i="22"/>
  <c r="Y26" i="22"/>
  <c r="AC26" i="22"/>
  <c r="AG26" i="22"/>
  <c r="AK26" i="22"/>
  <c r="AX26" i="22" s="1"/>
  <c r="AO26" i="22"/>
  <c r="BB26" i="22" s="1"/>
  <c r="AS26" i="22"/>
  <c r="D27" i="22"/>
  <c r="H27" i="22"/>
  <c r="L27" i="22"/>
  <c r="P27" i="22"/>
  <c r="T27" i="22"/>
  <c r="X27" i="22"/>
  <c r="AB27" i="22"/>
  <c r="AF27" i="22"/>
  <c r="AJ27" i="22"/>
  <c r="AW27" i="22" s="1"/>
  <c r="AN27" i="22"/>
  <c r="BA27" i="22" s="1"/>
  <c r="AR27" i="22"/>
  <c r="BE27" i="22" s="1"/>
  <c r="C28" i="22"/>
  <c r="G28" i="22"/>
  <c r="K28" i="22"/>
  <c r="O28" i="22"/>
  <c r="S28" i="22"/>
  <c r="W28" i="22"/>
  <c r="AT28" i="22" s="1"/>
  <c r="AA28" i="22"/>
  <c r="AE28" i="22"/>
  <c r="AI28" i="22"/>
  <c r="AM28" i="22"/>
  <c r="AZ28" i="22" s="1"/>
  <c r="AQ28" i="22"/>
  <c r="BD28" i="22" s="1"/>
  <c r="B29" i="22"/>
  <c r="F29" i="22"/>
  <c r="J29" i="22"/>
  <c r="N29" i="22"/>
  <c r="R29" i="22"/>
  <c r="V29" i="22"/>
  <c r="Z29" i="22"/>
  <c r="AD29" i="22"/>
  <c r="AH29" i="22"/>
  <c r="AL29" i="22"/>
  <c r="AY29" i="22" s="1"/>
  <c r="AP29" i="22"/>
  <c r="BC29" i="22" s="1"/>
  <c r="A30" i="22"/>
  <c r="BF30" i="22" s="1"/>
  <c r="E30" i="22"/>
  <c r="I30" i="22"/>
  <c r="M30" i="22"/>
  <c r="Q30" i="22"/>
  <c r="U30" i="22"/>
  <c r="Y30" i="22"/>
  <c r="AC30" i="22"/>
  <c r="AG30" i="22"/>
  <c r="AK30" i="22"/>
  <c r="AX30" i="22" s="1"/>
  <c r="AO30" i="22"/>
  <c r="BB30" i="22" s="1"/>
  <c r="AS30" i="22"/>
  <c r="D31" i="22"/>
  <c r="H31" i="22"/>
  <c r="L31" i="22"/>
  <c r="P31" i="22"/>
  <c r="T31" i="22"/>
  <c r="X31" i="22"/>
  <c r="AB31" i="22"/>
  <c r="AF31" i="22"/>
  <c r="AJ31" i="22"/>
  <c r="AW31" i="22" s="1"/>
  <c r="AN31" i="22"/>
  <c r="BA31" i="22" s="1"/>
  <c r="AR31" i="22"/>
  <c r="BE31" i="22" s="1"/>
  <c r="C32" i="22"/>
  <c r="G32" i="22"/>
  <c r="K32" i="22"/>
  <c r="O32" i="22"/>
  <c r="S32" i="22"/>
  <c r="W32" i="22"/>
  <c r="AT32" i="22" s="1"/>
  <c r="AA32" i="22"/>
  <c r="AE32" i="22"/>
  <c r="AI32" i="22"/>
  <c r="AM32" i="22"/>
  <c r="AZ32" i="22" s="1"/>
  <c r="AQ32" i="22"/>
  <c r="BD32" i="22" s="1"/>
  <c r="B33" i="22"/>
  <c r="F33" i="22"/>
  <c r="J33" i="22"/>
  <c r="N33" i="22"/>
  <c r="R33" i="22"/>
  <c r="V33" i="22"/>
  <c r="Z33" i="22"/>
  <c r="AD33" i="22"/>
  <c r="AH33" i="22"/>
  <c r="AL33" i="22"/>
  <c r="AY33" i="22" s="1"/>
  <c r="AP33" i="22"/>
  <c r="BC33" i="22" s="1"/>
  <c r="A34" i="22"/>
  <c r="BF34" i="22" s="1"/>
  <c r="E34" i="22"/>
  <c r="I34" i="22"/>
  <c r="M34" i="22"/>
  <c r="Q34" i="22"/>
  <c r="U34" i="22"/>
  <c r="Y34" i="22"/>
  <c r="AC34" i="22"/>
  <c r="AG34" i="22"/>
  <c r="AK34" i="22"/>
  <c r="AX34" i="22" s="1"/>
  <c r="AO34" i="22"/>
  <c r="BB34" i="22" s="1"/>
  <c r="AS34" i="22"/>
  <c r="D35" i="22"/>
  <c r="H35" i="22"/>
  <c r="L35" i="22"/>
  <c r="P35" i="22"/>
  <c r="T35" i="22"/>
  <c r="X35" i="22"/>
  <c r="AB35" i="22"/>
  <c r="AF35" i="22"/>
  <c r="AJ35" i="22"/>
  <c r="AW35" i="22" s="1"/>
  <c r="AN35" i="22"/>
  <c r="BA35" i="22" s="1"/>
  <c r="AR35" i="22"/>
  <c r="BE35" i="22" s="1"/>
  <c r="C36" i="22"/>
  <c r="G36" i="22"/>
  <c r="K36" i="22"/>
  <c r="O36" i="22"/>
  <c r="S36" i="22"/>
  <c r="W36" i="22"/>
  <c r="AT36" i="22" s="1"/>
  <c r="AA36" i="22"/>
  <c r="AE36" i="22"/>
  <c r="AI36" i="22"/>
  <c r="AM36" i="22"/>
  <c r="AZ36" i="22" s="1"/>
  <c r="AQ36" i="22"/>
  <c r="BD36" i="22" s="1"/>
  <c r="B37" i="22"/>
  <c r="F37" i="22"/>
  <c r="J37" i="22"/>
  <c r="N37" i="22"/>
  <c r="R37" i="22"/>
  <c r="V37" i="22"/>
  <c r="Z37" i="22"/>
  <c r="AD37" i="22"/>
  <c r="AH37" i="22"/>
  <c r="AL37" i="22"/>
  <c r="AY37" i="22" s="1"/>
  <c r="AP37" i="22"/>
  <c r="BC37" i="22" s="1"/>
  <c r="A38" i="22"/>
  <c r="BF38" i="22" s="1"/>
  <c r="E38" i="22"/>
  <c r="I38" i="22"/>
  <c r="M38" i="22"/>
  <c r="Q38" i="22"/>
  <c r="U38" i="22"/>
  <c r="AA38" i="22"/>
  <c r="AK38" i="22"/>
  <c r="AX38" i="22" s="1"/>
  <c r="H39" i="22"/>
  <c r="X39" i="22"/>
  <c r="AN39" i="22"/>
  <c r="BA39" i="22" s="1"/>
  <c r="K40" i="22"/>
  <c r="AA40" i="22"/>
  <c r="AQ40" i="22"/>
  <c r="BD40" i="22" s="1"/>
  <c r="N41" i="22"/>
  <c r="AD41" i="22"/>
  <c r="A42" i="22"/>
  <c r="BF42" i="22" s="1"/>
  <c r="Q42" i="22"/>
  <c r="AG42" i="22"/>
  <c r="D43" i="22"/>
  <c r="T43" i="22"/>
  <c r="AJ43" i="22"/>
  <c r="AW43" i="22" s="1"/>
  <c r="G44" i="22"/>
  <c r="W44" i="22"/>
  <c r="AT44" i="22" s="1"/>
  <c r="AM44" i="22"/>
  <c r="AZ44" i="22" s="1"/>
  <c r="J45" i="22"/>
  <c r="Z45" i="22"/>
  <c r="AP45" i="22"/>
  <c r="BC45" i="22" s="1"/>
  <c r="M46" i="22"/>
  <c r="AC46" i="22"/>
  <c r="AS46" i="22"/>
  <c r="P47" i="22"/>
  <c r="AF47" i="22"/>
  <c r="C48" i="22"/>
  <c r="S48" i="22"/>
  <c r="AI48" i="22"/>
  <c r="F49" i="22"/>
  <c r="V49" i="22"/>
  <c r="AL49" i="22"/>
  <c r="AY49" i="22" s="1"/>
  <c r="I50" i="22"/>
  <c r="Y50" i="22"/>
  <c r="AO50" i="22"/>
  <c r="BB50" i="22" s="1"/>
  <c r="L51" i="22"/>
  <c r="AB51" i="22"/>
  <c r="AR51" i="22"/>
  <c r="BE51" i="22" s="1"/>
  <c r="O52" i="22"/>
  <c r="AE52" i="22"/>
  <c r="B53" i="22"/>
  <c r="R53" i="22"/>
  <c r="AH53" i="22"/>
  <c r="E54" i="22"/>
  <c r="U54" i="22"/>
  <c r="AK54" i="22"/>
  <c r="AX54" i="22" s="1"/>
  <c r="H55" i="22"/>
  <c r="X55" i="22"/>
  <c r="AN55" i="22"/>
  <c r="BA55" i="22" s="1"/>
  <c r="K56" i="22"/>
  <c r="AA56" i="22"/>
  <c r="AQ56" i="22"/>
  <c r="BD56" i="22" s="1"/>
  <c r="N57" i="22"/>
  <c r="AD57" i="22"/>
  <c r="AU5" i="22"/>
  <c r="H8" i="22"/>
  <c r="L8" i="22"/>
  <c r="P8" i="22"/>
  <c r="T8" i="22"/>
  <c r="X8" i="22"/>
  <c r="AB8" i="22"/>
  <c r="AF8" i="22"/>
  <c r="AJ8" i="22"/>
  <c r="AW8" i="22" s="1"/>
  <c r="AN8" i="22"/>
  <c r="BA8" i="22" s="1"/>
  <c r="AR8" i="22"/>
  <c r="BE8" i="22" s="1"/>
  <c r="C9" i="22"/>
  <c r="G9" i="22"/>
  <c r="K9" i="22"/>
  <c r="O9" i="22"/>
  <c r="S9" i="22"/>
  <c r="W9" i="22"/>
  <c r="AT9" i="22" s="1"/>
  <c r="AA9" i="22"/>
  <c r="AE9" i="22"/>
  <c r="AI9" i="22"/>
  <c r="AM9" i="22"/>
  <c r="AZ9" i="22" s="1"/>
  <c r="AQ9" i="22"/>
  <c r="BD9" i="22" s="1"/>
  <c r="B10" i="22"/>
  <c r="F10" i="22"/>
  <c r="J10" i="22"/>
  <c r="N10" i="22"/>
  <c r="R10" i="22"/>
  <c r="V10" i="22"/>
  <c r="Z10" i="22"/>
  <c r="AD10" i="22"/>
  <c r="AH10" i="22"/>
  <c r="AL10" i="22"/>
  <c r="AY10" i="22" s="1"/>
  <c r="AP10" i="22"/>
  <c r="BC10" i="22" s="1"/>
  <c r="A11" i="22"/>
  <c r="E11" i="22"/>
  <c r="I11" i="22"/>
  <c r="M11" i="22"/>
  <c r="Q11" i="22"/>
  <c r="U11" i="22"/>
  <c r="Y11" i="22"/>
  <c r="AC11" i="22"/>
  <c r="AG11" i="22"/>
  <c r="AK11" i="22"/>
  <c r="AX11" i="22" s="1"/>
  <c r="AO11" i="22"/>
  <c r="BB11" i="22" s="1"/>
  <c r="AS11" i="22"/>
  <c r="D12" i="22"/>
  <c r="H12" i="22"/>
  <c r="L12" i="22"/>
  <c r="P12" i="22"/>
  <c r="T12" i="22"/>
  <c r="X12" i="22"/>
  <c r="AB12" i="22"/>
  <c r="AF12" i="22"/>
  <c r="AJ12" i="22"/>
  <c r="AW12" i="22" s="1"/>
  <c r="AN12" i="22"/>
  <c r="BA12" i="22" s="1"/>
  <c r="AR12" i="22"/>
  <c r="BE12" i="22" s="1"/>
  <c r="C13" i="22"/>
  <c r="G13" i="22"/>
  <c r="K13" i="22"/>
  <c r="O13" i="22"/>
  <c r="S13" i="22"/>
  <c r="W13" i="22"/>
  <c r="AT13" i="22" s="1"/>
  <c r="AA13" i="22"/>
  <c r="AE13" i="22"/>
  <c r="AI13" i="22"/>
  <c r="AM13" i="22"/>
  <c r="AZ13" i="22" s="1"/>
  <c r="AQ13" i="22"/>
  <c r="BD13" i="22" s="1"/>
  <c r="B14" i="22"/>
  <c r="F14" i="22"/>
  <c r="J14" i="22"/>
  <c r="N14" i="22"/>
  <c r="R14" i="22"/>
  <c r="V14" i="22"/>
  <c r="Z14" i="22"/>
  <c r="AD14" i="22"/>
  <c r="AH14" i="22"/>
  <c r="AL14" i="22"/>
  <c r="AY14" i="22" s="1"/>
  <c r="AP14" i="22"/>
  <c r="BC14" i="22" s="1"/>
  <c r="A15" i="22"/>
  <c r="E15" i="22"/>
  <c r="I15" i="22"/>
  <c r="M15" i="22"/>
  <c r="Q15" i="22"/>
  <c r="U15" i="22"/>
  <c r="Y15" i="22"/>
  <c r="AC15" i="22"/>
  <c r="AG15" i="22"/>
  <c r="AK15" i="22"/>
  <c r="AX15" i="22" s="1"/>
  <c r="AO15" i="22"/>
  <c r="BB15" i="22" s="1"/>
  <c r="AS15" i="22"/>
  <c r="D16" i="22"/>
  <c r="H16" i="22"/>
  <c r="L16" i="22"/>
  <c r="P16" i="22"/>
  <c r="T16" i="22"/>
  <c r="X16" i="22"/>
  <c r="AB16" i="22"/>
  <c r="AF16" i="22"/>
  <c r="AJ16" i="22"/>
  <c r="AW16" i="22" s="1"/>
  <c r="AN16" i="22"/>
  <c r="BA16" i="22" s="1"/>
  <c r="AR16" i="22"/>
  <c r="BE16" i="22" s="1"/>
  <c r="C17" i="22"/>
  <c r="G17" i="22"/>
  <c r="K17" i="22"/>
  <c r="O17" i="22"/>
  <c r="S17" i="22"/>
  <c r="W17" i="22"/>
  <c r="AT17" i="22" s="1"/>
  <c r="AA17" i="22"/>
  <c r="AE17" i="22"/>
  <c r="AI17" i="22"/>
  <c r="AM17" i="22"/>
  <c r="AZ17" i="22" s="1"/>
  <c r="AQ17" i="22"/>
  <c r="BD17" i="22" s="1"/>
  <c r="B18" i="22"/>
  <c r="F18" i="22"/>
  <c r="J18" i="22"/>
  <c r="N18" i="22"/>
  <c r="R18" i="22"/>
  <c r="V18" i="22"/>
  <c r="Z18" i="22"/>
  <c r="AD18" i="22"/>
  <c r="AH18" i="22"/>
  <c r="AL18" i="22"/>
  <c r="AY18" i="22" s="1"/>
  <c r="AP18" i="22"/>
  <c r="BC18" i="22" s="1"/>
  <c r="A19" i="22"/>
  <c r="E19" i="22"/>
  <c r="I19" i="22"/>
  <c r="M19" i="22"/>
  <c r="Q19" i="22"/>
  <c r="U19" i="22"/>
  <c r="Y19" i="22"/>
  <c r="AC19" i="22"/>
  <c r="AG19" i="22"/>
  <c r="AK19" i="22"/>
  <c r="AX19" i="22" s="1"/>
  <c r="AO19" i="22"/>
  <c r="BB19" i="22" s="1"/>
  <c r="AS19" i="22"/>
  <c r="D20" i="22"/>
  <c r="H20" i="22"/>
  <c r="L20" i="22"/>
  <c r="P20" i="22"/>
  <c r="T20" i="22"/>
  <c r="X20" i="22"/>
  <c r="AB20" i="22"/>
  <c r="AF20" i="22"/>
  <c r="AJ20" i="22"/>
  <c r="AW20" i="22" s="1"/>
  <c r="AN20" i="22"/>
  <c r="BA20" i="22" s="1"/>
  <c r="AR20" i="22"/>
  <c r="BE20" i="22" s="1"/>
  <c r="C21" i="22"/>
  <c r="G21" i="22"/>
  <c r="K21" i="22"/>
  <c r="O21" i="22"/>
  <c r="S21" i="22"/>
  <c r="W21" i="22"/>
  <c r="AT21" i="22" s="1"/>
  <c r="AA21" i="22"/>
  <c r="AE21" i="22"/>
  <c r="AI21" i="22"/>
  <c r="AM21" i="22"/>
  <c r="AZ21" i="22" s="1"/>
  <c r="AQ21" i="22"/>
  <c r="BD21" i="22" s="1"/>
  <c r="B22" i="22"/>
  <c r="F22" i="22"/>
  <c r="J22" i="22"/>
  <c r="N22" i="22"/>
  <c r="R22" i="22"/>
  <c r="V22" i="22"/>
  <c r="Z22" i="22"/>
  <c r="AD22" i="22"/>
  <c r="AH22" i="22"/>
  <c r="AL22" i="22"/>
  <c r="AY22" i="22" s="1"/>
  <c r="AP22" i="22"/>
  <c r="BC22" i="22" s="1"/>
  <c r="A23" i="22"/>
  <c r="E23" i="22"/>
  <c r="I23" i="22"/>
  <c r="M23" i="22"/>
  <c r="Q23" i="22"/>
  <c r="U23" i="22"/>
  <c r="Y23" i="22"/>
  <c r="AC23" i="22"/>
  <c r="AG23" i="22"/>
  <c r="AK23" i="22"/>
  <c r="AX23" i="22" s="1"/>
  <c r="AO23" i="22"/>
  <c r="BB23" i="22" s="1"/>
  <c r="AS23" i="22"/>
  <c r="D24" i="22"/>
  <c r="H24" i="22"/>
  <c r="L24" i="22"/>
  <c r="P24" i="22"/>
  <c r="T24" i="22"/>
  <c r="X24" i="22"/>
  <c r="AB24" i="22"/>
  <c r="AF24" i="22"/>
  <c r="AJ24" i="22"/>
  <c r="AW24" i="22" s="1"/>
  <c r="AN24" i="22"/>
  <c r="BA24" i="22" s="1"/>
  <c r="AR24" i="22"/>
  <c r="BE24" i="22" s="1"/>
  <c r="C25" i="22"/>
  <c r="G25" i="22"/>
  <c r="K25" i="22"/>
  <c r="O25" i="22"/>
  <c r="S25" i="22"/>
  <c r="W25" i="22"/>
  <c r="AT25" i="22" s="1"/>
  <c r="AA25" i="22"/>
  <c r="AE25" i="22"/>
  <c r="AI25" i="22"/>
  <c r="AM25" i="22"/>
  <c r="AZ25" i="22" s="1"/>
  <c r="AQ25" i="22"/>
  <c r="BD25" i="22" s="1"/>
  <c r="B26" i="22"/>
  <c r="F26" i="22"/>
  <c r="J26" i="22"/>
  <c r="N26" i="22"/>
  <c r="R26" i="22"/>
  <c r="V26" i="22"/>
  <c r="Z26" i="22"/>
  <c r="AD26" i="22"/>
  <c r="AH26" i="22"/>
  <c r="AL26" i="22"/>
  <c r="AY26" i="22" s="1"/>
  <c r="AP26" i="22"/>
  <c r="BC26" i="22" s="1"/>
  <c r="A27" i="22"/>
  <c r="BF27" i="22" s="1"/>
  <c r="E27" i="22"/>
  <c r="I27" i="22"/>
  <c r="M27" i="22"/>
  <c r="Q27" i="22"/>
  <c r="U27" i="22"/>
  <c r="Y27" i="22"/>
  <c r="AC27" i="22"/>
  <c r="AG27" i="22"/>
  <c r="AK27" i="22"/>
  <c r="AX27" i="22" s="1"/>
  <c r="AO27" i="22"/>
  <c r="BB27" i="22" s="1"/>
  <c r="AS27" i="22"/>
  <c r="D28" i="22"/>
  <c r="H28" i="22"/>
  <c r="L28" i="22"/>
  <c r="P28" i="22"/>
  <c r="T28" i="22"/>
  <c r="X28" i="22"/>
  <c r="AB28" i="22"/>
  <c r="AF28" i="22"/>
  <c r="AJ28" i="22"/>
  <c r="AW28" i="22" s="1"/>
  <c r="AN28" i="22"/>
  <c r="BA28" i="22" s="1"/>
  <c r="AR28" i="22"/>
  <c r="BE28" i="22" s="1"/>
  <c r="C29" i="22"/>
  <c r="G29" i="22"/>
  <c r="K29" i="22"/>
  <c r="O29" i="22"/>
  <c r="S29" i="22"/>
  <c r="W29" i="22"/>
  <c r="AT29" i="22" s="1"/>
  <c r="AA29" i="22"/>
  <c r="AE29" i="22"/>
  <c r="AI29" i="22"/>
  <c r="AM29" i="22"/>
  <c r="AZ29" i="22" s="1"/>
  <c r="AQ29" i="22"/>
  <c r="BD29" i="22" s="1"/>
  <c r="B30" i="22"/>
  <c r="F30" i="22"/>
  <c r="J30" i="22"/>
  <c r="N30" i="22"/>
  <c r="R30" i="22"/>
  <c r="V30" i="22"/>
  <c r="Z30" i="22"/>
  <c r="AD30" i="22"/>
  <c r="AH30" i="22"/>
  <c r="AL30" i="22"/>
  <c r="AY30" i="22" s="1"/>
  <c r="AP30" i="22"/>
  <c r="BC30" i="22" s="1"/>
  <c r="A31" i="22"/>
  <c r="BF31" i="22" s="1"/>
  <c r="E31" i="22"/>
  <c r="I31" i="22"/>
  <c r="M31" i="22"/>
  <c r="Q31" i="22"/>
  <c r="U31" i="22"/>
  <c r="Y31" i="22"/>
  <c r="AC31" i="22"/>
  <c r="AG31" i="22"/>
  <c r="AK31" i="22"/>
  <c r="AX31" i="22" s="1"/>
  <c r="AO31" i="22"/>
  <c r="BB31" i="22" s="1"/>
  <c r="AS31" i="22"/>
  <c r="D32" i="22"/>
  <c r="H32" i="22"/>
  <c r="L32" i="22"/>
  <c r="P32" i="22"/>
  <c r="T32" i="22"/>
  <c r="X32" i="22"/>
  <c r="AB32" i="22"/>
  <c r="AF32" i="22"/>
  <c r="AJ32" i="22"/>
  <c r="AW32" i="22" s="1"/>
  <c r="AN32" i="22"/>
  <c r="BA32" i="22" s="1"/>
  <c r="AR32" i="22"/>
  <c r="BE32" i="22" s="1"/>
  <c r="C33" i="22"/>
  <c r="G33" i="22"/>
  <c r="K33" i="22"/>
  <c r="O33" i="22"/>
  <c r="S33" i="22"/>
  <c r="W33" i="22"/>
  <c r="AT33" i="22" s="1"/>
  <c r="AA33" i="22"/>
  <c r="AE33" i="22"/>
  <c r="AI33" i="22"/>
  <c r="AM33" i="22"/>
  <c r="AZ33" i="22" s="1"/>
  <c r="AQ33" i="22"/>
  <c r="BD33" i="22" s="1"/>
  <c r="B34" i="22"/>
  <c r="F34" i="22"/>
  <c r="J34" i="22"/>
  <c r="N34" i="22"/>
  <c r="R34" i="22"/>
  <c r="V34" i="22"/>
  <c r="Z34" i="22"/>
  <c r="AD34" i="22"/>
  <c r="AH34" i="22"/>
  <c r="AL34" i="22"/>
  <c r="AY34" i="22" s="1"/>
  <c r="AP34" i="22"/>
  <c r="BC34" i="22" s="1"/>
  <c r="A35" i="22"/>
  <c r="BF35" i="22" s="1"/>
  <c r="E35" i="22"/>
  <c r="I35" i="22"/>
  <c r="M35" i="22"/>
  <c r="Q35" i="22"/>
  <c r="U35" i="22"/>
  <c r="Y35" i="22"/>
  <c r="AC35" i="22"/>
  <c r="AG35" i="22"/>
  <c r="AK35" i="22"/>
  <c r="AX35" i="22" s="1"/>
  <c r="AO35" i="22"/>
  <c r="BB35" i="22" s="1"/>
  <c r="AS35" i="22"/>
  <c r="D36" i="22"/>
  <c r="H36" i="22"/>
  <c r="L36" i="22"/>
  <c r="P36" i="22"/>
  <c r="T36" i="22"/>
  <c r="X36" i="22"/>
  <c r="AB36" i="22"/>
  <c r="AF36" i="22"/>
  <c r="AJ36" i="22"/>
  <c r="AW36" i="22" s="1"/>
  <c r="AN36" i="22"/>
  <c r="BA36" i="22" s="1"/>
  <c r="AR36" i="22"/>
  <c r="BE36" i="22" s="1"/>
  <c r="C37" i="22"/>
  <c r="G37" i="22"/>
  <c r="K37" i="22"/>
  <c r="O37" i="22"/>
  <c r="S37" i="22"/>
  <c r="W37" i="22"/>
  <c r="AT37" i="22" s="1"/>
  <c r="AA37" i="22"/>
  <c r="AE37" i="22"/>
  <c r="AI37" i="22"/>
  <c r="AM37" i="22"/>
  <c r="AZ37" i="22" s="1"/>
  <c r="AQ37" i="22"/>
  <c r="BD37" i="22" s="1"/>
  <c r="B38" i="22"/>
  <c r="F38" i="22"/>
  <c r="J38" i="22"/>
  <c r="N38" i="22"/>
  <c r="R38" i="22"/>
  <c r="W38" i="22"/>
  <c r="AT38" i="22" s="1"/>
  <c r="AB38" i="22"/>
  <c r="AO38" i="22"/>
  <c r="BB38" i="22" s="1"/>
  <c r="L39" i="22"/>
  <c r="AB39" i="22"/>
  <c r="AR39" i="22"/>
  <c r="BE39" i="22" s="1"/>
  <c r="O40" i="22"/>
  <c r="AE40" i="22"/>
  <c r="B41" i="22"/>
  <c r="R41" i="22"/>
  <c r="AH41" i="22"/>
  <c r="E42" i="22"/>
  <c r="U42" i="22"/>
  <c r="AK42" i="22"/>
  <c r="AX42" i="22" s="1"/>
  <c r="H43" i="22"/>
  <c r="X43" i="22"/>
  <c r="AN43" i="22"/>
  <c r="BA43" i="22" s="1"/>
  <c r="K44" i="22"/>
  <c r="AA44" i="22"/>
  <c r="AQ44" i="22"/>
  <c r="BD44" i="22" s="1"/>
  <c r="N45" i="22"/>
  <c r="AD45" i="22"/>
  <c r="A46" i="22"/>
  <c r="BF46" i="22" s="1"/>
  <c r="Q46" i="22"/>
  <c r="AG46" i="22"/>
  <c r="D47" i="22"/>
  <c r="T47" i="22"/>
  <c r="AJ47" i="22"/>
  <c r="AW47" i="22" s="1"/>
  <c r="G48" i="22"/>
  <c r="W48" i="22"/>
  <c r="AM48" i="22"/>
  <c r="AZ48" i="22" s="1"/>
  <c r="J49" i="22"/>
  <c r="Z49" i="22"/>
  <c r="AP49" i="22"/>
  <c r="BC49" i="22" s="1"/>
  <c r="M50" i="22"/>
  <c r="AC50" i="22"/>
  <c r="AS50" i="22"/>
  <c r="P51" i="22"/>
  <c r="AF51" i="22"/>
  <c r="C52" i="22"/>
  <c r="S52" i="22"/>
  <c r="AI52" i="22"/>
  <c r="F53" i="22"/>
  <c r="V53" i="22"/>
  <c r="AL53" i="22"/>
  <c r="AY53" i="22" s="1"/>
  <c r="I54" i="22"/>
  <c r="Y54" i="22"/>
  <c r="AO54" i="22"/>
  <c r="BB54" i="22" s="1"/>
  <c r="L55" i="22"/>
  <c r="AB55" i="22"/>
  <c r="AR55" i="22"/>
  <c r="BE55" i="22" s="1"/>
  <c r="O56" i="22"/>
  <c r="AE56" i="22"/>
  <c r="B57" i="22"/>
  <c r="R57" i="22"/>
  <c r="AH57" i="22"/>
  <c r="AU2" i="22"/>
  <c r="AU6" i="22"/>
  <c r="H9" i="22"/>
  <c r="L9" i="22"/>
  <c r="P9" i="22"/>
  <c r="T9" i="22"/>
  <c r="X9" i="22"/>
  <c r="AB9" i="22"/>
  <c r="AF9" i="22"/>
  <c r="AJ9" i="22"/>
  <c r="AW9" i="22" s="1"/>
  <c r="AN9" i="22"/>
  <c r="BA9" i="22" s="1"/>
  <c r="AR9" i="22"/>
  <c r="BE9" i="22" s="1"/>
  <c r="C10" i="22"/>
  <c r="G10" i="22"/>
  <c r="K10" i="22"/>
  <c r="O10" i="22"/>
  <c r="S10" i="22"/>
  <c r="W10" i="22"/>
  <c r="AT10" i="22" s="1"/>
  <c r="AA10" i="22"/>
  <c r="AE10" i="22"/>
  <c r="AI10" i="22"/>
  <c r="AM10" i="22"/>
  <c r="AZ10" i="22" s="1"/>
  <c r="AQ10" i="22"/>
  <c r="BD10" i="22" s="1"/>
  <c r="B11" i="22"/>
  <c r="F11" i="22"/>
  <c r="J11" i="22"/>
  <c r="N11" i="22"/>
  <c r="R11" i="22"/>
  <c r="V11" i="22"/>
  <c r="Z11" i="22"/>
  <c r="AD11" i="22"/>
  <c r="AH11" i="22"/>
  <c r="AL11" i="22"/>
  <c r="AY11" i="22" s="1"/>
  <c r="AP11" i="22"/>
  <c r="BC11" i="22" s="1"/>
  <c r="A12" i="22"/>
  <c r="E12" i="22"/>
  <c r="I12" i="22"/>
  <c r="M12" i="22"/>
  <c r="Q12" i="22"/>
  <c r="U12" i="22"/>
  <c r="Y12" i="22"/>
  <c r="AC12" i="22"/>
  <c r="AG12" i="22"/>
  <c r="AK12" i="22"/>
  <c r="AX12" i="22" s="1"/>
  <c r="AO12" i="22"/>
  <c r="BB12" i="22" s="1"/>
  <c r="AS12" i="22"/>
  <c r="D13" i="22"/>
  <c r="H13" i="22"/>
  <c r="L13" i="22"/>
  <c r="P13" i="22"/>
  <c r="T13" i="22"/>
  <c r="X13" i="22"/>
  <c r="AB13" i="22"/>
  <c r="AF13" i="22"/>
  <c r="AJ13" i="22"/>
  <c r="AW13" i="22" s="1"/>
  <c r="AN13" i="22"/>
  <c r="BA13" i="22" s="1"/>
  <c r="AR13" i="22"/>
  <c r="BE13" i="22" s="1"/>
  <c r="C14" i="22"/>
  <c r="G14" i="22"/>
  <c r="K14" i="22"/>
  <c r="O14" i="22"/>
  <c r="S14" i="22"/>
  <c r="W14" i="22"/>
  <c r="AT14" i="22" s="1"/>
  <c r="AA14" i="22"/>
  <c r="AE14" i="22"/>
  <c r="AI14" i="22"/>
  <c r="AM14" i="22"/>
  <c r="AZ14" i="22" s="1"/>
  <c r="AQ14" i="22"/>
  <c r="BD14" i="22" s="1"/>
  <c r="B15" i="22"/>
  <c r="F15" i="22"/>
  <c r="J15" i="22"/>
  <c r="N15" i="22"/>
  <c r="R15" i="22"/>
  <c r="V15" i="22"/>
  <c r="Z15" i="22"/>
  <c r="AD15" i="22"/>
  <c r="AH15" i="22"/>
  <c r="AL15" i="22"/>
  <c r="AY15" i="22" s="1"/>
  <c r="AP15" i="22"/>
  <c r="BC15" i="22" s="1"/>
  <c r="A16" i="22"/>
  <c r="E16" i="22"/>
  <c r="I16" i="22"/>
  <c r="M16" i="22"/>
  <c r="Q16" i="22"/>
  <c r="U16" i="22"/>
  <c r="Y16" i="22"/>
  <c r="AC16" i="22"/>
  <c r="AG16" i="22"/>
  <c r="AK16" i="22"/>
  <c r="AX16" i="22" s="1"/>
  <c r="AO16" i="22"/>
  <c r="BB16" i="22" s="1"/>
  <c r="AS16" i="22"/>
  <c r="D17" i="22"/>
  <c r="H17" i="22"/>
  <c r="L17" i="22"/>
  <c r="P17" i="22"/>
  <c r="T17" i="22"/>
  <c r="X17" i="22"/>
  <c r="AB17" i="22"/>
  <c r="AF17" i="22"/>
  <c r="AJ17" i="22"/>
  <c r="AW17" i="22" s="1"/>
  <c r="AN17" i="22"/>
  <c r="BA17" i="22" s="1"/>
  <c r="AR17" i="22"/>
  <c r="BE17" i="22" s="1"/>
  <c r="C18" i="22"/>
  <c r="G18" i="22"/>
  <c r="K18" i="22"/>
  <c r="O18" i="22"/>
  <c r="S18" i="22"/>
  <c r="W18" i="22"/>
  <c r="AT18" i="22" s="1"/>
  <c r="AA18" i="22"/>
  <c r="AE18" i="22"/>
  <c r="AI18" i="22"/>
  <c r="AM18" i="22"/>
  <c r="AZ18" i="22" s="1"/>
  <c r="AQ18" i="22"/>
  <c r="BD18" i="22" s="1"/>
  <c r="B19" i="22"/>
  <c r="F19" i="22"/>
  <c r="J19" i="22"/>
  <c r="N19" i="22"/>
  <c r="R19" i="22"/>
  <c r="V19" i="22"/>
  <c r="Z19" i="22"/>
  <c r="AD19" i="22"/>
  <c r="AH19" i="22"/>
  <c r="AL19" i="22"/>
  <c r="AY19" i="22" s="1"/>
  <c r="AP19" i="22"/>
  <c r="BC19" i="22" s="1"/>
  <c r="A20" i="22"/>
  <c r="E20" i="22"/>
  <c r="I20" i="22"/>
  <c r="M20" i="22"/>
  <c r="Q20" i="22"/>
  <c r="U20" i="22"/>
  <c r="Y20" i="22"/>
  <c r="AC20" i="22"/>
  <c r="AG20" i="22"/>
  <c r="AK20" i="22"/>
  <c r="AX20" i="22" s="1"/>
  <c r="AO20" i="22"/>
  <c r="BB20" i="22" s="1"/>
  <c r="AS20" i="22"/>
  <c r="D21" i="22"/>
  <c r="H21" i="22"/>
  <c r="L21" i="22"/>
  <c r="P21" i="22"/>
  <c r="T21" i="22"/>
  <c r="X21" i="22"/>
  <c r="AB21" i="22"/>
  <c r="AF21" i="22"/>
  <c r="AJ21" i="22"/>
  <c r="AW21" i="22" s="1"/>
  <c r="AN21" i="22"/>
  <c r="BA21" i="22" s="1"/>
  <c r="AR21" i="22"/>
  <c r="BE21" i="22" s="1"/>
  <c r="C22" i="22"/>
  <c r="G22" i="22"/>
  <c r="K22" i="22"/>
  <c r="O22" i="22"/>
  <c r="S22" i="22"/>
  <c r="W22" i="22"/>
  <c r="AT22" i="22" s="1"/>
  <c r="AA22" i="22"/>
  <c r="AE22" i="22"/>
  <c r="AI22" i="22"/>
  <c r="AM22" i="22"/>
  <c r="AZ22" i="22" s="1"/>
  <c r="AQ22" i="22"/>
  <c r="BD22" i="22" s="1"/>
  <c r="B23" i="22"/>
  <c r="F23" i="22"/>
  <c r="J23" i="22"/>
  <c r="N23" i="22"/>
  <c r="R23" i="22"/>
  <c r="V23" i="22"/>
  <c r="Z23" i="22"/>
  <c r="AD23" i="22"/>
  <c r="AH23" i="22"/>
  <c r="AL23" i="22"/>
  <c r="AY23" i="22" s="1"/>
  <c r="AP23" i="22"/>
  <c r="BC23" i="22" s="1"/>
  <c r="A24" i="22"/>
  <c r="BF24" i="22" s="1"/>
  <c r="E24" i="22"/>
  <c r="I24" i="22"/>
  <c r="M24" i="22"/>
  <c r="Q24" i="22"/>
  <c r="U24" i="22"/>
  <c r="Y24" i="22"/>
  <c r="AC24" i="22"/>
  <c r="AG24" i="22"/>
  <c r="AK24" i="22"/>
  <c r="AX24" i="22" s="1"/>
  <c r="AO24" i="22"/>
  <c r="BB24" i="22" s="1"/>
  <c r="AS24" i="22"/>
  <c r="D25" i="22"/>
  <c r="H25" i="22"/>
  <c r="L25" i="22"/>
  <c r="P25" i="22"/>
  <c r="T25" i="22"/>
  <c r="X25" i="22"/>
  <c r="AB25" i="22"/>
  <c r="AF25" i="22"/>
  <c r="AJ25" i="22"/>
  <c r="AW25" i="22" s="1"/>
  <c r="AN25" i="22"/>
  <c r="BA25" i="22" s="1"/>
  <c r="AR25" i="22"/>
  <c r="BE25" i="22" s="1"/>
  <c r="C26" i="22"/>
  <c r="G26" i="22"/>
  <c r="K26" i="22"/>
  <c r="O26" i="22"/>
  <c r="S26" i="22"/>
  <c r="W26" i="22"/>
  <c r="AT26" i="22" s="1"/>
  <c r="AA26" i="22"/>
  <c r="AE26" i="22"/>
  <c r="AI26" i="22"/>
  <c r="AM26" i="22"/>
  <c r="AZ26" i="22" s="1"/>
  <c r="AQ26" i="22"/>
  <c r="BD26" i="22" s="1"/>
  <c r="B27" i="22"/>
  <c r="F27" i="22"/>
  <c r="J27" i="22"/>
  <c r="N27" i="22"/>
  <c r="R27" i="22"/>
  <c r="V27" i="22"/>
  <c r="Z27" i="22"/>
  <c r="AD27" i="22"/>
  <c r="AH27" i="22"/>
  <c r="AL27" i="22"/>
  <c r="AY27" i="22" s="1"/>
  <c r="AP27" i="22"/>
  <c r="BC27" i="22" s="1"/>
  <c r="A28" i="22"/>
  <c r="BF28" i="22" s="1"/>
  <c r="E28" i="22"/>
  <c r="I28" i="22"/>
  <c r="M28" i="22"/>
  <c r="Q28" i="22"/>
  <c r="U28" i="22"/>
  <c r="Y28" i="22"/>
  <c r="AC28" i="22"/>
  <c r="AG28" i="22"/>
  <c r="AK28" i="22"/>
  <c r="AX28" i="22" s="1"/>
  <c r="AO28" i="22"/>
  <c r="BB28" i="22" s="1"/>
  <c r="AS28" i="22"/>
  <c r="D29" i="22"/>
  <c r="H29" i="22"/>
  <c r="L29" i="22"/>
  <c r="P29" i="22"/>
  <c r="T29" i="22"/>
  <c r="X29" i="22"/>
  <c r="AB29" i="22"/>
  <c r="AF29" i="22"/>
  <c r="AJ29" i="22"/>
  <c r="AW29" i="22" s="1"/>
  <c r="AN29" i="22"/>
  <c r="BA29" i="22" s="1"/>
  <c r="AR29" i="22"/>
  <c r="BE29" i="22" s="1"/>
  <c r="C30" i="22"/>
  <c r="G30" i="22"/>
  <c r="K30" i="22"/>
  <c r="O30" i="22"/>
  <c r="S30" i="22"/>
  <c r="W30" i="22"/>
  <c r="AT30" i="22" s="1"/>
  <c r="AA30" i="22"/>
  <c r="AE30" i="22"/>
  <c r="AI30" i="22"/>
  <c r="AM30" i="22"/>
  <c r="AZ30" i="22" s="1"/>
  <c r="AQ30" i="22"/>
  <c r="BD30" i="22" s="1"/>
  <c r="B31" i="22"/>
  <c r="F31" i="22"/>
  <c r="J31" i="22"/>
  <c r="N31" i="22"/>
  <c r="R31" i="22"/>
  <c r="V31" i="22"/>
  <c r="Z31" i="22"/>
  <c r="AD31" i="22"/>
  <c r="AH31" i="22"/>
  <c r="AL31" i="22"/>
  <c r="AY31" i="22" s="1"/>
  <c r="AP31" i="22"/>
  <c r="BC31" i="22" s="1"/>
  <c r="A32" i="22"/>
  <c r="E32" i="22"/>
  <c r="I32" i="22"/>
  <c r="M32" i="22"/>
  <c r="Q32" i="22"/>
  <c r="U32" i="22"/>
  <c r="Y32" i="22"/>
  <c r="AC32" i="22"/>
  <c r="AG32" i="22"/>
  <c r="AK32" i="22"/>
  <c r="AX32" i="22" s="1"/>
  <c r="AO32" i="22"/>
  <c r="BB32" i="22" s="1"/>
  <c r="AS32" i="22"/>
  <c r="D33" i="22"/>
  <c r="H33" i="22"/>
  <c r="L33" i="22"/>
  <c r="P33" i="22"/>
  <c r="T33" i="22"/>
  <c r="X33" i="22"/>
  <c r="AB33" i="22"/>
  <c r="AF33" i="22"/>
  <c r="AJ33" i="22"/>
  <c r="AW33" i="22" s="1"/>
  <c r="AN33" i="22"/>
  <c r="BA33" i="22" s="1"/>
  <c r="AR33" i="22"/>
  <c r="BE33" i="22" s="1"/>
  <c r="C34" i="22"/>
  <c r="G34" i="22"/>
  <c r="K34" i="22"/>
  <c r="O34" i="22"/>
  <c r="S34" i="22"/>
  <c r="W34" i="22"/>
  <c r="AT34" i="22" s="1"/>
  <c r="AA34" i="22"/>
  <c r="AE34" i="22"/>
  <c r="AI34" i="22"/>
  <c r="AM34" i="22"/>
  <c r="AZ34" i="22" s="1"/>
  <c r="AQ34" i="22"/>
  <c r="BD34" i="22" s="1"/>
  <c r="B35" i="22"/>
  <c r="F35" i="22"/>
  <c r="J35" i="22"/>
  <c r="N35" i="22"/>
  <c r="R35" i="22"/>
  <c r="V35" i="22"/>
  <c r="Z35" i="22"/>
  <c r="AD35" i="22"/>
  <c r="AH35" i="22"/>
  <c r="AL35" i="22"/>
  <c r="AY35" i="22" s="1"/>
  <c r="AP35" i="22"/>
  <c r="BC35" i="22" s="1"/>
  <c r="A36" i="22"/>
  <c r="E36" i="22"/>
  <c r="I36" i="22"/>
  <c r="M36" i="22"/>
  <c r="Q36" i="22"/>
  <c r="U36" i="22"/>
  <c r="Y36" i="22"/>
  <c r="AC36" i="22"/>
  <c r="AG36" i="22"/>
  <c r="AK36" i="22"/>
  <c r="AX36" i="22" s="1"/>
  <c r="AO36" i="22"/>
  <c r="BB36" i="22" s="1"/>
  <c r="AS36" i="22"/>
  <c r="D37" i="22"/>
  <c r="H37" i="22"/>
  <c r="L37" i="22"/>
  <c r="P37" i="22"/>
  <c r="T37" i="22"/>
  <c r="X37" i="22"/>
  <c r="AB37" i="22"/>
  <c r="AF37" i="22"/>
  <c r="AJ37" i="22"/>
  <c r="AW37" i="22" s="1"/>
  <c r="AN37" i="22"/>
  <c r="BA37" i="22" s="1"/>
  <c r="AR37" i="22"/>
  <c r="BE37" i="22" s="1"/>
  <c r="C38" i="22"/>
  <c r="G38" i="22"/>
  <c r="K38" i="22"/>
  <c r="O38" i="22"/>
  <c r="S38" i="22"/>
  <c r="X38" i="22"/>
  <c r="AC38" i="22"/>
  <c r="AS38" i="22"/>
  <c r="P39" i="22"/>
  <c r="AF39" i="22"/>
  <c r="C40" i="22"/>
  <c r="S40" i="22"/>
  <c r="AI40" i="22"/>
  <c r="F41" i="22"/>
  <c r="V41" i="22"/>
  <c r="AL41" i="22"/>
  <c r="AY41" i="22" s="1"/>
  <c r="I42" i="22"/>
  <c r="Y42" i="22"/>
  <c r="AO42" i="22"/>
  <c r="BB42" i="22" s="1"/>
  <c r="L43" i="22"/>
  <c r="AB43" i="22"/>
  <c r="AR43" i="22"/>
  <c r="BE43" i="22" s="1"/>
  <c r="O44" i="22"/>
  <c r="AE44" i="22"/>
  <c r="B45" i="22"/>
  <c r="R45" i="22"/>
  <c r="AH45" i="22"/>
  <c r="E46" i="22"/>
  <c r="U46" i="22"/>
  <c r="AK46" i="22"/>
  <c r="AX46" i="22" s="1"/>
  <c r="H47" i="22"/>
  <c r="X47" i="22"/>
  <c r="AN47" i="22"/>
  <c r="BA47" i="22" s="1"/>
  <c r="K48" i="22"/>
  <c r="AA48" i="22"/>
  <c r="AQ48" i="22"/>
  <c r="BD48" i="22" s="1"/>
  <c r="N49" i="22"/>
  <c r="AD49" i="22"/>
  <c r="A50" i="22"/>
  <c r="BF50" i="22" s="1"/>
  <c r="Q50" i="22"/>
  <c r="AG50" i="22"/>
  <c r="D51" i="22"/>
  <c r="T51" i="22"/>
  <c r="AJ51" i="22"/>
  <c r="AW51" i="22" s="1"/>
  <c r="G52" i="22"/>
  <c r="W52" i="22"/>
  <c r="AM52" i="22"/>
  <c r="AZ52" i="22" s="1"/>
  <c r="J53" i="22"/>
  <c r="Z53" i="22"/>
  <c r="AP53" i="22"/>
  <c r="BC53" i="22" s="1"/>
  <c r="M54" i="22"/>
  <c r="AC54" i="22"/>
  <c r="AS54" i="22"/>
  <c r="P55" i="22"/>
  <c r="AF55" i="22"/>
  <c r="C56" i="22"/>
  <c r="S56" i="22"/>
  <c r="AI56" i="22"/>
  <c r="F57" i="22"/>
  <c r="V57" i="22"/>
  <c r="AL57" i="22"/>
  <c r="AY57" i="22" s="1"/>
  <c r="C1" i="25"/>
  <c r="G1" i="25"/>
  <c r="K1" i="25"/>
  <c r="O1" i="25"/>
  <c r="S1" i="25"/>
  <c r="W1" i="25"/>
  <c r="AA1" i="25"/>
  <c r="AE1" i="25"/>
  <c r="AI1" i="25"/>
  <c r="AM1" i="25"/>
  <c r="AQ1" i="25"/>
  <c r="C2" i="25"/>
  <c r="G2" i="25"/>
  <c r="K2" i="25"/>
  <c r="O2" i="25"/>
  <c r="S2" i="25"/>
  <c r="W2" i="25"/>
  <c r="AA2" i="25"/>
  <c r="AE2" i="25"/>
  <c r="AI2" i="25"/>
  <c r="AU2" i="25" s="1"/>
  <c r="AM2" i="25"/>
  <c r="AY2" i="25" s="1"/>
  <c r="AQ2" i="25"/>
  <c r="BC2" i="25" s="1"/>
  <c r="C3" i="25"/>
  <c r="G3" i="25"/>
  <c r="K3" i="25"/>
  <c r="O3" i="25"/>
  <c r="S3" i="25"/>
  <c r="W3" i="25"/>
  <c r="AA3" i="25"/>
  <c r="AE3" i="25"/>
  <c r="AI3" i="25"/>
  <c r="AU3" i="25" s="1"/>
  <c r="AM3" i="25"/>
  <c r="AY3" i="25" s="1"/>
  <c r="AQ3" i="25"/>
  <c r="BC3" i="25" s="1"/>
  <c r="C4" i="25"/>
  <c r="G4" i="25"/>
  <c r="K4" i="25"/>
  <c r="O4" i="25"/>
  <c r="S4" i="25"/>
  <c r="W4" i="25"/>
  <c r="AA4" i="25"/>
  <c r="AE4" i="25"/>
  <c r="AI4" i="25"/>
  <c r="AU4" i="25" s="1"/>
  <c r="AM4" i="25"/>
  <c r="AY4" i="25" s="1"/>
  <c r="AQ4" i="25"/>
  <c r="BC4" i="25" s="1"/>
  <c r="C5" i="25"/>
  <c r="G5" i="25"/>
  <c r="K5" i="25"/>
  <c r="O5" i="25"/>
  <c r="S5" i="25"/>
  <c r="W5" i="25"/>
  <c r="AA5" i="25"/>
  <c r="AE5" i="25"/>
  <c r="AI5" i="25"/>
  <c r="AU5" i="25" s="1"/>
  <c r="AM5" i="25"/>
  <c r="AY5" i="25" s="1"/>
  <c r="AQ5" i="25"/>
  <c r="BC5" i="25" s="1"/>
  <c r="C6" i="25"/>
  <c r="G6" i="25"/>
  <c r="K6" i="25"/>
  <c r="O6" i="25"/>
  <c r="S6" i="25"/>
  <c r="W6" i="25"/>
  <c r="AA6" i="25"/>
  <c r="AE6" i="25"/>
  <c r="AI6" i="25"/>
  <c r="AU6" i="25" s="1"/>
  <c r="AM6" i="25"/>
  <c r="AY6" i="25" s="1"/>
  <c r="AQ6" i="25"/>
  <c r="BC6" i="25" s="1"/>
  <c r="C7" i="25"/>
  <c r="G7" i="25"/>
  <c r="K7" i="25"/>
  <c r="O7" i="25"/>
  <c r="S7" i="25"/>
  <c r="W7" i="25"/>
  <c r="AA7" i="25"/>
  <c r="AE7" i="25"/>
  <c r="AI7" i="25"/>
  <c r="AU7" i="25" s="1"/>
  <c r="AM7" i="25"/>
  <c r="AY7" i="25" s="1"/>
  <c r="AQ7" i="25"/>
  <c r="BC7" i="25" s="1"/>
  <c r="C8" i="25"/>
  <c r="G8" i="25"/>
  <c r="K8" i="25"/>
  <c r="O8" i="25"/>
  <c r="S8" i="25"/>
  <c r="W8" i="25"/>
  <c r="AA8" i="25"/>
  <c r="AE8" i="25"/>
  <c r="AI8" i="25"/>
  <c r="AU8" i="25" s="1"/>
  <c r="AM8" i="25"/>
  <c r="AY8" i="25" s="1"/>
  <c r="AQ8" i="25"/>
  <c r="BC8" i="25" s="1"/>
  <c r="C9" i="25"/>
  <c r="G9" i="25"/>
  <c r="K9" i="25"/>
  <c r="O9" i="25"/>
  <c r="S9" i="25"/>
  <c r="W9" i="25"/>
  <c r="AA9" i="25"/>
  <c r="AE9" i="25"/>
  <c r="AI9" i="25"/>
  <c r="AU9" i="25" s="1"/>
  <c r="AM9" i="25"/>
  <c r="AY9" i="25" s="1"/>
  <c r="AQ9" i="25"/>
  <c r="BC9" i="25" s="1"/>
  <c r="C10" i="25"/>
  <c r="G10" i="25"/>
  <c r="K10" i="25"/>
  <c r="O10" i="25"/>
  <c r="S10" i="25"/>
  <c r="W10" i="25"/>
  <c r="AA10" i="25"/>
  <c r="AE10" i="25"/>
  <c r="AI10" i="25"/>
  <c r="AU10" i="25" s="1"/>
  <c r="AM10" i="25"/>
  <c r="AY10" i="25" s="1"/>
  <c r="AQ10" i="25"/>
  <c r="BC10" i="25" s="1"/>
  <c r="C11" i="25"/>
  <c r="G11" i="25"/>
  <c r="K11" i="25"/>
  <c r="O11" i="25"/>
  <c r="S11" i="25"/>
  <c r="W11" i="25"/>
  <c r="AA11" i="25"/>
  <c r="AE11" i="25"/>
  <c r="AI11" i="25"/>
  <c r="AU11" i="25" s="1"/>
  <c r="AM11" i="25"/>
  <c r="AY11" i="25" s="1"/>
  <c r="AQ11" i="25"/>
  <c r="BC11" i="25" s="1"/>
  <c r="C12" i="25"/>
  <c r="G12" i="25"/>
  <c r="K12" i="25"/>
  <c r="O12" i="25"/>
  <c r="S12" i="25"/>
  <c r="W12" i="25"/>
  <c r="AA12" i="25"/>
  <c r="AE12" i="25"/>
  <c r="AI12" i="25"/>
  <c r="AU12" i="25" s="1"/>
  <c r="AM12" i="25"/>
  <c r="AY12" i="25" s="1"/>
  <c r="AQ12" i="25"/>
  <c r="BC12" i="25" s="1"/>
  <c r="C13" i="25"/>
  <c r="G13" i="25"/>
  <c r="K13" i="25"/>
  <c r="O13" i="25"/>
  <c r="S13" i="25"/>
  <c r="W13" i="25"/>
  <c r="AA13" i="25"/>
  <c r="AE13" i="25"/>
  <c r="AI13" i="25"/>
  <c r="AU13" i="25" s="1"/>
  <c r="AM13" i="25"/>
  <c r="AY13" i="25" s="1"/>
  <c r="AQ13" i="25"/>
  <c r="BC13" i="25" s="1"/>
  <c r="C14" i="25"/>
  <c r="G14" i="25"/>
  <c r="K14" i="25"/>
  <c r="O14" i="25"/>
  <c r="S14" i="25"/>
  <c r="W14" i="25"/>
  <c r="AA14" i="25"/>
  <c r="AE14" i="25"/>
  <c r="AI14" i="25"/>
  <c r="AU14" i="25" s="1"/>
  <c r="AM14" i="25"/>
  <c r="AY14" i="25" s="1"/>
  <c r="AQ14" i="25"/>
  <c r="BC14" i="25" s="1"/>
  <c r="C15" i="25"/>
  <c r="G15" i="25"/>
  <c r="K15" i="25"/>
  <c r="O15" i="25"/>
  <c r="S15" i="25"/>
  <c r="W15" i="25"/>
  <c r="AA15" i="25"/>
  <c r="AE15" i="25"/>
  <c r="AI15" i="25"/>
  <c r="AU15" i="25" s="1"/>
  <c r="AM15" i="25"/>
  <c r="AY15" i="25" s="1"/>
  <c r="AQ15" i="25"/>
  <c r="BC15" i="25" s="1"/>
  <c r="C16" i="25"/>
  <c r="G16" i="25"/>
  <c r="K16" i="25"/>
  <c r="O16" i="25"/>
  <c r="T16" i="25"/>
  <c r="Y16" i="25"/>
  <c r="AE16" i="25"/>
  <c r="AJ16" i="25"/>
  <c r="AV16" i="25" s="1"/>
  <c r="AO16" i="25"/>
  <c r="BA16" i="25" s="1"/>
  <c r="C17" i="25"/>
  <c r="H17" i="25"/>
  <c r="M17" i="25"/>
  <c r="S17" i="25"/>
  <c r="X17" i="25"/>
  <c r="AC17" i="25"/>
  <c r="AI17" i="25"/>
  <c r="AU17" i="25" s="1"/>
  <c r="AN17" i="25"/>
  <c r="AZ17" i="25" s="1"/>
  <c r="A18" i="25"/>
  <c r="G18" i="25"/>
  <c r="L18" i="25"/>
  <c r="Q18" i="25"/>
  <c r="W18" i="25"/>
  <c r="AB18" i="25"/>
  <c r="AG18" i="25"/>
  <c r="AM18" i="25"/>
  <c r="AY18" i="25" s="1"/>
  <c r="AR18" i="25"/>
  <c r="BD18" i="25" s="1"/>
  <c r="E19" i="25"/>
  <c r="K19" i="25"/>
  <c r="P19" i="25"/>
  <c r="U19" i="25"/>
  <c r="AA19" i="25"/>
  <c r="AF19" i="25"/>
  <c r="AK19" i="25"/>
  <c r="AW19" i="25" s="1"/>
  <c r="AQ19" i="25"/>
  <c r="BC19" i="25" s="1"/>
  <c r="D20" i="25"/>
  <c r="I20" i="25"/>
  <c r="O20" i="25"/>
  <c r="T20" i="25"/>
  <c r="Y20" i="25"/>
  <c r="AE20" i="25"/>
  <c r="AJ20" i="25"/>
  <c r="AV20" i="25" s="1"/>
  <c r="AO20" i="25"/>
  <c r="BA20" i="25" s="1"/>
  <c r="C21" i="25"/>
  <c r="H21" i="25"/>
  <c r="M21" i="25"/>
  <c r="S21" i="25"/>
  <c r="X21" i="25"/>
  <c r="AC21" i="25"/>
  <c r="AI21" i="25"/>
  <c r="AU21" i="25" s="1"/>
  <c r="AN21" i="25"/>
  <c r="AZ21" i="25" s="1"/>
  <c r="D22" i="25"/>
  <c r="L22" i="25"/>
  <c r="T22" i="25"/>
  <c r="AJ22" i="25"/>
  <c r="AV22" i="25" s="1"/>
  <c r="H23" i="25"/>
  <c r="X23" i="25"/>
  <c r="AN23" i="25"/>
  <c r="AZ23" i="25" s="1"/>
  <c r="L24" i="25"/>
  <c r="AB24" i="25"/>
  <c r="AR24" i="25"/>
  <c r="BD24" i="25" s="1"/>
  <c r="P25" i="25"/>
  <c r="AF25" i="25"/>
  <c r="D26" i="25"/>
  <c r="T26" i="25"/>
  <c r="AJ26" i="25"/>
  <c r="AV26" i="25" s="1"/>
  <c r="H27" i="25"/>
  <c r="X27" i="25"/>
  <c r="AN27" i="25"/>
  <c r="AZ27" i="25" s="1"/>
  <c r="L28" i="25"/>
  <c r="AB28" i="25"/>
  <c r="AR28" i="25"/>
  <c r="BD28" i="25" s="1"/>
  <c r="P29" i="25"/>
  <c r="AF29" i="25"/>
  <c r="D30" i="25"/>
  <c r="T30" i="25"/>
  <c r="AJ30" i="25"/>
  <c r="AV30" i="25" s="1"/>
  <c r="H31" i="25"/>
  <c r="X31" i="25"/>
  <c r="AN31" i="25"/>
  <c r="AZ31" i="25" s="1"/>
  <c r="L32" i="25"/>
  <c r="AB32" i="25"/>
  <c r="AR32" i="25"/>
  <c r="BD32" i="25" s="1"/>
  <c r="P33" i="25"/>
  <c r="AF33" i="25"/>
  <c r="D34" i="25"/>
  <c r="T34" i="25"/>
  <c r="AJ34" i="25"/>
  <c r="AV34" i="25" s="1"/>
  <c r="H35" i="25"/>
  <c r="X35" i="25"/>
  <c r="AN35" i="25"/>
  <c r="AZ35" i="25" s="1"/>
  <c r="L36" i="25"/>
  <c r="AB36" i="25"/>
  <c r="AR36" i="25"/>
  <c r="BD36" i="25" s="1"/>
  <c r="P37" i="25"/>
  <c r="AF37" i="25"/>
  <c r="D38" i="25"/>
  <c r="T38" i="25"/>
  <c r="AJ38" i="25"/>
  <c r="AV38" i="25" s="1"/>
  <c r="H39" i="25"/>
  <c r="X39" i="25"/>
  <c r="AN39" i="25"/>
  <c r="AZ39" i="25" s="1"/>
  <c r="L40" i="25"/>
  <c r="AB40" i="25"/>
  <c r="AR40" i="25"/>
  <c r="BD40" i="25" s="1"/>
  <c r="P41" i="25"/>
  <c r="AF41" i="25"/>
  <c r="D42" i="25"/>
  <c r="T42" i="25"/>
  <c r="AJ42" i="25"/>
  <c r="AV42" i="25" s="1"/>
  <c r="H43" i="25"/>
  <c r="X43" i="25"/>
  <c r="AN43" i="25"/>
  <c r="AZ43" i="25" s="1"/>
  <c r="A1" i="25"/>
  <c r="D1" i="25"/>
  <c r="H1" i="25"/>
  <c r="L1" i="25"/>
  <c r="P1" i="25"/>
  <c r="T1" i="25"/>
  <c r="X1" i="25"/>
  <c r="AB1" i="25"/>
  <c r="AF1" i="25"/>
  <c r="AJ1" i="25"/>
  <c r="AN1" i="25"/>
  <c r="AR1" i="25"/>
  <c r="D2" i="25"/>
  <c r="H2" i="25"/>
  <c r="L2" i="25"/>
  <c r="P2" i="25"/>
  <c r="T2" i="25"/>
  <c r="X2" i="25"/>
  <c r="AB2" i="25"/>
  <c r="AF2" i="25"/>
  <c r="AJ2" i="25"/>
  <c r="AV2" i="25" s="1"/>
  <c r="AN2" i="25"/>
  <c r="AZ2" i="25" s="1"/>
  <c r="AR2" i="25"/>
  <c r="BD2" i="25" s="1"/>
  <c r="D3" i="25"/>
  <c r="H3" i="25"/>
  <c r="L3" i="25"/>
  <c r="P3" i="25"/>
  <c r="T3" i="25"/>
  <c r="X3" i="25"/>
  <c r="AB3" i="25"/>
  <c r="AF3" i="25"/>
  <c r="AJ3" i="25"/>
  <c r="AV3" i="25" s="1"/>
  <c r="AN3" i="25"/>
  <c r="AZ3" i="25" s="1"/>
  <c r="AR3" i="25"/>
  <c r="BD3" i="25" s="1"/>
  <c r="D4" i="25"/>
  <c r="H4" i="25"/>
  <c r="L4" i="25"/>
  <c r="P4" i="25"/>
  <c r="T4" i="25"/>
  <c r="X4" i="25"/>
  <c r="AB4" i="25"/>
  <c r="AF4" i="25"/>
  <c r="AJ4" i="25"/>
  <c r="AV4" i="25" s="1"/>
  <c r="AN4" i="25"/>
  <c r="AZ4" i="25" s="1"/>
  <c r="AR4" i="25"/>
  <c r="BD4" i="25" s="1"/>
  <c r="D5" i="25"/>
  <c r="H5" i="25"/>
  <c r="L5" i="25"/>
  <c r="P5" i="25"/>
  <c r="T5" i="25"/>
  <c r="X5" i="25"/>
  <c r="AB5" i="25"/>
  <c r="AF5" i="25"/>
  <c r="AJ5" i="25"/>
  <c r="AV5" i="25" s="1"/>
  <c r="AN5" i="25"/>
  <c r="AZ5" i="25" s="1"/>
  <c r="AR5" i="25"/>
  <c r="BD5" i="25" s="1"/>
  <c r="D6" i="25"/>
  <c r="H6" i="25"/>
  <c r="L6" i="25"/>
  <c r="P6" i="25"/>
  <c r="T6" i="25"/>
  <c r="X6" i="25"/>
  <c r="AB6" i="25"/>
  <c r="AF6" i="25"/>
  <c r="AJ6" i="25"/>
  <c r="AV6" i="25" s="1"/>
  <c r="AN6" i="25"/>
  <c r="AZ6" i="25" s="1"/>
  <c r="AR6" i="25"/>
  <c r="BD6" i="25" s="1"/>
  <c r="D7" i="25"/>
  <c r="H7" i="25"/>
  <c r="L7" i="25"/>
  <c r="P7" i="25"/>
  <c r="T7" i="25"/>
  <c r="X7" i="25"/>
  <c r="AB7" i="25"/>
  <c r="AF7" i="25"/>
  <c r="AJ7" i="25"/>
  <c r="AV7" i="25" s="1"/>
  <c r="AN7" i="25"/>
  <c r="AZ7" i="25" s="1"/>
  <c r="AR7" i="25"/>
  <c r="BD7" i="25" s="1"/>
  <c r="D8" i="25"/>
  <c r="H8" i="25"/>
  <c r="L8" i="25"/>
  <c r="P8" i="25"/>
  <c r="T8" i="25"/>
  <c r="X8" i="25"/>
  <c r="AB8" i="25"/>
  <c r="AF8" i="25"/>
  <c r="AJ8" i="25"/>
  <c r="AV8" i="25" s="1"/>
  <c r="AN8" i="25"/>
  <c r="AZ8" i="25" s="1"/>
  <c r="AR8" i="25"/>
  <c r="BD8" i="25" s="1"/>
  <c r="D9" i="25"/>
  <c r="H9" i="25"/>
  <c r="L9" i="25"/>
  <c r="P9" i="25"/>
  <c r="T9" i="25"/>
  <c r="X9" i="25"/>
  <c r="AB9" i="25"/>
  <c r="AF9" i="25"/>
  <c r="AJ9" i="25"/>
  <c r="AV9" i="25" s="1"/>
  <c r="AN9" i="25"/>
  <c r="AZ9" i="25" s="1"/>
  <c r="AR9" i="25"/>
  <c r="BD9" i="25" s="1"/>
  <c r="D10" i="25"/>
  <c r="H10" i="25"/>
  <c r="L10" i="25"/>
  <c r="P10" i="25"/>
  <c r="T10" i="25"/>
  <c r="X10" i="25"/>
  <c r="AB10" i="25"/>
  <c r="AF10" i="25"/>
  <c r="AJ10" i="25"/>
  <c r="AV10" i="25" s="1"/>
  <c r="AN10" i="25"/>
  <c r="AZ10" i="25" s="1"/>
  <c r="AR10" i="25"/>
  <c r="BD10" i="25" s="1"/>
  <c r="D11" i="25"/>
  <c r="H11" i="25"/>
  <c r="L11" i="25"/>
  <c r="P11" i="25"/>
  <c r="T11" i="25"/>
  <c r="X11" i="25"/>
  <c r="AB11" i="25"/>
  <c r="AF11" i="25"/>
  <c r="AJ11" i="25"/>
  <c r="AV11" i="25" s="1"/>
  <c r="AN11" i="25"/>
  <c r="AZ11" i="25" s="1"/>
  <c r="AR11" i="25"/>
  <c r="BD11" i="25" s="1"/>
  <c r="D12" i="25"/>
  <c r="H12" i="25"/>
  <c r="L12" i="25"/>
  <c r="P12" i="25"/>
  <c r="T12" i="25"/>
  <c r="X12" i="25"/>
  <c r="AB12" i="25"/>
  <c r="AF12" i="25"/>
  <c r="AJ12" i="25"/>
  <c r="AV12" i="25" s="1"/>
  <c r="AN12" i="25"/>
  <c r="AZ12" i="25" s="1"/>
  <c r="AR12" i="25"/>
  <c r="BD12" i="25" s="1"/>
  <c r="D13" i="25"/>
  <c r="H13" i="25"/>
  <c r="L13" i="25"/>
  <c r="P13" i="25"/>
  <c r="T13" i="25"/>
  <c r="X13" i="25"/>
  <c r="AB13" i="25"/>
  <c r="AF13" i="25"/>
  <c r="AJ13" i="25"/>
  <c r="AV13" i="25" s="1"/>
  <c r="AN13" i="25"/>
  <c r="AZ13" i="25" s="1"/>
  <c r="AR13" i="25"/>
  <c r="BD13" i="25" s="1"/>
  <c r="D14" i="25"/>
  <c r="H14" i="25"/>
  <c r="L14" i="25"/>
  <c r="P14" i="25"/>
  <c r="T14" i="25"/>
  <c r="X14" i="25"/>
  <c r="AB14" i="25"/>
  <c r="AF14" i="25"/>
  <c r="AJ14" i="25"/>
  <c r="AV14" i="25" s="1"/>
  <c r="AN14" i="25"/>
  <c r="AZ14" i="25" s="1"/>
  <c r="AR14" i="25"/>
  <c r="BD14" i="25" s="1"/>
  <c r="D15" i="25"/>
  <c r="H15" i="25"/>
  <c r="L15" i="25"/>
  <c r="P15" i="25"/>
  <c r="T15" i="25"/>
  <c r="X15" i="25"/>
  <c r="AB15" i="25"/>
  <c r="AF15" i="25"/>
  <c r="AJ15" i="25"/>
  <c r="AV15" i="25" s="1"/>
  <c r="AN15" i="25"/>
  <c r="AZ15" i="25" s="1"/>
  <c r="AR15" i="25"/>
  <c r="BD15" i="25" s="1"/>
  <c r="D16" i="25"/>
  <c r="H16" i="25"/>
  <c r="L16" i="25"/>
  <c r="P16" i="25"/>
  <c r="U16" i="25"/>
  <c r="AA16" i="25"/>
  <c r="AF16" i="25"/>
  <c r="AK16" i="25"/>
  <c r="AW16" i="25" s="1"/>
  <c r="AQ16" i="25"/>
  <c r="BC16" i="25" s="1"/>
  <c r="D17" i="25"/>
  <c r="I17" i="25"/>
  <c r="O17" i="25"/>
  <c r="T17" i="25"/>
  <c r="Y17" i="25"/>
  <c r="AE17" i="25"/>
  <c r="AJ17" i="25"/>
  <c r="AV17" i="25" s="1"/>
  <c r="AO17" i="25"/>
  <c r="BA17" i="25" s="1"/>
  <c r="C18" i="25"/>
  <c r="H18" i="25"/>
  <c r="M18" i="25"/>
  <c r="S18" i="25"/>
  <c r="X18" i="25"/>
  <c r="AC18" i="25"/>
  <c r="AI18" i="25"/>
  <c r="AU18" i="25" s="1"/>
  <c r="AN18" i="25"/>
  <c r="AZ18" i="25" s="1"/>
  <c r="A19" i="25"/>
  <c r="G19" i="25"/>
  <c r="L19" i="25"/>
  <c r="Q19" i="25"/>
  <c r="W19" i="25"/>
  <c r="AB19" i="25"/>
  <c r="AG19" i="25"/>
  <c r="AM19" i="25"/>
  <c r="AY19" i="25" s="1"/>
  <c r="AR19" i="25"/>
  <c r="BD19" i="25" s="1"/>
  <c r="E20" i="25"/>
  <c r="K20" i="25"/>
  <c r="P20" i="25"/>
  <c r="U20" i="25"/>
  <c r="AA20" i="25"/>
  <c r="AF20" i="25"/>
  <c r="AK20" i="25"/>
  <c r="AW20" i="25" s="1"/>
  <c r="AQ20" i="25"/>
  <c r="BC20" i="25" s="1"/>
  <c r="D21" i="25"/>
  <c r="I21" i="25"/>
  <c r="O21" i="25"/>
  <c r="T21" i="25"/>
  <c r="Y21" i="25"/>
  <c r="AE21" i="25"/>
  <c r="AJ21" i="25"/>
  <c r="AV21" i="25" s="1"/>
  <c r="AQ21" i="25"/>
  <c r="BC21" i="25" s="1"/>
  <c r="G22" i="25"/>
  <c r="O22" i="25"/>
  <c r="X22" i="25"/>
  <c r="AN22" i="25"/>
  <c r="AZ22" i="25" s="1"/>
  <c r="L23" i="25"/>
  <c r="AB23" i="25"/>
  <c r="AR23" i="25"/>
  <c r="BD23" i="25" s="1"/>
  <c r="P24" i="25"/>
  <c r="AF24" i="25"/>
  <c r="D25" i="25"/>
  <c r="T25" i="25"/>
  <c r="AJ25" i="25"/>
  <c r="AV25" i="25" s="1"/>
  <c r="H26" i="25"/>
  <c r="X26" i="25"/>
  <c r="AN26" i="25"/>
  <c r="AZ26" i="25" s="1"/>
  <c r="L27" i="25"/>
  <c r="AB27" i="25"/>
  <c r="AR27" i="25"/>
  <c r="BD27" i="25" s="1"/>
  <c r="P28" i="25"/>
  <c r="AF28" i="25"/>
  <c r="D29" i="25"/>
  <c r="T29" i="25"/>
  <c r="AJ29" i="25"/>
  <c r="AV29" i="25" s="1"/>
  <c r="H30" i="25"/>
  <c r="X30" i="25"/>
  <c r="AN30" i="25"/>
  <c r="AZ30" i="25" s="1"/>
  <c r="L31" i="25"/>
  <c r="AB31" i="25"/>
  <c r="AR31" i="25"/>
  <c r="BD31" i="25" s="1"/>
  <c r="P32" i="25"/>
  <c r="AF32" i="25"/>
  <c r="D33" i="25"/>
  <c r="T33" i="25"/>
  <c r="AJ33" i="25"/>
  <c r="AV33" i="25" s="1"/>
  <c r="H34" i="25"/>
  <c r="X34" i="25"/>
  <c r="AN34" i="25"/>
  <c r="AZ34" i="25" s="1"/>
  <c r="L35" i="25"/>
  <c r="AB35" i="25"/>
  <c r="AR35" i="25"/>
  <c r="BD35" i="25" s="1"/>
  <c r="P36" i="25"/>
  <c r="AF36" i="25"/>
  <c r="D37" i="25"/>
  <c r="T37" i="25"/>
  <c r="AJ37" i="25"/>
  <c r="AV37" i="25" s="1"/>
  <c r="H38" i="25"/>
  <c r="X38" i="25"/>
  <c r="AN38" i="25"/>
  <c r="AZ38" i="25" s="1"/>
  <c r="L39" i="25"/>
  <c r="AB39" i="25"/>
  <c r="AR39" i="25"/>
  <c r="BD39" i="25" s="1"/>
  <c r="P40" i="25"/>
  <c r="AF40" i="25"/>
  <c r="D41" i="25"/>
  <c r="T41" i="25"/>
  <c r="AJ41" i="25"/>
  <c r="AV41" i="25" s="1"/>
  <c r="H42" i="25"/>
  <c r="X42" i="25"/>
  <c r="AN42" i="25"/>
  <c r="AZ42" i="25" s="1"/>
  <c r="L43" i="25"/>
  <c r="AO45" i="25"/>
  <c r="AK45" i="25"/>
  <c r="AG45" i="25"/>
  <c r="AC45" i="25"/>
  <c r="Y45" i="25"/>
  <c r="U45" i="25"/>
  <c r="Q45" i="25"/>
  <c r="M45" i="25"/>
  <c r="I45" i="25"/>
  <c r="E45" i="25"/>
  <c r="A45" i="25"/>
  <c r="AO44" i="25"/>
  <c r="BA44" i="25" s="1"/>
  <c r="AK44" i="25"/>
  <c r="AW44" i="25" s="1"/>
  <c r="AG44" i="25"/>
  <c r="AC44" i="25"/>
  <c r="Y44" i="25"/>
  <c r="U44" i="25"/>
  <c r="Q44" i="25"/>
  <c r="M44" i="25"/>
  <c r="I44" i="25"/>
  <c r="E44" i="25"/>
  <c r="A44" i="25"/>
  <c r="AO43" i="25"/>
  <c r="BA43" i="25" s="1"/>
  <c r="AK43" i="25"/>
  <c r="AW43" i="25" s="1"/>
  <c r="AG43" i="25"/>
  <c r="AC43" i="25"/>
  <c r="Y43" i="25"/>
  <c r="U43" i="25"/>
  <c r="Q43" i="25"/>
  <c r="M43" i="25"/>
  <c r="I43" i="25"/>
  <c r="E43" i="25"/>
  <c r="A43" i="25"/>
  <c r="AO42" i="25"/>
  <c r="BA42" i="25" s="1"/>
  <c r="AK42" i="25"/>
  <c r="AW42" i="25" s="1"/>
  <c r="AG42" i="25"/>
  <c r="AC42" i="25"/>
  <c r="Y42" i="25"/>
  <c r="U42" i="25"/>
  <c r="Q42" i="25"/>
  <c r="M42" i="25"/>
  <c r="I42" i="25"/>
  <c r="E42" i="25"/>
  <c r="A42" i="25"/>
  <c r="AO41" i="25"/>
  <c r="BA41" i="25" s="1"/>
  <c r="AK41" i="25"/>
  <c r="AW41" i="25" s="1"/>
  <c r="AG41" i="25"/>
  <c r="AC41" i="25"/>
  <c r="Y41" i="25"/>
  <c r="U41" i="25"/>
  <c r="Q41" i="25"/>
  <c r="M41" i="25"/>
  <c r="I41" i="25"/>
  <c r="E41" i="25"/>
  <c r="A41" i="25"/>
  <c r="AO40" i="25"/>
  <c r="BA40" i="25" s="1"/>
  <c r="AK40" i="25"/>
  <c r="AW40" i="25" s="1"/>
  <c r="AG40" i="25"/>
  <c r="AC40" i="25"/>
  <c r="Y40" i="25"/>
  <c r="U40" i="25"/>
  <c r="Q40" i="25"/>
  <c r="M40" i="25"/>
  <c r="I40" i="25"/>
  <c r="E40" i="25"/>
  <c r="A40" i="25"/>
  <c r="AO39" i="25"/>
  <c r="BA39" i="25" s="1"/>
  <c r="AK39" i="25"/>
  <c r="AW39" i="25" s="1"/>
  <c r="AG39" i="25"/>
  <c r="AC39" i="25"/>
  <c r="Y39" i="25"/>
  <c r="U39" i="25"/>
  <c r="Q39" i="25"/>
  <c r="M39" i="25"/>
  <c r="I39" i="25"/>
  <c r="E39" i="25"/>
  <c r="A39" i="25"/>
  <c r="AO38" i="25"/>
  <c r="BA38" i="25" s="1"/>
  <c r="AK38" i="25"/>
  <c r="AW38" i="25" s="1"/>
  <c r="AG38" i="25"/>
  <c r="AC38" i="25"/>
  <c r="Y38" i="25"/>
  <c r="U38" i="25"/>
  <c r="Q38" i="25"/>
  <c r="M38" i="25"/>
  <c r="I38" i="25"/>
  <c r="E38" i="25"/>
  <c r="A38" i="25"/>
  <c r="AO37" i="25"/>
  <c r="BA37" i="25" s="1"/>
  <c r="AK37" i="25"/>
  <c r="AW37" i="25" s="1"/>
  <c r="AG37" i="25"/>
  <c r="AC37" i="25"/>
  <c r="Y37" i="25"/>
  <c r="U37" i="25"/>
  <c r="Q37" i="25"/>
  <c r="M37" i="25"/>
  <c r="I37" i="25"/>
  <c r="E37" i="25"/>
  <c r="A37" i="25"/>
  <c r="AO36" i="25"/>
  <c r="BA36" i="25" s="1"/>
  <c r="AK36" i="25"/>
  <c r="AW36" i="25" s="1"/>
  <c r="AG36" i="25"/>
  <c r="AC36" i="25"/>
  <c r="Y36" i="25"/>
  <c r="U36" i="25"/>
  <c r="Q36" i="25"/>
  <c r="M36" i="25"/>
  <c r="I36" i="25"/>
  <c r="E36" i="25"/>
  <c r="A36" i="25"/>
  <c r="AO35" i="25"/>
  <c r="BA35" i="25" s="1"/>
  <c r="AK35" i="25"/>
  <c r="AW35" i="25" s="1"/>
  <c r="AG35" i="25"/>
  <c r="AC35" i="25"/>
  <c r="Y35" i="25"/>
  <c r="U35" i="25"/>
  <c r="Q35" i="25"/>
  <c r="M35" i="25"/>
  <c r="I35" i="25"/>
  <c r="E35" i="25"/>
  <c r="A35" i="25"/>
  <c r="AO34" i="25"/>
  <c r="BA34" i="25" s="1"/>
  <c r="AK34" i="25"/>
  <c r="AW34" i="25" s="1"/>
  <c r="AG34" i="25"/>
  <c r="AC34" i="25"/>
  <c r="Y34" i="25"/>
  <c r="U34" i="25"/>
  <c r="Q34" i="25"/>
  <c r="M34" i="25"/>
  <c r="I34" i="25"/>
  <c r="E34" i="25"/>
  <c r="A34" i="25"/>
  <c r="AO33" i="25"/>
  <c r="BA33" i="25" s="1"/>
  <c r="AK33" i="25"/>
  <c r="AW33" i="25" s="1"/>
  <c r="AG33" i="25"/>
  <c r="AC33" i="25"/>
  <c r="Y33" i="25"/>
  <c r="U33" i="25"/>
  <c r="Q33" i="25"/>
  <c r="M33" i="25"/>
  <c r="I33" i="25"/>
  <c r="E33" i="25"/>
  <c r="A33" i="25"/>
  <c r="AO32" i="25"/>
  <c r="BA32" i="25" s="1"/>
  <c r="AK32" i="25"/>
  <c r="AW32" i="25" s="1"/>
  <c r="AG32" i="25"/>
  <c r="AC32" i="25"/>
  <c r="Y32" i="25"/>
  <c r="U32" i="25"/>
  <c r="Q32" i="25"/>
  <c r="M32" i="25"/>
  <c r="I32" i="25"/>
  <c r="E32" i="25"/>
  <c r="A32" i="25"/>
  <c r="AO31" i="25"/>
  <c r="BA31" i="25" s="1"/>
  <c r="AK31" i="25"/>
  <c r="AW31" i="25" s="1"/>
  <c r="AG31" i="25"/>
  <c r="AC31" i="25"/>
  <c r="Y31" i="25"/>
  <c r="U31" i="25"/>
  <c r="Q31" i="25"/>
  <c r="M31" i="25"/>
  <c r="I31" i="25"/>
  <c r="E31" i="25"/>
  <c r="A31" i="25"/>
  <c r="AO30" i="25"/>
  <c r="BA30" i="25" s="1"/>
  <c r="AK30" i="25"/>
  <c r="AW30" i="25" s="1"/>
  <c r="AG30" i="25"/>
  <c r="AC30" i="25"/>
  <c r="Y30" i="25"/>
  <c r="U30" i="25"/>
  <c r="Q30" i="25"/>
  <c r="M30" i="25"/>
  <c r="I30" i="25"/>
  <c r="E30" i="25"/>
  <c r="A30" i="25"/>
  <c r="AO29" i="25"/>
  <c r="BA29" i="25" s="1"/>
  <c r="AK29" i="25"/>
  <c r="AW29" i="25" s="1"/>
  <c r="AG29" i="25"/>
  <c r="AC29" i="25"/>
  <c r="Y29" i="25"/>
  <c r="U29" i="25"/>
  <c r="Q29" i="25"/>
  <c r="M29" i="25"/>
  <c r="I29" i="25"/>
  <c r="E29" i="25"/>
  <c r="A29" i="25"/>
  <c r="AO28" i="25"/>
  <c r="BA28" i="25" s="1"/>
  <c r="AK28" i="25"/>
  <c r="AW28" i="25" s="1"/>
  <c r="AG28" i="25"/>
  <c r="AC28" i="25"/>
  <c r="Y28" i="25"/>
  <c r="U28" i="25"/>
  <c r="Q28" i="25"/>
  <c r="M28" i="25"/>
  <c r="I28" i="25"/>
  <c r="E28" i="25"/>
  <c r="A28" i="25"/>
  <c r="AO27" i="25"/>
  <c r="BA27" i="25" s="1"/>
  <c r="AK27" i="25"/>
  <c r="AW27" i="25" s="1"/>
  <c r="AG27" i="25"/>
  <c r="AC27" i="25"/>
  <c r="Y27" i="25"/>
  <c r="U27" i="25"/>
  <c r="Q27" i="25"/>
  <c r="M27" i="25"/>
  <c r="I27" i="25"/>
  <c r="E27" i="25"/>
  <c r="A27" i="25"/>
  <c r="AO26" i="25"/>
  <c r="BA26" i="25" s="1"/>
  <c r="AK26" i="25"/>
  <c r="AW26" i="25" s="1"/>
  <c r="AG26" i="25"/>
  <c r="AC26" i="25"/>
  <c r="Y26" i="25"/>
  <c r="U26" i="25"/>
  <c r="Q26" i="25"/>
  <c r="M26" i="25"/>
  <c r="I26" i="25"/>
  <c r="E26" i="25"/>
  <c r="A26" i="25"/>
  <c r="AO25" i="25"/>
  <c r="BA25" i="25" s="1"/>
  <c r="AK25" i="25"/>
  <c r="AW25" i="25" s="1"/>
  <c r="AG25" i="25"/>
  <c r="AC25" i="25"/>
  <c r="Y25" i="25"/>
  <c r="U25" i="25"/>
  <c r="Q25" i="25"/>
  <c r="M25" i="25"/>
  <c r="I25" i="25"/>
  <c r="E25" i="25"/>
  <c r="A25" i="25"/>
  <c r="AO24" i="25"/>
  <c r="BA24" i="25" s="1"/>
  <c r="AK24" i="25"/>
  <c r="AW24" i="25" s="1"/>
  <c r="AG24" i="25"/>
  <c r="AC24" i="25"/>
  <c r="Y24" i="25"/>
  <c r="U24" i="25"/>
  <c r="Q24" i="25"/>
  <c r="M24" i="25"/>
  <c r="I24" i="25"/>
  <c r="E24" i="25"/>
  <c r="A24" i="25"/>
  <c r="AO23" i="25"/>
  <c r="BA23" i="25" s="1"/>
  <c r="AK23" i="25"/>
  <c r="AW23" i="25" s="1"/>
  <c r="AG23" i="25"/>
  <c r="AC23" i="25"/>
  <c r="Y23" i="25"/>
  <c r="U23" i="25"/>
  <c r="Q23" i="25"/>
  <c r="M23" i="25"/>
  <c r="I23" i="25"/>
  <c r="E23" i="25"/>
  <c r="A23" i="25"/>
  <c r="AO22" i="25"/>
  <c r="BA22" i="25" s="1"/>
  <c r="AK22" i="25"/>
  <c r="AW22" i="25" s="1"/>
  <c r="AG22" i="25"/>
  <c r="AC22" i="25"/>
  <c r="Y22" i="25"/>
  <c r="U22" i="25"/>
  <c r="Q22" i="25"/>
  <c r="M22" i="25"/>
  <c r="I22" i="25"/>
  <c r="E22" i="25"/>
  <c r="A22" i="25"/>
  <c r="AO21" i="25"/>
  <c r="BA21" i="25" s="1"/>
  <c r="AR45" i="25"/>
  <c r="AN45" i="25"/>
  <c r="AJ45" i="25"/>
  <c r="AF45" i="25"/>
  <c r="AB45" i="25"/>
  <c r="X45" i="25"/>
  <c r="T45" i="25"/>
  <c r="P45" i="25"/>
  <c r="L45" i="25"/>
  <c r="H45" i="25"/>
  <c r="D45" i="25"/>
  <c r="AR44" i="25"/>
  <c r="BD44" i="25" s="1"/>
  <c r="AN44" i="25"/>
  <c r="AZ44" i="25" s="1"/>
  <c r="AJ44" i="25"/>
  <c r="AV44" i="25" s="1"/>
  <c r="AF44" i="25"/>
  <c r="AB44" i="25"/>
  <c r="X44" i="25"/>
  <c r="T44" i="25"/>
  <c r="P44" i="25"/>
  <c r="L44" i="25"/>
  <c r="H44" i="25"/>
  <c r="D44" i="25"/>
  <c r="AR43" i="25"/>
  <c r="BD43" i="25" s="1"/>
  <c r="AQ45" i="25"/>
  <c r="AM45" i="25"/>
  <c r="AI45" i="25"/>
  <c r="AE45" i="25"/>
  <c r="AA45" i="25"/>
  <c r="W45" i="25"/>
  <c r="S45" i="25"/>
  <c r="O45" i="25"/>
  <c r="K45" i="25"/>
  <c r="G45" i="25"/>
  <c r="C45" i="25"/>
  <c r="AQ44" i="25"/>
  <c r="BC44" i="25" s="1"/>
  <c r="AM44" i="25"/>
  <c r="AY44" i="25" s="1"/>
  <c r="AI44" i="25"/>
  <c r="AU44" i="25" s="1"/>
  <c r="AE44" i="25"/>
  <c r="AA44" i="25"/>
  <c r="W44" i="25"/>
  <c r="S44" i="25"/>
  <c r="O44" i="25"/>
  <c r="K44" i="25"/>
  <c r="G44" i="25"/>
  <c r="C44" i="25"/>
  <c r="AQ43" i="25"/>
  <c r="BC43" i="25" s="1"/>
  <c r="AM43" i="25"/>
  <c r="AY43" i="25" s="1"/>
  <c r="AI43" i="25"/>
  <c r="AU43" i="25" s="1"/>
  <c r="AE43" i="25"/>
  <c r="AA43" i="25"/>
  <c r="W43" i="25"/>
  <c r="S43" i="25"/>
  <c r="O43" i="25"/>
  <c r="K43" i="25"/>
  <c r="G43" i="25"/>
  <c r="C43" i="25"/>
  <c r="AQ42" i="25"/>
  <c r="BC42" i="25" s="1"/>
  <c r="AM42" i="25"/>
  <c r="AY42" i="25" s="1"/>
  <c r="AI42" i="25"/>
  <c r="AU42" i="25" s="1"/>
  <c r="AE42" i="25"/>
  <c r="AA42" i="25"/>
  <c r="W42" i="25"/>
  <c r="S42" i="25"/>
  <c r="O42" i="25"/>
  <c r="K42" i="25"/>
  <c r="G42" i="25"/>
  <c r="C42" i="25"/>
  <c r="AQ41" i="25"/>
  <c r="BC41" i="25" s="1"/>
  <c r="AM41" i="25"/>
  <c r="AY41" i="25" s="1"/>
  <c r="AI41" i="25"/>
  <c r="AU41" i="25" s="1"/>
  <c r="AE41" i="25"/>
  <c r="AA41" i="25"/>
  <c r="W41" i="25"/>
  <c r="S41" i="25"/>
  <c r="O41" i="25"/>
  <c r="K41" i="25"/>
  <c r="G41" i="25"/>
  <c r="C41" i="25"/>
  <c r="AQ40" i="25"/>
  <c r="BC40" i="25" s="1"/>
  <c r="AM40" i="25"/>
  <c r="AY40" i="25" s="1"/>
  <c r="AI40" i="25"/>
  <c r="AU40" i="25" s="1"/>
  <c r="AE40" i="25"/>
  <c r="AA40" i="25"/>
  <c r="W40" i="25"/>
  <c r="S40" i="25"/>
  <c r="O40" i="25"/>
  <c r="K40" i="25"/>
  <c r="G40" i="25"/>
  <c r="C40" i="25"/>
  <c r="AQ39" i="25"/>
  <c r="BC39" i="25" s="1"/>
  <c r="AM39" i="25"/>
  <c r="AY39" i="25" s="1"/>
  <c r="AI39" i="25"/>
  <c r="AU39" i="25" s="1"/>
  <c r="AE39" i="25"/>
  <c r="AA39" i="25"/>
  <c r="W39" i="25"/>
  <c r="S39" i="25"/>
  <c r="O39" i="25"/>
  <c r="K39" i="25"/>
  <c r="G39" i="25"/>
  <c r="C39" i="25"/>
  <c r="AQ38" i="25"/>
  <c r="BC38" i="25" s="1"/>
  <c r="AM38" i="25"/>
  <c r="AY38" i="25" s="1"/>
  <c r="AI38" i="25"/>
  <c r="AU38" i="25" s="1"/>
  <c r="AE38" i="25"/>
  <c r="AA38" i="25"/>
  <c r="W38" i="25"/>
  <c r="S38" i="25"/>
  <c r="O38" i="25"/>
  <c r="K38" i="25"/>
  <c r="G38" i="25"/>
  <c r="C38" i="25"/>
  <c r="AQ37" i="25"/>
  <c r="BC37" i="25" s="1"/>
  <c r="AM37" i="25"/>
  <c r="AY37" i="25" s="1"/>
  <c r="AI37" i="25"/>
  <c r="AU37" i="25" s="1"/>
  <c r="AE37" i="25"/>
  <c r="AA37" i="25"/>
  <c r="W37" i="25"/>
  <c r="S37" i="25"/>
  <c r="O37" i="25"/>
  <c r="K37" i="25"/>
  <c r="G37" i="25"/>
  <c r="C37" i="25"/>
  <c r="AQ36" i="25"/>
  <c r="BC36" i="25" s="1"/>
  <c r="AM36" i="25"/>
  <c r="AY36" i="25" s="1"/>
  <c r="AI36" i="25"/>
  <c r="AU36" i="25" s="1"/>
  <c r="AE36" i="25"/>
  <c r="AA36" i="25"/>
  <c r="W36" i="25"/>
  <c r="S36" i="25"/>
  <c r="O36" i="25"/>
  <c r="K36" i="25"/>
  <c r="G36" i="25"/>
  <c r="C36" i="25"/>
  <c r="AQ35" i="25"/>
  <c r="BC35" i="25" s="1"/>
  <c r="AM35" i="25"/>
  <c r="AY35" i="25" s="1"/>
  <c r="AI35" i="25"/>
  <c r="AU35" i="25" s="1"/>
  <c r="AE35" i="25"/>
  <c r="AA35" i="25"/>
  <c r="W35" i="25"/>
  <c r="S35" i="25"/>
  <c r="O35" i="25"/>
  <c r="K35" i="25"/>
  <c r="G35" i="25"/>
  <c r="C35" i="25"/>
  <c r="AQ34" i="25"/>
  <c r="BC34" i="25" s="1"/>
  <c r="AM34" i="25"/>
  <c r="AY34" i="25" s="1"/>
  <c r="AI34" i="25"/>
  <c r="AU34" i="25" s="1"/>
  <c r="AE34" i="25"/>
  <c r="AA34" i="25"/>
  <c r="W34" i="25"/>
  <c r="S34" i="25"/>
  <c r="O34" i="25"/>
  <c r="K34" i="25"/>
  <c r="G34" i="25"/>
  <c r="C34" i="25"/>
  <c r="AQ33" i="25"/>
  <c r="BC33" i="25" s="1"/>
  <c r="AM33" i="25"/>
  <c r="AY33" i="25" s="1"/>
  <c r="AI33" i="25"/>
  <c r="AU33" i="25" s="1"/>
  <c r="AE33" i="25"/>
  <c r="AA33" i="25"/>
  <c r="W33" i="25"/>
  <c r="S33" i="25"/>
  <c r="O33" i="25"/>
  <c r="K33" i="25"/>
  <c r="G33" i="25"/>
  <c r="C33" i="25"/>
  <c r="AQ32" i="25"/>
  <c r="BC32" i="25" s="1"/>
  <c r="AM32" i="25"/>
  <c r="AY32" i="25" s="1"/>
  <c r="AI32" i="25"/>
  <c r="AU32" i="25" s="1"/>
  <c r="AE32" i="25"/>
  <c r="AA32" i="25"/>
  <c r="W32" i="25"/>
  <c r="S32" i="25"/>
  <c r="O32" i="25"/>
  <c r="K32" i="25"/>
  <c r="G32" i="25"/>
  <c r="C32" i="25"/>
  <c r="AQ31" i="25"/>
  <c r="BC31" i="25" s="1"/>
  <c r="AM31" i="25"/>
  <c r="AY31" i="25" s="1"/>
  <c r="AI31" i="25"/>
  <c r="AU31" i="25" s="1"/>
  <c r="AE31" i="25"/>
  <c r="AA31" i="25"/>
  <c r="W31" i="25"/>
  <c r="S31" i="25"/>
  <c r="O31" i="25"/>
  <c r="K31" i="25"/>
  <c r="G31" i="25"/>
  <c r="C31" i="25"/>
  <c r="AQ30" i="25"/>
  <c r="BC30" i="25" s="1"/>
  <c r="AM30" i="25"/>
  <c r="AY30" i="25" s="1"/>
  <c r="AI30" i="25"/>
  <c r="AU30" i="25" s="1"/>
  <c r="AE30" i="25"/>
  <c r="AA30" i="25"/>
  <c r="W30" i="25"/>
  <c r="S30" i="25"/>
  <c r="O30" i="25"/>
  <c r="K30" i="25"/>
  <c r="G30" i="25"/>
  <c r="C30" i="25"/>
  <c r="AQ29" i="25"/>
  <c r="BC29" i="25" s="1"/>
  <c r="AM29" i="25"/>
  <c r="AY29" i="25" s="1"/>
  <c r="AI29" i="25"/>
  <c r="AU29" i="25" s="1"/>
  <c r="AE29" i="25"/>
  <c r="AA29" i="25"/>
  <c r="W29" i="25"/>
  <c r="S29" i="25"/>
  <c r="O29" i="25"/>
  <c r="K29" i="25"/>
  <c r="G29" i="25"/>
  <c r="C29" i="25"/>
  <c r="AQ28" i="25"/>
  <c r="BC28" i="25" s="1"/>
  <c r="AM28" i="25"/>
  <c r="AY28" i="25" s="1"/>
  <c r="AI28" i="25"/>
  <c r="AU28" i="25" s="1"/>
  <c r="AE28" i="25"/>
  <c r="AA28" i="25"/>
  <c r="W28" i="25"/>
  <c r="S28" i="25"/>
  <c r="O28" i="25"/>
  <c r="K28" i="25"/>
  <c r="G28" i="25"/>
  <c r="C28" i="25"/>
  <c r="AQ27" i="25"/>
  <c r="BC27" i="25" s="1"/>
  <c r="AM27" i="25"/>
  <c r="AY27" i="25" s="1"/>
  <c r="AI27" i="25"/>
  <c r="AU27" i="25" s="1"/>
  <c r="AE27" i="25"/>
  <c r="AA27" i="25"/>
  <c r="W27" i="25"/>
  <c r="S27" i="25"/>
  <c r="O27" i="25"/>
  <c r="K27" i="25"/>
  <c r="G27" i="25"/>
  <c r="C27" i="25"/>
  <c r="AQ26" i="25"/>
  <c r="BC26" i="25" s="1"/>
  <c r="AM26" i="25"/>
  <c r="AY26" i="25" s="1"/>
  <c r="AI26" i="25"/>
  <c r="AU26" i="25" s="1"/>
  <c r="AE26" i="25"/>
  <c r="AA26" i="25"/>
  <c r="W26" i="25"/>
  <c r="S26" i="25"/>
  <c r="O26" i="25"/>
  <c r="K26" i="25"/>
  <c r="G26" i="25"/>
  <c r="C26" i="25"/>
  <c r="AQ25" i="25"/>
  <c r="BC25" i="25" s="1"/>
  <c r="AM25" i="25"/>
  <c r="AY25" i="25" s="1"/>
  <c r="AI25" i="25"/>
  <c r="AU25" i="25" s="1"/>
  <c r="AE25" i="25"/>
  <c r="AA25" i="25"/>
  <c r="W25" i="25"/>
  <c r="S25" i="25"/>
  <c r="O25" i="25"/>
  <c r="K25" i="25"/>
  <c r="G25" i="25"/>
  <c r="C25" i="25"/>
  <c r="AQ24" i="25"/>
  <c r="BC24" i="25" s="1"/>
  <c r="AM24" i="25"/>
  <c r="AY24" i="25" s="1"/>
  <c r="AI24" i="25"/>
  <c r="AU24" i="25" s="1"/>
  <c r="AE24" i="25"/>
  <c r="AA24" i="25"/>
  <c r="W24" i="25"/>
  <c r="S24" i="25"/>
  <c r="O24" i="25"/>
  <c r="K24" i="25"/>
  <c r="G24" i="25"/>
  <c r="C24" i="25"/>
  <c r="AQ23" i="25"/>
  <c r="BC23" i="25" s="1"/>
  <c r="AM23" i="25"/>
  <c r="AY23" i="25" s="1"/>
  <c r="AI23" i="25"/>
  <c r="AU23" i="25" s="1"/>
  <c r="AE23" i="25"/>
  <c r="AA23" i="25"/>
  <c r="W23" i="25"/>
  <c r="S23" i="25"/>
  <c r="O23" i="25"/>
  <c r="K23" i="25"/>
  <c r="G23" i="25"/>
  <c r="C23" i="25"/>
  <c r="AQ22" i="25"/>
  <c r="BC22" i="25" s="1"/>
  <c r="AM22" i="25"/>
  <c r="AY22" i="25" s="1"/>
  <c r="AI22" i="25"/>
  <c r="AU22" i="25" s="1"/>
  <c r="AE22" i="25"/>
  <c r="AA22" i="25"/>
  <c r="W22" i="25"/>
  <c r="AP45" i="25"/>
  <c r="AL45" i="25"/>
  <c r="AH45" i="25"/>
  <c r="AD45" i="25"/>
  <c r="Z45" i="25"/>
  <c r="V45" i="25"/>
  <c r="R45" i="25"/>
  <c r="N45" i="25"/>
  <c r="J45" i="25"/>
  <c r="F45" i="25"/>
  <c r="B45" i="25"/>
  <c r="AP44" i="25"/>
  <c r="BB44" i="25" s="1"/>
  <c r="AL44" i="25"/>
  <c r="AX44" i="25" s="1"/>
  <c r="AH44" i="25"/>
  <c r="AD44" i="25"/>
  <c r="Z44" i="25"/>
  <c r="V44" i="25"/>
  <c r="AS44" i="25" s="1"/>
  <c r="R44" i="25"/>
  <c r="N44" i="25"/>
  <c r="J44" i="25"/>
  <c r="F44" i="25"/>
  <c r="B44" i="25"/>
  <c r="AP43" i="25"/>
  <c r="BB43" i="25" s="1"/>
  <c r="AL43" i="25"/>
  <c r="AX43" i="25" s="1"/>
  <c r="AH43" i="25"/>
  <c r="AD43" i="25"/>
  <c r="Z43" i="25"/>
  <c r="V43" i="25"/>
  <c r="AS43" i="25" s="1"/>
  <c r="R43" i="25"/>
  <c r="N43" i="25"/>
  <c r="J43" i="25"/>
  <c r="F43" i="25"/>
  <c r="B43" i="25"/>
  <c r="AP42" i="25"/>
  <c r="BB42" i="25" s="1"/>
  <c r="AL42" i="25"/>
  <c r="AX42" i="25" s="1"/>
  <c r="AH42" i="25"/>
  <c r="AD42" i="25"/>
  <c r="Z42" i="25"/>
  <c r="V42" i="25"/>
  <c r="AS42" i="25" s="1"/>
  <c r="R42" i="25"/>
  <c r="N42" i="25"/>
  <c r="J42" i="25"/>
  <c r="F42" i="25"/>
  <c r="B42" i="25"/>
  <c r="AP41" i="25"/>
  <c r="BB41" i="25" s="1"/>
  <c r="AL41" i="25"/>
  <c r="AX41" i="25" s="1"/>
  <c r="AH41" i="25"/>
  <c r="AD41" i="25"/>
  <c r="Z41" i="25"/>
  <c r="V41" i="25"/>
  <c r="AS41" i="25" s="1"/>
  <c r="R41" i="25"/>
  <c r="N41" i="25"/>
  <c r="J41" i="25"/>
  <c r="F41" i="25"/>
  <c r="B41" i="25"/>
  <c r="AP40" i="25"/>
  <c r="BB40" i="25" s="1"/>
  <c r="AL40" i="25"/>
  <c r="AX40" i="25" s="1"/>
  <c r="AH40" i="25"/>
  <c r="AD40" i="25"/>
  <c r="Z40" i="25"/>
  <c r="V40" i="25"/>
  <c r="AS40" i="25" s="1"/>
  <c r="R40" i="25"/>
  <c r="N40" i="25"/>
  <c r="J40" i="25"/>
  <c r="F40" i="25"/>
  <c r="B40" i="25"/>
  <c r="AP39" i="25"/>
  <c r="BB39" i="25" s="1"/>
  <c r="AL39" i="25"/>
  <c r="AX39" i="25" s="1"/>
  <c r="AH39" i="25"/>
  <c r="AD39" i="25"/>
  <c r="Z39" i="25"/>
  <c r="V39" i="25"/>
  <c r="AS39" i="25" s="1"/>
  <c r="R39" i="25"/>
  <c r="N39" i="25"/>
  <c r="J39" i="25"/>
  <c r="F39" i="25"/>
  <c r="B39" i="25"/>
  <c r="AP38" i="25"/>
  <c r="BB38" i="25" s="1"/>
  <c r="AL38" i="25"/>
  <c r="AX38" i="25" s="1"/>
  <c r="AH38" i="25"/>
  <c r="AD38" i="25"/>
  <c r="Z38" i="25"/>
  <c r="V38" i="25"/>
  <c r="AS38" i="25" s="1"/>
  <c r="R38" i="25"/>
  <c r="N38" i="25"/>
  <c r="J38" i="25"/>
  <c r="F38" i="25"/>
  <c r="B38" i="25"/>
  <c r="AP37" i="25"/>
  <c r="BB37" i="25" s="1"/>
  <c r="AL37" i="25"/>
  <c r="AX37" i="25" s="1"/>
  <c r="AH37" i="25"/>
  <c r="AD37" i="25"/>
  <c r="Z37" i="25"/>
  <c r="V37" i="25"/>
  <c r="AS37" i="25" s="1"/>
  <c r="R37" i="25"/>
  <c r="N37" i="25"/>
  <c r="J37" i="25"/>
  <c r="F37" i="25"/>
  <c r="B37" i="25"/>
  <c r="AP36" i="25"/>
  <c r="BB36" i="25" s="1"/>
  <c r="AL36" i="25"/>
  <c r="AX36" i="25" s="1"/>
  <c r="AH36" i="25"/>
  <c r="AD36" i="25"/>
  <c r="Z36" i="25"/>
  <c r="V36" i="25"/>
  <c r="AS36" i="25" s="1"/>
  <c r="R36" i="25"/>
  <c r="N36" i="25"/>
  <c r="J36" i="25"/>
  <c r="F36" i="25"/>
  <c r="B36" i="25"/>
  <c r="AP35" i="25"/>
  <c r="BB35" i="25" s="1"/>
  <c r="AL35" i="25"/>
  <c r="AX35" i="25" s="1"/>
  <c r="AH35" i="25"/>
  <c r="AD35" i="25"/>
  <c r="Z35" i="25"/>
  <c r="V35" i="25"/>
  <c r="AS35" i="25" s="1"/>
  <c r="R35" i="25"/>
  <c r="N35" i="25"/>
  <c r="J35" i="25"/>
  <c r="F35" i="25"/>
  <c r="B35" i="25"/>
  <c r="AP34" i="25"/>
  <c r="BB34" i="25" s="1"/>
  <c r="AL34" i="25"/>
  <c r="AX34" i="25" s="1"/>
  <c r="AH34" i="25"/>
  <c r="AD34" i="25"/>
  <c r="Z34" i="25"/>
  <c r="V34" i="25"/>
  <c r="AS34" i="25" s="1"/>
  <c r="R34" i="25"/>
  <c r="N34" i="25"/>
  <c r="J34" i="25"/>
  <c r="F34" i="25"/>
  <c r="B34" i="25"/>
  <c r="AP33" i="25"/>
  <c r="BB33" i="25" s="1"/>
  <c r="AL33" i="25"/>
  <c r="AX33" i="25" s="1"/>
  <c r="AH33" i="25"/>
  <c r="AD33" i="25"/>
  <c r="Z33" i="25"/>
  <c r="V33" i="25"/>
  <c r="AS33" i="25" s="1"/>
  <c r="R33" i="25"/>
  <c r="N33" i="25"/>
  <c r="J33" i="25"/>
  <c r="F33" i="25"/>
  <c r="B33" i="25"/>
  <c r="AP32" i="25"/>
  <c r="BB32" i="25" s="1"/>
  <c r="AL32" i="25"/>
  <c r="AX32" i="25" s="1"/>
  <c r="AH32" i="25"/>
  <c r="AD32" i="25"/>
  <c r="Z32" i="25"/>
  <c r="V32" i="25"/>
  <c r="AS32" i="25" s="1"/>
  <c r="R32" i="25"/>
  <c r="N32" i="25"/>
  <c r="J32" i="25"/>
  <c r="F32" i="25"/>
  <c r="B32" i="25"/>
  <c r="AP31" i="25"/>
  <c r="BB31" i="25" s="1"/>
  <c r="AL31" i="25"/>
  <c r="AX31" i="25" s="1"/>
  <c r="AH31" i="25"/>
  <c r="AD31" i="25"/>
  <c r="Z31" i="25"/>
  <c r="V31" i="25"/>
  <c r="AS31" i="25" s="1"/>
  <c r="R31" i="25"/>
  <c r="N31" i="25"/>
  <c r="J31" i="25"/>
  <c r="F31" i="25"/>
  <c r="B31" i="25"/>
  <c r="AP30" i="25"/>
  <c r="BB30" i="25" s="1"/>
  <c r="AL30" i="25"/>
  <c r="AX30" i="25" s="1"/>
  <c r="AH30" i="25"/>
  <c r="AD30" i="25"/>
  <c r="Z30" i="25"/>
  <c r="V30" i="25"/>
  <c r="AS30" i="25" s="1"/>
  <c r="R30" i="25"/>
  <c r="N30" i="25"/>
  <c r="J30" i="25"/>
  <c r="F30" i="25"/>
  <c r="B30" i="25"/>
  <c r="AP29" i="25"/>
  <c r="BB29" i="25" s="1"/>
  <c r="AL29" i="25"/>
  <c r="AX29" i="25" s="1"/>
  <c r="AH29" i="25"/>
  <c r="AD29" i="25"/>
  <c r="Z29" i="25"/>
  <c r="V29" i="25"/>
  <c r="AS29" i="25" s="1"/>
  <c r="R29" i="25"/>
  <c r="N29" i="25"/>
  <c r="J29" i="25"/>
  <c r="F29" i="25"/>
  <c r="B29" i="25"/>
  <c r="AP28" i="25"/>
  <c r="BB28" i="25" s="1"/>
  <c r="AL28" i="25"/>
  <c r="AX28" i="25" s="1"/>
  <c r="AH28" i="25"/>
  <c r="AD28" i="25"/>
  <c r="Z28" i="25"/>
  <c r="V28" i="25"/>
  <c r="AS28" i="25" s="1"/>
  <c r="R28" i="25"/>
  <c r="N28" i="25"/>
  <c r="J28" i="25"/>
  <c r="F28" i="25"/>
  <c r="B28" i="25"/>
  <c r="AP27" i="25"/>
  <c r="BB27" i="25" s="1"/>
  <c r="AL27" i="25"/>
  <c r="AX27" i="25" s="1"/>
  <c r="AH27" i="25"/>
  <c r="AD27" i="25"/>
  <c r="Z27" i="25"/>
  <c r="V27" i="25"/>
  <c r="AS27" i="25" s="1"/>
  <c r="R27" i="25"/>
  <c r="N27" i="25"/>
  <c r="J27" i="25"/>
  <c r="F27" i="25"/>
  <c r="B27" i="25"/>
  <c r="AP26" i="25"/>
  <c r="BB26" i="25" s="1"/>
  <c r="AL26" i="25"/>
  <c r="AX26" i="25" s="1"/>
  <c r="AH26" i="25"/>
  <c r="AD26" i="25"/>
  <c r="Z26" i="25"/>
  <c r="V26" i="25"/>
  <c r="AS26" i="25" s="1"/>
  <c r="R26" i="25"/>
  <c r="N26" i="25"/>
  <c r="J26" i="25"/>
  <c r="F26" i="25"/>
  <c r="B26" i="25"/>
  <c r="AP25" i="25"/>
  <c r="BB25" i="25" s="1"/>
  <c r="AL25" i="25"/>
  <c r="AX25" i="25" s="1"/>
  <c r="AH25" i="25"/>
  <c r="AD25" i="25"/>
  <c r="Z25" i="25"/>
  <c r="V25" i="25"/>
  <c r="AS25" i="25" s="1"/>
  <c r="R25" i="25"/>
  <c r="N25" i="25"/>
  <c r="J25" i="25"/>
  <c r="F25" i="25"/>
  <c r="B25" i="25"/>
  <c r="AP24" i="25"/>
  <c r="BB24" i="25" s="1"/>
  <c r="AL24" i="25"/>
  <c r="AX24" i="25" s="1"/>
  <c r="AH24" i="25"/>
  <c r="AD24" i="25"/>
  <c r="Z24" i="25"/>
  <c r="V24" i="25"/>
  <c r="AS24" i="25" s="1"/>
  <c r="R24" i="25"/>
  <c r="N24" i="25"/>
  <c r="J24" i="25"/>
  <c r="F24" i="25"/>
  <c r="B24" i="25"/>
  <c r="AP23" i="25"/>
  <c r="BB23" i="25" s="1"/>
  <c r="AL23" i="25"/>
  <c r="AX23" i="25" s="1"/>
  <c r="AH23" i="25"/>
  <c r="AD23" i="25"/>
  <c r="Z23" i="25"/>
  <c r="V23" i="25"/>
  <c r="AS23" i="25" s="1"/>
  <c r="R23" i="25"/>
  <c r="N23" i="25"/>
  <c r="J23" i="25"/>
  <c r="F23" i="25"/>
  <c r="B23" i="25"/>
  <c r="AP22" i="25"/>
  <c r="BB22" i="25" s="1"/>
  <c r="AL22" i="25"/>
  <c r="AX22" i="25" s="1"/>
  <c r="AH22" i="25"/>
  <c r="AD22" i="25"/>
  <c r="Z22" i="25"/>
  <c r="V22" i="25"/>
  <c r="AS22" i="25" s="1"/>
  <c r="R22" i="25"/>
  <c r="N22" i="25"/>
  <c r="J22" i="25"/>
  <c r="F22" i="25"/>
  <c r="B22" i="25"/>
  <c r="AP21" i="25"/>
  <c r="BB21" i="25" s="1"/>
  <c r="AL21" i="25"/>
  <c r="AX21" i="25" s="1"/>
  <c r="AH21" i="25"/>
  <c r="AD21" i="25"/>
  <c r="Z21" i="25"/>
  <c r="V21" i="25"/>
  <c r="AS21" i="25" s="1"/>
  <c r="R21" i="25"/>
  <c r="N21" i="25"/>
  <c r="J21" i="25"/>
  <c r="F21" i="25"/>
  <c r="B21" i="25"/>
  <c r="AP20" i="25"/>
  <c r="BB20" i="25" s="1"/>
  <c r="AL20" i="25"/>
  <c r="AX20" i="25" s="1"/>
  <c r="AH20" i="25"/>
  <c r="AD20" i="25"/>
  <c r="Z20" i="25"/>
  <c r="V20" i="25"/>
  <c r="AS20" i="25" s="1"/>
  <c r="R20" i="25"/>
  <c r="N20" i="25"/>
  <c r="J20" i="25"/>
  <c r="F20" i="25"/>
  <c r="B20" i="25"/>
  <c r="AP19" i="25"/>
  <c r="BB19" i="25" s="1"/>
  <c r="AL19" i="25"/>
  <c r="AX19" i="25" s="1"/>
  <c r="AH19" i="25"/>
  <c r="AD19" i="25"/>
  <c r="Z19" i="25"/>
  <c r="V19" i="25"/>
  <c r="AS19" i="25" s="1"/>
  <c r="R19" i="25"/>
  <c r="N19" i="25"/>
  <c r="J19" i="25"/>
  <c r="F19" i="25"/>
  <c r="B19" i="25"/>
  <c r="AP18" i="25"/>
  <c r="BB18" i="25" s="1"/>
  <c r="AL18" i="25"/>
  <c r="AX18" i="25" s="1"/>
  <c r="AH18" i="25"/>
  <c r="AD18" i="25"/>
  <c r="Z18" i="25"/>
  <c r="V18" i="25"/>
  <c r="AS18" i="25" s="1"/>
  <c r="R18" i="25"/>
  <c r="N18" i="25"/>
  <c r="J18" i="25"/>
  <c r="F18" i="25"/>
  <c r="B18" i="25"/>
  <c r="AP17" i="25"/>
  <c r="BB17" i="25" s="1"/>
  <c r="AL17" i="25"/>
  <c r="AX17" i="25" s="1"/>
  <c r="AH17" i="25"/>
  <c r="AD17" i="25"/>
  <c r="Z17" i="25"/>
  <c r="V17" i="25"/>
  <c r="AS17" i="25" s="1"/>
  <c r="R17" i="25"/>
  <c r="N17" i="25"/>
  <c r="J17" i="25"/>
  <c r="F17" i="25"/>
  <c r="B17" i="25"/>
  <c r="AP16" i="25"/>
  <c r="BB16" i="25" s="1"/>
  <c r="AL16" i="25"/>
  <c r="AX16" i="25" s="1"/>
  <c r="AH16" i="25"/>
  <c r="AD16" i="25"/>
  <c r="Z16" i="25"/>
  <c r="V16" i="25"/>
  <c r="AS16" i="25" s="1"/>
  <c r="R16" i="25"/>
  <c r="E1" i="25"/>
  <c r="I1" i="25"/>
  <c r="M1" i="25"/>
  <c r="Q1" i="25"/>
  <c r="U1" i="25"/>
  <c r="Y1" i="25"/>
  <c r="AC1" i="25"/>
  <c r="AG1" i="25"/>
  <c r="AK1" i="25"/>
  <c r="AO1" i="25"/>
  <c r="A2" i="25"/>
  <c r="E2" i="25"/>
  <c r="I2" i="25"/>
  <c r="M2" i="25"/>
  <c r="Q2" i="25"/>
  <c r="U2" i="25"/>
  <c r="Y2" i="25"/>
  <c r="AC2" i="25"/>
  <c r="AG2" i="25"/>
  <c r="AK2" i="25"/>
  <c r="AW2" i="25" s="1"/>
  <c r="AO2" i="25"/>
  <c r="BA2" i="25" s="1"/>
  <c r="A3" i="25"/>
  <c r="E3" i="25"/>
  <c r="I3" i="25"/>
  <c r="M3" i="25"/>
  <c r="Q3" i="25"/>
  <c r="U3" i="25"/>
  <c r="Y3" i="25"/>
  <c r="AC3" i="25"/>
  <c r="AG3" i="25"/>
  <c r="AK3" i="25"/>
  <c r="AW3" i="25" s="1"/>
  <c r="AO3" i="25"/>
  <c r="BA3" i="25" s="1"/>
  <c r="A4" i="25"/>
  <c r="E4" i="25"/>
  <c r="I4" i="25"/>
  <c r="M4" i="25"/>
  <c r="Q4" i="25"/>
  <c r="U4" i="25"/>
  <c r="Y4" i="25"/>
  <c r="AC4" i="25"/>
  <c r="AG4" i="25"/>
  <c r="AK4" i="25"/>
  <c r="AW4" i="25" s="1"/>
  <c r="AO4" i="25"/>
  <c r="BA4" i="25" s="1"/>
  <c r="A5" i="25"/>
  <c r="E5" i="25"/>
  <c r="I5" i="25"/>
  <c r="M5" i="25"/>
  <c r="Q5" i="25"/>
  <c r="U5" i="25"/>
  <c r="Y5" i="25"/>
  <c r="AC5" i="25"/>
  <c r="AG5" i="25"/>
  <c r="AK5" i="25"/>
  <c r="AW5" i="25" s="1"/>
  <c r="AO5" i="25"/>
  <c r="BA5" i="25" s="1"/>
  <c r="A6" i="25"/>
  <c r="E6" i="25"/>
  <c r="I6" i="25"/>
  <c r="M6" i="25"/>
  <c r="Q6" i="25"/>
  <c r="U6" i="25"/>
  <c r="Y6" i="25"/>
  <c r="AC6" i="25"/>
  <c r="AG6" i="25"/>
  <c r="AK6" i="25"/>
  <c r="AW6" i="25" s="1"/>
  <c r="AO6" i="25"/>
  <c r="BA6" i="25" s="1"/>
  <c r="A7" i="25"/>
  <c r="E7" i="25"/>
  <c r="I7" i="25"/>
  <c r="M7" i="25"/>
  <c r="Q7" i="25"/>
  <c r="U7" i="25"/>
  <c r="Y7" i="25"/>
  <c r="AC7" i="25"/>
  <c r="AG7" i="25"/>
  <c r="AK7" i="25"/>
  <c r="AW7" i="25" s="1"/>
  <c r="AO7" i="25"/>
  <c r="BA7" i="25" s="1"/>
  <c r="A8" i="25"/>
  <c r="E8" i="25"/>
  <c r="I8" i="25"/>
  <c r="M8" i="25"/>
  <c r="Q8" i="25"/>
  <c r="U8" i="25"/>
  <c r="Y8" i="25"/>
  <c r="AC8" i="25"/>
  <c r="AG8" i="25"/>
  <c r="AK8" i="25"/>
  <c r="AW8" i="25" s="1"/>
  <c r="AO8" i="25"/>
  <c r="BA8" i="25" s="1"/>
  <c r="A9" i="25"/>
  <c r="E9" i="25"/>
  <c r="I9" i="25"/>
  <c r="M9" i="25"/>
  <c r="Q9" i="25"/>
  <c r="U9" i="25"/>
  <c r="Y9" i="25"/>
  <c r="AC9" i="25"/>
  <c r="AG9" i="25"/>
  <c r="AK9" i="25"/>
  <c r="AW9" i="25" s="1"/>
  <c r="AO9" i="25"/>
  <c r="BA9" i="25" s="1"/>
  <c r="A10" i="25"/>
  <c r="E10" i="25"/>
  <c r="I10" i="25"/>
  <c r="M10" i="25"/>
  <c r="Q10" i="25"/>
  <c r="U10" i="25"/>
  <c r="Y10" i="25"/>
  <c r="AC10" i="25"/>
  <c r="AG10" i="25"/>
  <c r="AK10" i="25"/>
  <c r="AW10" i="25" s="1"/>
  <c r="AO10" i="25"/>
  <c r="BA10" i="25" s="1"/>
  <c r="A11" i="25"/>
  <c r="E11" i="25"/>
  <c r="I11" i="25"/>
  <c r="M11" i="25"/>
  <c r="Q11" i="25"/>
  <c r="U11" i="25"/>
  <c r="Y11" i="25"/>
  <c r="AC11" i="25"/>
  <c r="AG11" i="25"/>
  <c r="AK11" i="25"/>
  <c r="AW11" i="25" s="1"/>
  <c r="AO11" i="25"/>
  <c r="BA11" i="25" s="1"/>
  <c r="A12" i="25"/>
  <c r="E12" i="25"/>
  <c r="I12" i="25"/>
  <c r="M12" i="25"/>
  <c r="Q12" i="25"/>
  <c r="U12" i="25"/>
  <c r="Y12" i="25"/>
  <c r="AC12" i="25"/>
  <c r="AG12" i="25"/>
  <c r="AK12" i="25"/>
  <c r="AW12" i="25" s="1"/>
  <c r="AO12" i="25"/>
  <c r="BA12" i="25" s="1"/>
  <c r="A13" i="25"/>
  <c r="E13" i="25"/>
  <c r="I13" i="25"/>
  <c r="M13" i="25"/>
  <c r="Q13" i="25"/>
  <c r="U13" i="25"/>
  <c r="Y13" i="25"/>
  <c r="AC13" i="25"/>
  <c r="AG13" i="25"/>
  <c r="AK13" i="25"/>
  <c r="AW13" i="25" s="1"/>
  <c r="AO13" i="25"/>
  <c r="BA13" i="25" s="1"/>
  <c r="A14" i="25"/>
  <c r="E14" i="25"/>
  <c r="I14" i="25"/>
  <c r="M14" i="25"/>
  <c r="Q14" i="25"/>
  <c r="U14" i="25"/>
  <c r="Y14" i="25"/>
  <c r="AC14" i="25"/>
  <c r="AG14" i="25"/>
  <c r="AK14" i="25"/>
  <c r="AW14" i="25" s="1"/>
  <c r="AO14" i="25"/>
  <c r="BA14" i="25" s="1"/>
  <c r="A15" i="25"/>
  <c r="E15" i="25"/>
  <c r="I15" i="25"/>
  <c r="M15" i="25"/>
  <c r="Q15" i="25"/>
  <c r="U15" i="25"/>
  <c r="Y15" i="25"/>
  <c r="AC15" i="25"/>
  <c r="AG15" i="25"/>
  <c r="AK15" i="25"/>
  <c r="AW15" i="25" s="1"/>
  <c r="AO15" i="25"/>
  <c r="BA15" i="25" s="1"/>
  <c r="A16" i="25"/>
  <c r="E16" i="25"/>
  <c r="I16" i="25"/>
  <c r="M16" i="25"/>
  <c r="Q16" i="25"/>
  <c r="W16" i="25"/>
  <c r="AB16" i="25"/>
  <c r="AG16" i="25"/>
  <c r="AM16" i="25"/>
  <c r="AY16" i="25" s="1"/>
  <c r="AR16" i="25"/>
  <c r="BD16" i="25" s="1"/>
  <c r="E17" i="25"/>
  <c r="K17" i="25"/>
  <c r="P17" i="25"/>
  <c r="U17" i="25"/>
  <c r="AA17" i="25"/>
  <c r="AF17" i="25"/>
  <c r="AK17" i="25"/>
  <c r="AW17" i="25" s="1"/>
  <c r="AQ17" i="25"/>
  <c r="BC17" i="25" s="1"/>
  <c r="D18" i="25"/>
  <c r="I18" i="25"/>
  <c r="O18" i="25"/>
  <c r="T18" i="25"/>
  <c r="Y18" i="25"/>
  <c r="AE18" i="25"/>
  <c r="AJ18" i="25"/>
  <c r="AV18" i="25" s="1"/>
  <c r="AO18" i="25"/>
  <c r="BA18" i="25" s="1"/>
  <c r="C19" i="25"/>
  <c r="H19" i="25"/>
  <c r="M19" i="25"/>
  <c r="S19" i="25"/>
  <c r="X19" i="25"/>
  <c r="AC19" i="25"/>
  <c r="AI19" i="25"/>
  <c r="AU19" i="25" s="1"/>
  <c r="AN19" i="25"/>
  <c r="AZ19" i="25" s="1"/>
  <c r="A20" i="25"/>
  <c r="G20" i="25"/>
  <c r="L20" i="25"/>
  <c r="AT20" i="25" s="1"/>
  <c r="Q20" i="25"/>
  <c r="W20" i="25"/>
  <c r="AB20" i="25"/>
  <c r="AG20" i="25"/>
  <c r="AM20" i="25"/>
  <c r="AY20" i="25" s="1"/>
  <c r="AR20" i="25"/>
  <c r="BD20" i="25" s="1"/>
  <c r="E21" i="25"/>
  <c r="K21" i="25"/>
  <c r="P21" i="25"/>
  <c r="U21" i="25"/>
  <c r="AA21" i="25"/>
  <c r="AF21" i="25"/>
  <c r="AK21" i="25"/>
  <c r="AW21" i="25" s="1"/>
  <c r="AR21" i="25"/>
  <c r="BD21" i="25" s="1"/>
  <c r="H22" i="25"/>
  <c r="P22" i="25"/>
  <c r="AB22" i="25"/>
  <c r="AR22" i="25"/>
  <c r="BD22" i="25" s="1"/>
  <c r="P23" i="25"/>
  <c r="AF23" i="25"/>
  <c r="D24" i="25"/>
  <c r="T24" i="25"/>
  <c r="AJ24" i="25"/>
  <c r="AV24" i="25" s="1"/>
  <c r="H25" i="25"/>
  <c r="X25" i="25"/>
  <c r="AN25" i="25"/>
  <c r="AZ25" i="25" s="1"/>
  <c r="L26" i="25"/>
  <c r="AB26" i="25"/>
  <c r="AR26" i="25"/>
  <c r="BD26" i="25" s="1"/>
  <c r="P27" i="25"/>
  <c r="AF27" i="25"/>
  <c r="D28" i="25"/>
  <c r="T28" i="25"/>
  <c r="AJ28" i="25"/>
  <c r="AV28" i="25" s="1"/>
  <c r="H29" i="25"/>
  <c r="X29" i="25"/>
  <c r="AN29" i="25"/>
  <c r="AZ29" i="25" s="1"/>
  <c r="L30" i="25"/>
  <c r="AT30" i="25" s="1"/>
  <c r="AB30" i="25"/>
  <c r="AR30" i="25"/>
  <c r="BD30" i="25" s="1"/>
  <c r="P31" i="25"/>
  <c r="AF31" i="25"/>
  <c r="D32" i="25"/>
  <c r="T32" i="25"/>
  <c r="AJ32" i="25"/>
  <c r="AV32" i="25" s="1"/>
  <c r="H33" i="25"/>
  <c r="X33" i="25"/>
  <c r="AN33" i="25"/>
  <c r="AZ33" i="25" s="1"/>
  <c r="L34" i="25"/>
  <c r="AT34" i="25" s="1"/>
  <c r="AB34" i="25"/>
  <c r="AR34" i="25"/>
  <c r="BD34" i="25" s="1"/>
  <c r="P35" i="25"/>
  <c r="AF35" i="25"/>
  <c r="D36" i="25"/>
  <c r="T36" i="25"/>
  <c r="AJ36" i="25"/>
  <c r="AV36" i="25" s="1"/>
  <c r="H37" i="25"/>
  <c r="X37" i="25"/>
  <c r="AN37" i="25"/>
  <c r="AZ37" i="25" s="1"/>
  <c r="L38" i="25"/>
  <c r="AT38" i="25" s="1"/>
  <c r="AB38" i="25"/>
  <c r="AR38" i="25"/>
  <c r="BD38" i="25" s="1"/>
  <c r="P39" i="25"/>
  <c r="AF39" i="25"/>
  <c r="D40" i="25"/>
  <c r="T40" i="25"/>
  <c r="AJ40" i="25"/>
  <c r="AV40" i="25" s="1"/>
  <c r="H41" i="25"/>
  <c r="X41" i="25"/>
  <c r="AN41" i="25"/>
  <c r="AZ41" i="25" s="1"/>
  <c r="L42" i="25"/>
  <c r="AT42" i="25" s="1"/>
  <c r="AB42" i="25"/>
  <c r="AR42" i="25"/>
  <c r="BD42" i="25" s="1"/>
  <c r="P43" i="25"/>
  <c r="AF43" i="25"/>
  <c r="B1" i="25"/>
  <c r="F1" i="25"/>
  <c r="J1" i="25"/>
  <c r="N1" i="25"/>
  <c r="R1" i="25"/>
  <c r="V1" i="25"/>
  <c r="Z1" i="25"/>
  <c r="AD1" i="25"/>
  <c r="AH1" i="25"/>
  <c r="AL1" i="25"/>
  <c r="AP1" i="25"/>
  <c r="B2" i="25"/>
  <c r="F2" i="25"/>
  <c r="J2" i="25"/>
  <c r="N2" i="25"/>
  <c r="R2" i="25"/>
  <c r="V2" i="25"/>
  <c r="AS2" i="25" s="1"/>
  <c r="Z2" i="25"/>
  <c r="AD2" i="25"/>
  <c r="AH2" i="25"/>
  <c r="AL2" i="25"/>
  <c r="AX2" i="25" s="1"/>
  <c r="AP2" i="25"/>
  <c r="BB2" i="25" s="1"/>
  <c r="B3" i="25"/>
  <c r="F3" i="25"/>
  <c r="J3" i="25"/>
  <c r="N3" i="25"/>
  <c r="R3" i="25"/>
  <c r="V3" i="25"/>
  <c r="AS3" i="25" s="1"/>
  <c r="Z3" i="25"/>
  <c r="AD3" i="25"/>
  <c r="AH3" i="25"/>
  <c r="AL3" i="25"/>
  <c r="AX3" i="25" s="1"/>
  <c r="AP3" i="25"/>
  <c r="BB3" i="25" s="1"/>
  <c r="B4" i="25"/>
  <c r="F4" i="25"/>
  <c r="J4" i="25"/>
  <c r="N4" i="25"/>
  <c r="R4" i="25"/>
  <c r="V4" i="25"/>
  <c r="AS4" i="25" s="1"/>
  <c r="Z4" i="25"/>
  <c r="AD4" i="25"/>
  <c r="AH4" i="25"/>
  <c r="AL4" i="25"/>
  <c r="AX4" i="25" s="1"/>
  <c r="AP4" i="25"/>
  <c r="BB4" i="25" s="1"/>
  <c r="B5" i="25"/>
  <c r="F5" i="25"/>
  <c r="J5" i="25"/>
  <c r="N5" i="25"/>
  <c r="R5" i="25"/>
  <c r="V5" i="25"/>
  <c r="AS5" i="25" s="1"/>
  <c r="Z5" i="25"/>
  <c r="AD5" i="25"/>
  <c r="AH5" i="25"/>
  <c r="AL5" i="25"/>
  <c r="AX5" i="25" s="1"/>
  <c r="AP5" i="25"/>
  <c r="BB5" i="25" s="1"/>
  <c r="B6" i="25"/>
  <c r="F6" i="25"/>
  <c r="J6" i="25"/>
  <c r="N6" i="25"/>
  <c r="R6" i="25"/>
  <c r="V6" i="25"/>
  <c r="AS6" i="25" s="1"/>
  <c r="Z6" i="25"/>
  <c r="AD6" i="25"/>
  <c r="AH6" i="25"/>
  <c r="AL6" i="25"/>
  <c r="AX6" i="25" s="1"/>
  <c r="AP6" i="25"/>
  <c r="BB6" i="25" s="1"/>
  <c r="B7" i="25"/>
  <c r="F7" i="25"/>
  <c r="J7" i="25"/>
  <c r="N7" i="25"/>
  <c r="R7" i="25"/>
  <c r="V7" i="25"/>
  <c r="AS7" i="25" s="1"/>
  <c r="Z7" i="25"/>
  <c r="AD7" i="25"/>
  <c r="AH7" i="25"/>
  <c r="AL7" i="25"/>
  <c r="AX7" i="25" s="1"/>
  <c r="AP7" i="25"/>
  <c r="BB7" i="25" s="1"/>
  <c r="B8" i="25"/>
  <c r="F8" i="25"/>
  <c r="J8" i="25"/>
  <c r="N8" i="25"/>
  <c r="R8" i="25"/>
  <c r="V8" i="25"/>
  <c r="AS8" i="25" s="1"/>
  <c r="Z8" i="25"/>
  <c r="AD8" i="25"/>
  <c r="AH8" i="25"/>
  <c r="AL8" i="25"/>
  <c r="AX8" i="25" s="1"/>
  <c r="AP8" i="25"/>
  <c r="BB8" i="25" s="1"/>
  <c r="B9" i="25"/>
  <c r="F9" i="25"/>
  <c r="J9" i="25"/>
  <c r="N9" i="25"/>
  <c r="R9" i="25"/>
  <c r="V9" i="25"/>
  <c r="AS9" i="25" s="1"/>
  <c r="Z9" i="25"/>
  <c r="AD9" i="25"/>
  <c r="AH9" i="25"/>
  <c r="AL9" i="25"/>
  <c r="AX9" i="25" s="1"/>
  <c r="AP9" i="25"/>
  <c r="BB9" i="25" s="1"/>
  <c r="B10" i="25"/>
  <c r="F10" i="25"/>
  <c r="J10" i="25"/>
  <c r="N10" i="25"/>
  <c r="R10" i="25"/>
  <c r="V10" i="25"/>
  <c r="AS10" i="25" s="1"/>
  <c r="Z10" i="25"/>
  <c r="AD10" i="25"/>
  <c r="AH10" i="25"/>
  <c r="AL10" i="25"/>
  <c r="AX10" i="25" s="1"/>
  <c r="AP10" i="25"/>
  <c r="BB10" i="25" s="1"/>
  <c r="B11" i="25"/>
  <c r="F11" i="25"/>
  <c r="J11" i="25"/>
  <c r="N11" i="25"/>
  <c r="R11" i="25"/>
  <c r="V11" i="25"/>
  <c r="AS11" i="25" s="1"/>
  <c r="Z11" i="25"/>
  <c r="AD11" i="25"/>
  <c r="AH11" i="25"/>
  <c r="AL11" i="25"/>
  <c r="AX11" i="25" s="1"/>
  <c r="AP11" i="25"/>
  <c r="BB11" i="25" s="1"/>
  <c r="B12" i="25"/>
  <c r="F12" i="25"/>
  <c r="J12" i="25"/>
  <c r="N12" i="25"/>
  <c r="R12" i="25"/>
  <c r="V12" i="25"/>
  <c r="AS12" i="25" s="1"/>
  <c r="Z12" i="25"/>
  <c r="AD12" i="25"/>
  <c r="AH12" i="25"/>
  <c r="AL12" i="25"/>
  <c r="AX12" i="25" s="1"/>
  <c r="AP12" i="25"/>
  <c r="BB12" i="25" s="1"/>
  <c r="B13" i="25"/>
  <c r="F13" i="25"/>
  <c r="J13" i="25"/>
  <c r="N13" i="25"/>
  <c r="R13" i="25"/>
  <c r="V13" i="25"/>
  <c r="AS13" i="25" s="1"/>
  <c r="Z13" i="25"/>
  <c r="AD13" i="25"/>
  <c r="AH13" i="25"/>
  <c r="AL13" i="25"/>
  <c r="AX13" i="25" s="1"/>
  <c r="AP13" i="25"/>
  <c r="BB13" i="25" s="1"/>
  <c r="B14" i="25"/>
  <c r="F14" i="25"/>
  <c r="J14" i="25"/>
  <c r="N14" i="25"/>
  <c r="R14" i="25"/>
  <c r="V14" i="25"/>
  <c r="AS14" i="25" s="1"/>
  <c r="Z14" i="25"/>
  <c r="AD14" i="25"/>
  <c r="AH14" i="25"/>
  <c r="AL14" i="25"/>
  <c r="AX14" i="25" s="1"/>
  <c r="AP14" i="25"/>
  <c r="BB14" i="25" s="1"/>
  <c r="B15" i="25"/>
  <c r="F15" i="25"/>
  <c r="J15" i="25"/>
  <c r="N15" i="25"/>
  <c r="R15" i="25"/>
  <c r="V15" i="25"/>
  <c r="AS15" i="25" s="1"/>
  <c r="Z15" i="25"/>
  <c r="AD15" i="25"/>
  <c r="AH15" i="25"/>
  <c r="AL15" i="25"/>
  <c r="AX15" i="25" s="1"/>
  <c r="AP15" i="25"/>
  <c r="BB15" i="25" s="1"/>
  <c r="B16" i="25"/>
  <c r="F16" i="25"/>
  <c r="J16" i="25"/>
  <c r="N16" i="25"/>
  <c r="S16" i="25"/>
  <c r="X16" i="25"/>
  <c r="AC16" i="25"/>
  <c r="AI16" i="25"/>
  <c r="AU16" i="25" s="1"/>
  <c r="AN16" i="25"/>
  <c r="AZ16" i="25" s="1"/>
  <c r="A17" i="25"/>
  <c r="G17" i="25"/>
  <c r="L17" i="25"/>
  <c r="AT17" i="25" s="1"/>
  <c r="Q17" i="25"/>
  <c r="W17" i="25"/>
  <c r="AB17" i="25"/>
  <c r="AG17" i="25"/>
  <c r="AM17" i="25"/>
  <c r="AY17" i="25" s="1"/>
  <c r="AR17" i="25"/>
  <c r="BD17" i="25" s="1"/>
  <c r="E18" i="25"/>
  <c r="K18" i="25"/>
  <c r="P18" i="25"/>
  <c r="U18" i="25"/>
  <c r="AA18" i="25"/>
  <c r="AF18" i="25"/>
  <c r="AK18" i="25"/>
  <c r="AW18" i="25" s="1"/>
  <c r="AQ18" i="25"/>
  <c r="BC18" i="25" s="1"/>
  <c r="D19" i="25"/>
  <c r="I19" i="25"/>
  <c r="O19" i="25"/>
  <c r="T19" i="25"/>
  <c r="Y19" i="25"/>
  <c r="AE19" i="25"/>
  <c r="AJ19" i="25"/>
  <c r="AV19" i="25" s="1"/>
  <c r="AO19" i="25"/>
  <c r="BA19" i="25" s="1"/>
  <c r="C20" i="25"/>
  <c r="H20" i="25"/>
  <c r="M20" i="25"/>
  <c r="S20" i="25"/>
  <c r="X20" i="25"/>
  <c r="AC20" i="25"/>
  <c r="AI20" i="25"/>
  <c r="AU20" i="25" s="1"/>
  <c r="AN20" i="25"/>
  <c r="AZ20" i="25" s="1"/>
  <c r="A21" i="25"/>
  <c r="BE21" i="25" s="1"/>
  <c r="G21" i="25"/>
  <c r="L21" i="25"/>
  <c r="AT21" i="25" s="1"/>
  <c r="Q21" i="25"/>
  <c r="W21" i="25"/>
  <c r="AB21" i="25"/>
  <c r="AG21" i="25"/>
  <c r="AM21" i="25"/>
  <c r="AY21" i="25" s="1"/>
  <c r="C22" i="25"/>
  <c r="K22" i="25"/>
  <c r="S22" i="25"/>
  <c r="AF22" i="25"/>
  <c r="D23" i="25"/>
  <c r="T23" i="25"/>
  <c r="AJ23" i="25"/>
  <c r="AV23" i="25" s="1"/>
  <c r="H24" i="25"/>
  <c r="X24" i="25"/>
  <c r="AN24" i="25"/>
  <c r="AZ24" i="25" s="1"/>
  <c r="L25" i="25"/>
  <c r="AT25" i="25" s="1"/>
  <c r="AB25" i="25"/>
  <c r="AR25" i="25"/>
  <c r="BD25" i="25" s="1"/>
  <c r="P26" i="25"/>
  <c r="AF26" i="25"/>
  <c r="D27" i="25"/>
  <c r="T27" i="25"/>
  <c r="AJ27" i="25"/>
  <c r="AV27" i="25" s="1"/>
  <c r="H28" i="25"/>
  <c r="X28" i="25"/>
  <c r="AN28" i="25"/>
  <c r="AZ28" i="25" s="1"/>
  <c r="L29" i="25"/>
  <c r="AT29" i="25" s="1"/>
  <c r="AB29" i="25"/>
  <c r="AR29" i="25"/>
  <c r="BD29" i="25" s="1"/>
  <c r="P30" i="25"/>
  <c r="AF30" i="25"/>
  <c r="D31" i="25"/>
  <c r="T31" i="25"/>
  <c r="AJ31" i="25"/>
  <c r="AV31" i="25" s="1"/>
  <c r="H32" i="25"/>
  <c r="X32" i="25"/>
  <c r="AN32" i="25"/>
  <c r="AZ32" i="25" s="1"/>
  <c r="L33" i="25"/>
  <c r="AT33" i="25" s="1"/>
  <c r="AB33" i="25"/>
  <c r="AR33" i="25"/>
  <c r="BD33" i="25" s="1"/>
  <c r="P34" i="25"/>
  <c r="AF34" i="25"/>
  <c r="D35" i="25"/>
  <c r="T35" i="25"/>
  <c r="AJ35" i="25"/>
  <c r="AV35" i="25" s="1"/>
  <c r="H36" i="25"/>
  <c r="X36" i="25"/>
  <c r="AN36" i="25"/>
  <c r="AZ36" i="25" s="1"/>
  <c r="L37" i="25"/>
  <c r="AT37" i="25" s="1"/>
  <c r="AB37" i="25"/>
  <c r="AR37" i="25"/>
  <c r="BD37" i="25" s="1"/>
  <c r="P38" i="25"/>
  <c r="AF38" i="25"/>
  <c r="D39" i="25"/>
  <c r="T39" i="25"/>
  <c r="AJ39" i="25"/>
  <c r="AV39" i="25" s="1"/>
  <c r="H40" i="25"/>
  <c r="X40" i="25"/>
  <c r="AN40" i="25"/>
  <c r="AZ40" i="25" s="1"/>
  <c r="L41" i="25"/>
  <c r="AT41" i="25" s="1"/>
  <c r="AB41" i="25"/>
  <c r="AR41" i="25"/>
  <c r="BD41" i="25" s="1"/>
  <c r="P42" i="25"/>
  <c r="AF42" i="25"/>
  <c r="D43" i="25"/>
  <c r="T43" i="25"/>
  <c r="AJ43" i="25"/>
  <c r="AV43" i="25" s="1"/>
  <c r="C1" i="28"/>
  <c r="G1" i="28"/>
  <c r="K1" i="28"/>
  <c r="O1" i="28"/>
  <c r="S1" i="28"/>
  <c r="W1" i="28"/>
  <c r="AA1" i="28"/>
  <c r="AE1" i="28"/>
  <c r="AI1" i="28"/>
  <c r="AM1" i="28"/>
  <c r="AQ1" i="28"/>
  <c r="C2" i="28"/>
  <c r="H2" i="28"/>
  <c r="N2" i="28"/>
  <c r="S2" i="28"/>
  <c r="Z2" i="28"/>
  <c r="AJ2" i="28"/>
  <c r="AW2" i="28" s="1"/>
  <c r="G3" i="28"/>
  <c r="W3" i="28"/>
  <c r="AM3" i="28"/>
  <c r="AZ3" i="28" s="1"/>
  <c r="J4" i="28"/>
  <c r="Z4" i="28"/>
  <c r="AP4" i="28"/>
  <c r="BC4" i="28" s="1"/>
  <c r="M5" i="28"/>
  <c r="AC5" i="28"/>
  <c r="AS5" i="28"/>
  <c r="BF5" i="28" s="1"/>
  <c r="P6" i="28"/>
  <c r="AF6" i="28"/>
  <c r="C7" i="28"/>
  <c r="S7" i="28"/>
  <c r="AI7" i="28"/>
  <c r="AV7" i="28" s="1"/>
  <c r="F8" i="28"/>
  <c r="V8" i="28"/>
  <c r="AL8" i="28"/>
  <c r="AY8" i="28" s="1"/>
  <c r="I9" i="28"/>
  <c r="Y9" i="28"/>
  <c r="AO9" i="28"/>
  <c r="BB9" i="28" s="1"/>
  <c r="L10" i="28"/>
  <c r="AB10" i="28"/>
  <c r="AR10" i="28"/>
  <c r="BE10" i="28" s="1"/>
  <c r="O11" i="28"/>
  <c r="AE11" i="28"/>
  <c r="B12" i="28"/>
  <c r="R12" i="28"/>
  <c r="AH12" i="28"/>
  <c r="E13" i="28"/>
  <c r="U13" i="28"/>
  <c r="AK13" i="28"/>
  <c r="AX13" i="28" s="1"/>
  <c r="H14" i="28"/>
  <c r="X14" i="28"/>
  <c r="AN14" i="28"/>
  <c r="BA14" i="28" s="1"/>
  <c r="K15" i="28"/>
  <c r="AA15" i="28"/>
  <c r="AQ15" i="28"/>
  <c r="BD15" i="28" s="1"/>
  <c r="N16" i="28"/>
  <c r="AD16" i="28"/>
  <c r="A17" i="28"/>
  <c r="Q17" i="28"/>
  <c r="AG17" i="28"/>
  <c r="D18" i="28"/>
  <c r="T18" i="28"/>
  <c r="AJ18" i="28"/>
  <c r="AW18" i="28" s="1"/>
  <c r="G19" i="28"/>
  <c r="W19" i="28"/>
  <c r="AM19" i="28"/>
  <c r="AZ19" i="28" s="1"/>
  <c r="J20" i="28"/>
  <c r="Z20" i="28"/>
  <c r="AP20" i="28"/>
  <c r="BC20" i="28" s="1"/>
  <c r="M21" i="28"/>
  <c r="AC21" i="28"/>
  <c r="AS21" i="28"/>
  <c r="BF21" i="28" s="1"/>
  <c r="P22" i="28"/>
  <c r="AF22" i="28"/>
  <c r="C23" i="28"/>
  <c r="S23" i="28"/>
  <c r="AI23" i="28"/>
  <c r="AV23" i="28" s="1"/>
  <c r="F24" i="28"/>
  <c r="V24" i="28"/>
  <c r="AL24" i="28"/>
  <c r="AY24" i="28" s="1"/>
  <c r="A1" i="28"/>
  <c r="D1" i="28"/>
  <c r="H1" i="28"/>
  <c r="L1" i="28"/>
  <c r="P1" i="28"/>
  <c r="T1" i="28"/>
  <c r="X1" i="28"/>
  <c r="AB1" i="28"/>
  <c r="AF1" i="28"/>
  <c r="AJ1" i="28"/>
  <c r="AN1" i="28"/>
  <c r="AR1" i="28"/>
  <c r="D2" i="28"/>
  <c r="J2" i="28"/>
  <c r="O2" i="28"/>
  <c r="T2" i="28"/>
  <c r="AB2" i="28"/>
  <c r="AN2" i="28"/>
  <c r="BA2" i="28" s="1"/>
  <c r="K3" i="28"/>
  <c r="AA3" i="28"/>
  <c r="AQ3" i="28"/>
  <c r="BD3" i="28" s="1"/>
  <c r="N4" i="28"/>
  <c r="AD4" i="28"/>
  <c r="A5" i="28"/>
  <c r="Q5" i="28"/>
  <c r="AG5" i="28"/>
  <c r="D6" i="28"/>
  <c r="T6" i="28"/>
  <c r="AJ6" i="28"/>
  <c r="AW6" i="28" s="1"/>
  <c r="G7" i="28"/>
  <c r="W7" i="28"/>
  <c r="AM7" i="28"/>
  <c r="AZ7" i="28" s="1"/>
  <c r="J8" i="28"/>
  <c r="Z8" i="28"/>
  <c r="AP8" i="28"/>
  <c r="BC8" i="28" s="1"/>
  <c r="M9" i="28"/>
  <c r="AC9" i="28"/>
  <c r="AS9" i="28"/>
  <c r="BF9" i="28" s="1"/>
  <c r="P10" i="28"/>
  <c r="AF10" i="28"/>
  <c r="C11" i="28"/>
  <c r="S11" i="28"/>
  <c r="AI11" i="28"/>
  <c r="AV11" i="28" s="1"/>
  <c r="F12" i="28"/>
  <c r="V12" i="28"/>
  <c r="AL12" i="28"/>
  <c r="AY12" i="28" s="1"/>
  <c r="I13" i="28"/>
  <c r="Y13" i="28"/>
  <c r="AO13" i="28"/>
  <c r="BB13" i="28" s="1"/>
  <c r="L14" i="28"/>
  <c r="AB14" i="28"/>
  <c r="AR14" i="28"/>
  <c r="BE14" i="28" s="1"/>
  <c r="O15" i="28"/>
  <c r="AE15" i="28"/>
  <c r="B16" i="28"/>
  <c r="R16" i="28"/>
  <c r="AH16" i="28"/>
  <c r="E17" i="28"/>
  <c r="U17" i="28"/>
  <c r="AK17" i="28"/>
  <c r="AX17" i="28" s="1"/>
  <c r="H18" i="28"/>
  <c r="X18" i="28"/>
  <c r="AN18" i="28"/>
  <c r="BA18" i="28" s="1"/>
  <c r="K19" i="28"/>
  <c r="AA19" i="28"/>
  <c r="AQ19" i="28"/>
  <c r="BD19" i="28" s="1"/>
  <c r="N20" i="28"/>
  <c r="AD20" i="28"/>
  <c r="A21" i="28"/>
  <c r="Q21" i="28"/>
  <c r="AG21" i="28"/>
  <c r="D22" i="28"/>
  <c r="T22" i="28"/>
  <c r="AJ22" i="28"/>
  <c r="AW22" i="28" s="1"/>
  <c r="G23" i="28"/>
  <c r="W23" i="28"/>
  <c r="AM23" i="28"/>
  <c r="AZ23" i="28" s="1"/>
  <c r="J24" i="28"/>
  <c r="Z24" i="28"/>
  <c r="AS24" i="28"/>
  <c r="BF24" i="28" s="1"/>
  <c r="AO24" i="28"/>
  <c r="BB24" i="28" s="1"/>
  <c r="AK24" i="28"/>
  <c r="AX24" i="28" s="1"/>
  <c r="AG24" i="28"/>
  <c r="AC24" i="28"/>
  <c r="Y24" i="28"/>
  <c r="U24" i="28"/>
  <c r="Q24" i="28"/>
  <c r="M24" i="28"/>
  <c r="I24" i="28"/>
  <c r="E24" i="28"/>
  <c r="A24" i="28"/>
  <c r="AP23" i="28"/>
  <c r="BC23" i="28" s="1"/>
  <c r="AL23" i="28"/>
  <c r="AY23" i="28" s="1"/>
  <c r="AH23" i="28"/>
  <c r="AD23" i="28"/>
  <c r="Z23" i="28"/>
  <c r="V23" i="28"/>
  <c r="R23" i="28"/>
  <c r="N23" i="28"/>
  <c r="J23" i="28"/>
  <c r="F23" i="28"/>
  <c r="B23" i="28"/>
  <c r="AQ22" i="28"/>
  <c r="BD22" i="28" s="1"/>
  <c r="AM22" i="28"/>
  <c r="AZ22" i="28" s="1"/>
  <c r="AI22" i="28"/>
  <c r="AV22" i="28" s="1"/>
  <c r="AE22" i="28"/>
  <c r="AA22" i="28"/>
  <c r="W22" i="28"/>
  <c r="S22" i="28"/>
  <c r="O22" i="28"/>
  <c r="K22" i="28"/>
  <c r="G22" i="28"/>
  <c r="C22" i="28"/>
  <c r="AR21" i="28"/>
  <c r="BE21" i="28" s="1"/>
  <c r="AN21" i="28"/>
  <c r="BA21" i="28" s="1"/>
  <c r="AJ21" i="28"/>
  <c r="AW21" i="28" s="1"/>
  <c r="AF21" i="28"/>
  <c r="AB21" i="28"/>
  <c r="X21" i="28"/>
  <c r="T21" i="28"/>
  <c r="P21" i="28"/>
  <c r="L21" i="28"/>
  <c r="H21" i="28"/>
  <c r="D21" i="28"/>
  <c r="AS20" i="28"/>
  <c r="BF20" i="28" s="1"/>
  <c r="AO20" i="28"/>
  <c r="BB20" i="28" s="1"/>
  <c r="AK20" i="28"/>
  <c r="AX20" i="28" s="1"/>
  <c r="AG20" i="28"/>
  <c r="AC20" i="28"/>
  <c r="Y20" i="28"/>
  <c r="U20" i="28"/>
  <c r="Q20" i="28"/>
  <c r="M20" i="28"/>
  <c r="I20" i="28"/>
  <c r="E20" i="28"/>
  <c r="A20" i="28"/>
  <c r="AP19" i="28"/>
  <c r="BC19" i="28" s="1"/>
  <c r="AL19" i="28"/>
  <c r="AY19" i="28" s="1"/>
  <c r="AH19" i="28"/>
  <c r="AD19" i="28"/>
  <c r="Z19" i="28"/>
  <c r="V19" i="28"/>
  <c r="R19" i="28"/>
  <c r="N19" i="28"/>
  <c r="J19" i="28"/>
  <c r="F19" i="28"/>
  <c r="B19" i="28"/>
  <c r="AQ18" i="28"/>
  <c r="BD18" i="28" s="1"/>
  <c r="AM18" i="28"/>
  <c r="AZ18" i="28" s="1"/>
  <c r="AI18" i="28"/>
  <c r="AV18" i="28" s="1"/>
  <c r="AE18" i="28"/>
  <c r="AA18" i="28"/>
  <c r="W18" i="28"/>
  <c r="S18" i="28"/>
  <c r="O18" i="28"/>
  <c r="K18" i="28"/>
  <c r="G18" i="28"/>
  <c r="C18" i="28"/>
  <c r="AR17" i="28"/>
  <c r="BE17" i="28" s="1"/>
  <c r="AN17" i="28"/>
  <c r="BA17" i="28" s="1"/>
  <c r="AJ17" i="28"/>
  <c r="AW17" i="28" s="1"/>
  <c r="AF17" i="28"/>
  <c r="AB17" i="28"/>
  <c r="X17" i="28"/>
  <c r="T17" i="28"/>
  <c r="P17" i="28"/>
  <c r="L17" i="28"/>
  <c r="H17" i="28"/>
  <c r="D17" i="28"/>
  <c r="AS16" i="28"/>
  <c r="BF16" i="28" s="1"/>
  <c r="AO16" i="28"/>
  <c r="BB16" i="28" s="1"/>
  <c r="AK16" i="28"/>
  <c r="AX16" i="28" s="1"/>
  <c r="AG16" i="28"/>
  <c r="AC16" i="28"/>
  <c r="Y16" i="28"/>
  <c r="U16" i="28"/>
  <c r="Q16" i="28"/>
  <c r="M16" i="28"/>
  <c r="I16" i="28"/>
  <c r="E16" i="28"/>
  <c r="A16" i="28"/>
  <c r="AP15" i="28"/>
  <c r="BC15" i="28" s="1"/>
  <c r="AL15" i="28"/>
  <c r="AY15" i="28" s="1"/>
  <c r="AH15" i="28"/>
  <c r="AD15" i="28"/>
  <c r="Z15" i="28"/>
  <c r="V15" i="28"/>
  <c r="R15" i="28"/>
  <c r="N15" i="28"/>
  <c r="J15" i="28"/>
  <c r="F15" i="28"/>
  <c r="B15" i="28"/>
  <c r="AQ14" i="28"/>
  <c r="BD14" i="28" s="1"/>
  <c r="AM14" i="28"/>
  <c r="AZ14" i="28" s="1"/>
  <c r="AI14" i="28"/>
  <c r="AV14" i="28" s="1"/>
  <c r="AE14" i="28"/>
  <c r="AA14" i="28"/>
  <c r="W14" i="28"/>
  <c r="S14" i="28"/>
  <c r="O14" i="28"/>
  <c r="K14" i="28"/>
  <c r="G14" i="28"/>
  <c r="C14" i="28"/>
  <c r="AR13" i="28"/>
  <c r="BE13" i="28" s="1"/>
  <c r="AN13" i="28"/>
  <c r="BA13" i="28" s="1"/>
  <c r="AJ13" i="28"/>
  <c r="AW13" i="28" s="1"/>
  <c r="AF13" i="28"/>
  <c r="AB13" i="28"/>
  <c r="X13" i="28"/>
  <c r="T13" i="28"/>
  <c r="P13" i="28"/>
  <c r="L13" i="28"/>
  <c r="H13" i="28"/>
  <c r="D13" i="28"/>
  <c r="AS12" i="28"/>
  <c r="BF12" i="28" s="1"/>
  <c r="AO12" i="28"/>
  <c r="BB12" i="28" s="1"/>
  <c r="AK12" i="28"/>
  <c r="AX12" i="28" s="1"/>
  <c r="AG12" i="28"/>
  <c r="AC12" i="28"/>
  <c r="Y12" i="28"/>
  <c r="U12" i="28"/>
  <c r="Q12" i="28"/>
  <c r="M12" i="28"/>
  <c r="I12" i="28"/>
  <c r="AT12" i="28" s="1"/>
  <c r="E12" i="28"/>
  <c r="A12" i="28"/>
  <c r="AP11" i="28"/>
  <c r="BC11" i="28" s="1"/>
  <c r="AL11" i="28"/>
  <c r="AY11" i="28" s="1"/>
  <c r="AH11" i="28"/>
  <c r="AD11" i="28"/>
  <c r="Z11" i="28"/>
  <c r="V11" i="28"/>
  <c r="R11" i="28"/>
  <c r="N11" i="28"/>
  <c r="J11" i="28"/>
  <c r="F11" i="28"/>
  <c r="B11" i="28"/>
  <c r="AQ10" i="28"/>
  <c r="BD10" i="28" s="1"/>
  <c r="AM10" i="28"/>
  <c r="AZ10" i="28" s="1"/>
  <c r="AI10" i="28"/>
  <c r="AV10" i="28" s="1"/>
  <c r="AE10" i="28"/>
  <c r="AA10" i="28"/>
  <c r="W10" i="28"/>
  <c r="S10" i="28"/>
  <c r="O10" i="28"/>
  <c r="K10" i="28"/>
  <c r="G10" i="28"/>
  <c r="C10" i="28"/>
  <c r="AR9" i="28"/>
  <c r="BE9" i="28" s="1"/>
  <c r="AN9" i="28"/>
  <c r="BA9" i="28" s="1"/>
  <c r="AJ9" i="28"/>
  <c r="AW9" i="28" s="1"/>
  <c r="AF9" i="28"/>
  <c r="AB9" i="28"/>
  <c r="X9" i="28"/>
  <c r="T9" i="28"/>
  <c r="P9" i="28"/>
  <c r="L9" i="28"/>
  <c r="H9" i="28"/>
  <c r="D9" i="28"/>
  <c r="AS8" i="28"/>
  <c r="BF8" i="28" s="1"/>
  <c r="AO8" i="28"/>
  <c r="BB8" i="28" s="1"/>
  <c r="AK8" i="28"/>
  <c r="AX8" i="28" s="1"/>
  <c r="AG8" i="28"/>
  <c r="AC8" i="28"/>
  <c r="Y8" i="28"/>
  <c r="U8" i="28"/>
  <c r="Q8" i="28"/>
  <c r="M8" i="28"/>
  <c r="I8" i="28"/>
  <c r="AT8" i="28" s="1"/>
  <c r="E8" i="28"/>
  <c r="A8" i="28"/>
  <c r="AP7" i="28"/>
  <c r="BC7" i="28" s="1"/>
  <c r="AL7" i="28"/>
  <c r="AY7" i="28" s="1"/>
  <c r="AH7" i="28"/>
  <c r="AD7" i="28"/>
  <c r="Z7" i="28"/>
  <c r="V7" i="28"/>
  <c r="R7" i="28"/>
  <c r="N7" i="28"/>
  <c r="J7" i="28"/>
  <c r="F7" i="28"/>
  <c r="B7" i="28"/>
  <c r="AQ6" i="28"/>
  <c r="BD6" i="28" s="1"/>
  <c r="AM6" i="28"/>
  <c r="AZ6" i="28" s="1"/>
  <c r="AI6" i="28"/>
  <c r="AV6" i="28" s="1"/>
  <c r="AE6" i="28"/>
  <c r="AA6" i="28"/>
  <c r="W6" i="28"/>
  <c r="S6" i="28"/>
  <c r="O6" i="28"/>
  <c r="K6" i="28"/>
  <c r="G6" i="28"/>
  <c r="C6" i="28"/>
  <c r="AR5" i="28"/>
  <c r="BE5" i="28" s="1"/>
  <c r="AN5" i="28"/>
  <c r="BA5" i="28" s="1"/>
  <c r="AJ5" i="28"/>
  <c r="AW5" i="28" s="1"/>
  <c r="AF5" i="28"/>
  <c r="AB5" i="28"/>
  <c r="X5" i="28"/>
  <c r="T5" i="28"/>
  <c r="P5" i="28"/>
  <c r="L5" i="28"/>
  <c r="H5" i="28"/>
  <c r="D5" i="28"/>
  <c r="AS4" i="28"/>
  <c r="BF4" i="28" s="1"/>
  <c r="AO4" i="28"/>
  <c r="BB4" i="28" s="1"/>
  <c r="AK4" i="28"/>
  <c r="AX4" i="28" s="1"/>
  <c r="AG4" i="28"/>
  <c r="AC4" i="28"/>
  <c r="Y4" i="28"/>
  <c r="U4" i="28"/>
  <c r="Q4" i="28"/>
  <c r="M4" i="28"/>
  <c r="I4" i="28"/>
  <c r="E4" i="28"/>
  <c r="A4" i="28"/>
  <c r="AP3" i="28"/>
  <c r="BC3" i="28" s="1"/>
  <c r="AL3" i="28"/>
  <c r="AY3" i="28" s="1"/>
  <c r="AH3" i="28"/>
  <c r="AD3" i="28"/>
  <c r="Z3" i="28"/>
  <c r="V3" i="28"/>
  <c r="R3" i="28"/>
  <c r="N3" i="28"/>
  <c r="J3" i="28"/>
  <c r="F3" i="28"/>
  <c r="B3" i="28"/>
  <c r="AQ2" i="28"/>
  <c r="BD2" i="28" s="1"/>
  <c r="AM2" i="28"/>
  <c r="AZ2" i="28" s="1"/>
  <c r="AI2" i="28"/>
  <c r="AV2" i="28" s="1"/>
  <c r="AE2" i="28"/>
  <c r="AA2" i="28"/>
  <c r="W2" i="28"/>
  <c r="AR24" i="28"/>
  <c r="BE24" i="28" s="1"/>
  <c r="AN24" i="28"/>
  <c r="BA24" i="28" s="1"/>
  <c r="AJ24" i="28"/>
  <c r="AW24" i="28" s="1"/>
  <c r="AF24" i="28"/>
  <c r="AB24" i="28"/>
  <c r="X24" i="28"/>
  <c r="T24" i="28"/>
  <c r="P24" i="28"/>
  <c r="L24" i="28"/>
  <c r="H24" i="28"/>
  <c r="D24" i="28"/>
  <c r="AS23" i="28"/>
  <c r="BF23" i="28" s="1"/>
  <c r="AO23" i="28"/>
  <c r="BB23" i="28" s="1"/>
  <c r="AK23" i="28"/>
  <c r="AX23" i="28" s="1"/>
  <c r="AG23" i="28"/>
  <c r="AC23" i="28"/>
  <c r="Y23" i="28"/>
  <c r="U23" i="28"/>
  <c r="Q23" i="28"/>
  <c r="M23" i="28"/>
  <c r="I23" i="28"/>
  <c r="AT23" i="28" s="1"/>
  <c r="E23" i="28"/>
  <c r="A23" i="28"/>
  <c r="BG23" i="28" s="1"/>
  <c r="AP22" i="28"/>
  <c r="BC22" i="28" s="1"/>
  <c r="AL22" i="28"/>
  <c r="AY22" i="28" s="1"/>
  <c r="AH22" i="28"/>
  <c r="AD22" i="28"/>
  <c r="Z22" i="28"/>
  <c r="V22" i="28"/>
  <c r="R22" i="28"/>
  <c r="N22" i="28"/>
  <c r="J22" i="28"/>
  <c r="F22" i="28"/>
  <c r="B22" i="28"/>
  <c r="AQ21" i="28"/>
  <c r="BD21" i="28" s="1"/>
  <c r="AM21" i="28"/>
  <c r="AZ21" i="28" s="1"/>
  <c r="AI21" i="28"/>
  <c r="AV21" i="28" s="1"/>
  <c r="AE21" i="28"/>
  <c r="AA21" i="28"/>
  <c r="W21" i="28"/>
  <c r="S21" i="28"/>
  <c r="O21" i="28"/>
  <c r="K21" i="28"/>
  <c r="G21" i="28"/>
  <c r="C21" i="28"/>
  <c r="AR20" i="28"/>
  <c r="BE20" i="28" s="1"/>
  <c r="AN20" i="28"/>
  <c r="BA20" i="28" s="1"/>
  <c r="AJ20" i="28"/>
  <c r="AW20" i="28" s="1"/>
  <c r="AF20" i="28"/>
  <c r="AB20" i="28"/>
  <c r="X20" i="28"/>
  <c r="T20" i="28"/>
  <c r="P20" i="28"/>
  <c r="L20" i="28"/>
  <c r="H20" i="28"/>
  <c r="D20" i="28"/>
  <c r="AS19" i="28"/>
  <c r="BF19" i="28" s="1"/>
  <c r="AO19" i="28"/>
  <c r="BB19" i="28" s="1"/>
  <c r="AK19" i="28"/>
  <c r="AX19" i="28" s="1"/>
  <c r="AG19" i="28"/>
  <c r="AC19" i="28"/>
  <c r="Y19" i="28"/>
  <c r="U19" i="28"/>
  <c r="Q19" i="28"/>
  <c r="M19" i="28"/>
  <c r="I19" i="28"/>
  <c r="AT19" i="28" s="1"/>
  <c r="E19" i="28"/>
  <c r="A19" i="28"/>
  <c r="AP18" i="28"/>
  <c r="BC18" i="28" s="1"/>
  <c r="AL18" i="28"/>
  <c r="AY18" i="28" s="1"/>
  <c r="AH18" i="28"/>
  <c r="AD18" i="28"/>
  <c r="Z18" i="28"/>
  <c r="V18" i="28"/>
  <c r="R18" i="28"/>
  <c r="N18" i="28"/>
  <c r="J18" i="28"/>
  <c r="F18" i="28"/>
  <c r="B18" i="28"/>
  <c r="AQ17" i="28"/>
  <c r="BD17" i="28" s="1"/>
  <c r="AM17" i="28"/>
  <c r="AZ17" i="28" s="1"/>
  <c r="AI17" i="28"/>
  <c r="AV17" i="28" s="1"/>
  <c r="AE17" i="28"/>
  <c r="AA17" i="28"/>
  <c r="W17" i="28"/>
  <c r="S17" i="28"/>
  <c r="O17" i="28"/>
  <c r="K17" i="28"/>
  <c r="G17" i="28"/>
  <c r="C17" i="28"/>
  <c r="AR16" i="28"/>
  <c r="BE16" i="28" s="1"/>
  <c r="AN16" i="28"/>
  <c r="BA16" i="28" s="1"/>
  <c r="AJ16" i="28"/>
  <c r="AW16" i="28" s="1"/>
  <c r="AF16" i="28"/>
  <c r="AB16" i="28"/>
  <c r="X16" i="28"/>
  <c r="T16" i="28"/>
  <c r="P16" i="28"/>
  <c r="L16" i="28"/>
  <c r="H16" i="28"/>
  <c r="D16" i="28"/>
  <c r="AS15" i="28"/>
  <c r="BF15" i="28" s="1"/>
  <c r="AO15" i="28"/>
  <c r="BB15" i="28" s="1"/>
  <c r="AK15" i="28"/>
  <c r="AX15" i="28" s="1"/>
  <c r="AG15" i="28"/>
  <c r="AC15" i="28"/>
  <c r="Y15" i="28"/>
  <c r="U15" i="28"/>
  <c r="Q15" i="28"/>
  <c r="M15" i="28"/>
  <c r="I15" i="28"/>
  <c r="E15" i="28"/>
  <c r="A15" i="28"/>
  <c r="AP14" i="28"/>
  <c r="BC14" i="28" s="1"/>
  <c r="AL14" i="28"/>
  <c r="AY14" i="28" s="1"/>
  <c r="AH14" i="28"/>
  <c r="AD14" i="28"/>
  <c r="Z14" i="28"/>
  <c r="V14" i="28"/>
  <c r="R14" i="28"/>
  <c r="N14" i="28"/>
  <c r="AU14" i="28" s="1"/>
  <c r="J14" i="28"/>
  <c r="F14" i="28"/>
  <c r="B14" i="28"/>
  <c r="AQ13" i="28"/>
  <c r="BD13" i="28" s="1"/>
  <c r="AM13" i="28"/>
  <c r="AZ13" i="28" s="1"/>
  <c r="AI13" i="28"/>
  <c r="AV13" i="28" s="1"/>
  <c r="AE13" i="28"/>
  <c r="AA13" i="28"/>
  <c r="W13" i="28"/>
  <c r="S13" i="28"/>
  <c r="O13" i="28"/>
  <c r="K13" i="28"/>
  <c r="G13" i="28"/>
  <c r="C13" i="28"/>
  <c r="AR12" i="28"/>
  <c r="BE12" i="28" s="1"/>
  <c r="AN12" i="28"/>
  <c r="BA12" i="28" s="1"/>
  <c r="AJ12" i="28"/>
  <c r="AW12" i="28" s="1"/>
  <c r="AF12" i="28"/>
  <c r="AB12" i="28"/>
  <c r="X12" i="28"/>
  <c r="T12" i="28"/>
  <c r="P12" i="28"/>
  <c r="L12" i="28"/>
  <c r="H12" i="28"/>
  <c r="D12" i="28"/>
  <c r="AS11" i="28"/>
  <c r="BF11" i="28" s="1"/>
  <c r="AO11" i="28"/>
  <c r="BB11" i="28" s="1"/>
  <c r="AK11" i="28"/>
  <c r="AX11" i="28" s="1"/>
  <c r="AG11" i="28"/>
  <c r="AC11" i="28"/>
  <c r="Y11" i="28"/>
  <c r="U11" i="28"/>
  <c r="Q11" i="28"/>
  <c r="M11" i="28"/>
  <c r="I11" i="28"/>
  <c r="AT11" i="28" s="1"/>
  <c r="E11" i="28"/>
  <c r="A11" i="28"/>
  <c r="AP10" i="28"/>
  <c r="BC10" i="28" s="1"/>
  <c r="AL10" i="28"/>
  <c r="AY10" i="28" s="1"/>
  <c r="AH10" i="28"/>
  <c r="AD10" i="28"/>
  <c r="Z10" i="28"/>
  <c r="V10" i="28"/>
  <c r="R10" i="28"/>
  <c r="N10" i="28"/>
  <c r="AU10" i="28" s="1"/>
  <c r="J10" i="28"/>
  <c r="F10" i="28"/>
  <c r="B10" i="28"/>
  <c r="AQ9" i="28"/>
  <c r="BD9" i="28" s="1"/>
  <c r="AM9" i="28"/>
  <c r="AZ9" i="28" s="1"/>
  <c r="AI9" i="28"/>
  <c r="AV9" i="28" s="1"/>
  <c r="AE9" i="28"/>
  <c r="AA9" i="28"/>
  <c r="W9" i="28"/>
  <c r="S9" i="28"/>
  <c r="O9" i="28"/>
  <c r="K9" i="28"/>
  <c r="G9" i="28"/>
  <c r="C9" i="28"/>
  <c r="AR8" i="28"/>
  <c r="BE8" i="28" s="1"/>
  <c r="AN8" i="28"/>
  <c r="BA8" i="28" s="1"/>
  <c r="AJ8" i="28"/>
  <c r="AW8" i="28" s="1"/>
  <c r="AF8" i="28"/>
  <c r="AB8" i="28"/>
  <c r="X8" i="28"/>
  <c r="T8" i="28"/>
  <c r="P8" i="28"/>
  <c r="L8" i="28"/>
  <c r="H8" i="28"/>
  <c r="D8" i="28"/>
  <c r="AS7" i="28"/>
  <c r="BF7" i="28" s="1"/>
  <c r="AO7" i="28"/>
  <c r="BB7" i="28" s="1"/>
  <c r="AK7" i="28"/>
  <c r="AX7" i="28" s="1"/>
  <c r="AG7" i="28"/>
  <c r="AC7" i="28"/>
  <c r="Y7" i="28"/>
  <c r="U7" i="28"/>
  <c r="Q7" i="28"/>
  <c r="M7" i="28"/>
  <c r="I7" i="28"/>
  <c r="AT7" i="28" s="1"/>
  <c r="E7" i="28"/>
  <c r="A7" i="28"/>
  <c r="AP6" i="28"/>
  <c r="BC6" i="28" s="1"/>
  <c r="AL6" i="28"/>
  <c r="AY6" i="28" s="1"/>
  <c r="AH6" i="28"/>
  <c r="AD6" i="28"/>
  <c r="Z6" i="28"/>
  <c r="V6" i="28"/>
  <c r="R6" i="28"/>
  <c r="N6" i="28"/>
  <c r="J6" i="28"/>
  <c r="F6" i="28"/>
  <c r="B6" i="28"/>
  <c r="AQ5" i="28"/>
  <c r="BD5" i="28" s="1"/>
  <c r="AM5" i="28"/>
  <c r="AZ5" i="28" s="1"/>
  <c r="AI5" i="28"/>
  <c r="AV5" i="28" s="1"/>
  <c r="AE5" i="28"/>
  <c r="AA5" i="28"/>
  <c r="W5" i="28"/>
  <c r="S5" i="28"/>
  <c r="O5" i="28"/>
  <c r="K5" i="28"/>
  <c r="G5" i="28"/>
  <c r="C5" i="28"/>
  <c r="AR4" i="28"/>
  <c r="BE4" i="28" s="1"/>
  <c r="AN4" i="28"/>
  <c r="BA4" i="28" s="1"/>
  <c r="AJ4" i="28"/>
  <c r="AW4" i="28" s="1"/>
  <c r="AF4" i="28"/>
  <c r="AB4" i="28"/>
  <c r="X4" i="28"/>
  <c r="T4" i="28"/>
  <c r="P4" i="28"/>
  <c r="L4" i="28"/>
  <c r="H4" i="28"/>
  <c r="D4" i="28"/>
  <c r="AS3" i="28"/>
  <c r="BF3" i="28" s="1"/>
  <c r="AO3" i="28"/>
  <c r="BB3" i="28" s="1"/>
  <c r="AK3" i="28"/>
  <c r="AX3" i="28" s="1"/>
  <c r="AG3" i="28"/>
  <c r="AC3" i="28"/>
  <c r="Y3" i="28"/>
  <c r="U3" i="28"/>
  <c r="Q3" i="28"/>
  <c r="M3" i="28"/>
  <c r="I3" i="28"/>
  <c r="AT3" i="28" s="1"/>
  <c r="E3" i="28"/>
  <c r="A3" i="28"/>
  <c r="AP2" i="28"/>
  <c r="BC2" i="28" s="1"/>
  <c r="AL2" i="28"/>
  <c r="AY2" i="28" s="1"/>
  <c r="AH2" i="28"/>
  <c r="AQ24" i="28"/>
  <c r="BD24" i="28" s="1"/>
  <c r="AM24" i="28"/>
  <c r="AZ24" i="28" s="1"/>
  <c r="AI24" i="28"/>
  <c r="AV24" i="28" s="1"/>
  <c r="AE24" i="28"/>
  <c r="AA24" i="28"/>
  <c r="W24" i="28"/>
  <c r="S24" i="28"/>
  <c r="O24" i="28"/>
  <c r="K24" i="28"/>
  <c r="G24" i="28"/>
  <c r="C24" i="28"/>
  <c r="AR23" i="28"/>
  <c r="BE23" i="28" s="1"/>
  <c r="AN23" i="28"/>
  <c r="BA23" i="28" s="1"/>
  <c r="AJ23" i="28"/>
  <c r="AW23" i="28" s="1"/>
  <c r="AF23" i="28"/>
  <c r="AB23" i="28"/>
  <c r="X23" i="28"/>
  <c r="T23" i="28"/>
  <c r="P23" i="28"/>
  <c r="L23" i="28"/>
  <c r="H23" i="28"/>
  <c r="D23" i="28"/>
  <c r="AS22" i="28"/>
  <c r="BF22" i="28" s="1"/>
  <c r="AO22" i="28"/>
  <c r="BB22" i="28" s="1"/>
  <c r="AK22" i="28"/>
  <c r="AX22" i="28" s="1"/>
  <c r="AG22" i="28"/>
  <c r="AC22" i="28"/>
  <c r="Y22" i="28"/>
  <c r="U22" i="28"/>
  <c r="Q22" i="28"/>
  <c r="M22" i="28"/>
  <c r="I22" i="28"/>
  <c r="AT22" i="28" s="1"/>
  <c r="E22" i="28"/>
  <c r="A22" i="28"/>
  <c r="BG22" i="28" s="1"/>
  <c r="AP21" i="28"/>
  <c r="BC21" i="28" s="1"/>
  <c r="AL21" i="28"/>
  <c r="AY21" i="28" s="1"/>
  <c r="AH21" i="28"/>
  <c r="AD21" i="28"/>
  <c r="Z21" i="28"/>
  <c r="V21" i="28"/>
  <c r="R21" i="28"/>
  <c r="N21" i="28"/>
  <c r="AU21" i="28" s="1"/>
  <c r="J21" i="28"/>
  <c r="F21" i="28"/>
  <c r="B21" i="28"/>
  <c r="AQ20" i="28"/>
  <c r="BD20" i="28" s="1"/>
  <c r="AM20" i="28"/>
  <c r="AZ20" i="28" s="1"/>
  <c r="AI20" i="28"/>
  <c r="AV20" i="28" s="1"/>
  <c r="AE20" i="28"/>
  <c r="AA20" i="28"/>
  <c r="W20" i="28"/>
  <c r="S20" i="28"/>
  <c r="O20" i="28"/>
  <c r="K20" i="28"/>
  <c r="G20" i="28"/>
  <c r="C20" i="28"/>
  <c r="AR19" i="28"/>
  <c r="BE19" i="28" s="1"/>
  <c r="AN19" i="28"/>
  <c r="BA19" i="28" s="1"/>
  <c r="AJ19" i="28"/>
  <c r="AW19" i="28" s="1"/>
  <c r="AF19" i="28"/>
  <c r="AB19" i="28"/>
  <c r="X19" i="28"/>
  <c r="T19" i="28"/>
  <c r="P19" i="28"/>
  <c r="L19" i="28"/>
  <c r="H19" i="28"/>
  <c r="D19" i="28"/>
  <c r="AS18" i="28"/>
  <c r="BF18" i="28" s="1"/>
  <c r="AO18" i="28"/>
  <c r="BB18" i="28" s="1"/>
  <c r="AK18" i="28"/>
  <c r="AX18" i="28" s="1"/>
  <c r="AG18" i="28"/>
  <c r="AC18" i="28"/>
  <c r="Y18" i="28"/>
  <c r="U18" i="28"/>
  <c r="Q18" i="28"/>
  <c r="M18" i="28"/>
  <c r="I18" i="28"/>
  <c r="E18" i="28"/>
  <c r="A18" i="28"/>
  <c r="AP17" i="28"/>
  <c r="BC17" i="28" s="1"/>
  <c r="AL17" i="28"/>
  <c r="AY17" i="28" s="1"/>
  <c r="AH17" i="28"/>
  <c r="AD17" i="28"/>
  <c r="Z17" i="28"/>
  <c r="V17" i="28"/>
  <c r="R17" i="28"/>
  <c r="N17" i="28"/>
  <c r="AU17" i="28" s="1"/>
  <c r="J17" i="28"/>
  <c r="F17" i="28"/>
  <c r="B17" i="28"/>
  <c r="AQ16" i="28"/>
  <c r="BD16" i="28" s="1"/>
  <c r="AM16" i="28"/>
  <c r="AZ16" i="28" s="1"/>
  <c r="AI16" i="28"/>
  <c r="AV16" i="28" s="1"/>
  <c r="AE16" i="28"/>
  <c r="AA16" i="28"/>
  <c r="W16" i="28"/>
  <c r="S16" i="28"/>
  <c r="O16" i="28"/>
  <c r="K16" i="28"/>
  <c r="G16" i="28"/>
  <c r="C16" i="28"/>
  <c r="AR15" i="28"/>
  <c r="BE15" i="28" s="1"/>
  <c r="AN15" i="28"/>
  <c r="BA15" i="28" s="1"/>
  <c r="AJ15" i="28"/>
  <c r="AW15" i="28" s="1"/>
  <c r="AF15" i="28"/>
  <c r="AB15" i="28"/>
  <c r="X15" i="28"/>
  <c r="T15" i="28"/>
  <c r="P15" i="28"/>
  <c r="L15" i="28"/>
  <c r="H15" i="28"/>
  <c r="D15" i="28"/>
  <c r="AS14" i="28"/>
  <c r="BF14" i="28" s="1"/>
  <c r="AO14" i="28"/>
  <c r="BB14" i="28" s="1"/>
  <c r="AK14" i="28"/>
  <c r="AX14" i="28" s="1"/>
  <c r="AG14" i="28"/>
  <c r="AC14" i="28"/>
  <c r="Y14" i="28"/>
  <c r="U14" i="28"/>
  <c r="Q14" i="28"/>
  <c r="M14" i="28"/>
  <c r="I14" i="28"/>
  <c r="AT14" i="28" s="1"/>
  <c r="E14" i="28"/>
  <c r="A14" i="28"/>
  <c r="AP13" i="28"/>
  <c r="BC13" i="28" s="1"/>
  <c r="AL13" i="28"/>
  <c r="AY13" i="28" s="1"/>
  <c r="AH13" i="28"/>
  <c r="AD13" i="28"/>
  <c r="Z13" i="28"/>
  <c r="V13" i="28"/>
  <c r="R13" i="28"/>
  <c r="N13" i="28"/>
  <c r="AU13" i="28" s="1"/>
  <c r="J13" i="28"/>
  <c r="F13" i="28"/>
  <c r="B13" i="28"/>
  <c r="AQ12" i="28"/>
  <c r="BD12" i="28" s="1"/>
  <c r="AM12" i="28"/>
  <c r="AZ12" i="28" s="1"/>
  <c r="AI12" i="28"/>
  <c r="AV12" i="28" s="1"/>
  <c r="AE12" i="28"/>
  <c r="AA12" i="28"/>
  <c r="W12" i="28"/>
  <c r="S12" i="28"/>
  <c r="O12" i="28"/>
  <c r="K12" i="28"/>
  <c r="G12" i="28"/>
  <c r="C12" i="28"/>
  <c r="AR11" i="28"/>
  <c r="BE11" i="28" s="1"/>
  <c r="AN11" i="28"/>
  <c r="BA11" i="28" s="1"/>
  <c r="AJ11" i="28"/>
  <c r="AW11" i="28" s="1"/>
  <c r="AF11" i="28"/>
  <c r="AB11" i="28"/>
  <c r="X11" i="28"/>
  <c r="T11" i="28"/>
  <c r="P11" i="28"/>
  <c r="L11" i="28"/>
  <c r="H11" i="28"/>
  <c r="D11" i="28"/>
  <c r="AS10" i="28"/>
  <c r="BF10" i="28" s="1"/>
  <c r="AO10" i="28"/>
  <c r="BB10" i="28" s="1"/>
  <c r="AK10" i="28"/>
  <c r="AX10" i="28" s="1"/>
  <c r="AG10" i="28"/>
  <c r="AC10" i="28"/>
  <c r="Y10" i="28"/>
  <c r="U10" i="28"/>
  <c r="Q10" i="28"/>
  <c r="M10" i="28"/>
  <c r="I10" i="28"/>
  <c r="AT10" i="28" s="1"/>
  <c r="E10" i="28"/>
  <c r="A10" i="28"/>
  <c r="AP9" i="28"/>
  <c r="BC9" i="28" s="1"/>
  <c r="AL9" i="28"/>
  <c r="AY9" i="28" s="1"/>
  <c r="AH9" i="28"/>
  <c r="AD9" i="28"/>
  <c r="Z9" i="28"/>
  <c r="V9" i="28"/>
  <c r="R9" i="28"/>
  <c r="N9" i="28"/>
  <c r="AU9" i="28" s="1"/>
  <c r="J9" i="28"/>
  <c r="F9" i="28"/>
  <c r="B9" i="28"/>
  <c r="AQ8" i="28"/>
  <c r="BD8" i="28" s="1"/>
  <c r="AM8" i="28"/>
  <c r="AZ8" i="28" s="1"/>
  <c r="AI8" i="28"/>
  <c r="AV8" i="28" s="1"/>
  <c r="AE8" i="28"/>
  <c r="AA8" i="28"/>
  <c r="W8" i="28"/>
  <c r="S8" i="28"/>
  <c r="O8" i="28"/>
  <c r="K8" i="28"/>
  <c r="G8" i="28"/>
  <c r="C8" i="28"/>
  <c r="AR7" i="28"/>
  <c r="BE7" i="28" s="1"/>
  <c r="AN7" i="28"/>
  <c r="BA7" i="28" s="1"/>
  <c r="AJ7" i="28"/>
  <c r="AW7" i="28" s="1"/>
  <c r="AF7" i="28"/>
  <c r="AB7" i="28"/>
  <c r="X7" i="28"/>
  <c r="T7" i="28"/>
  <c r="P7" i="28"/>
  <c r="L7" i="28"/>
  <c r="H7" i="28"/>
  <c r="D7" i="28"/>
  <c r="AS6" i="28"/>
  <c r="BF6" i="28" s="1"/>
  <c r="AO6" i="28"/>
  <c r="BB6" i="28" s="1"/>
  <c r="AK6" i="28"/>
  <c r="AX6" i="28" s="1"/>
  <c r="AG6" i="28"/>
  <c r="AC6" i="28"/>
  <c r="Y6" i="28"/>
  <c r="U6" i="28"/>
  <c r="Q6" i="28"/>
  <c r="M6" i="28"/>
  <c r="I6" i="28"/>
  <c r="AT6" i="28" s="1"/>
  <c r="E6" i="28"/>
  <c r="A6" i="28"/>
  <c r="AP5" i="28"/>
  <c r="BC5" i="28" s="1"/>
  <c r="AL5" i="28"/>
  <c r="AY5" i="28" s="1"/>
  <c r="AH5" i="28"/>
  <c r="AD5" i="28"/>
  <c r="Z5" i="28"/>
  <c r="V5" i="28"/>
  <c r="R5" i="28"/>
  <c r="N5" i="28"/>
  <c r="AU5" i="28" s="1"/>
  <c r="J5" i="28"/>
  <c r="F5" i="28"/>
  <c r="B5" i="28"/>
  <c r="AQ4" i="28"/>
  <c r="BD4" i="28" s="1"/>
  <c r="AM4" i="28"/>
  <c r="AZ4" i="28" s="1"/>
  <c r="AI4" i="28"/>
  <c r="AV4" i="28" s="1"/>
  <c r="AE4" i="28"/>
  <c r="AA4" i="28"/>
  <c r="W4" i="28"/>
  <c r="S4" i="28"/>
  <c r="O4" i="28"/>
  <c r="K4" i="28"/>
  <c r="G4" i="28"/>
  <c r="C4" i="28"/>
  <c r="AR3" i="28"/>
  <c r="BE3" i="28" s="1"/>
  <c r="AN3" i="28"/>
  <c r="BA3" i="28" s="1"/>
  <c r="AJ3" i="28"/>
  <c r="AW3" i="28" s="1"/>
  <c r="AF3" i="28"/>
  <c r="AB3" i="28"/>
  <c r="X3" i="28"/>
  <c r="T3" i="28"/>
  <c r="P3" i="28"/>
  <c r="L3" i="28"/>
  <c r="H3" i="28"/>
  <c r="D3" i="28"/>
  <c r="AS2" i="28"/>
  <c r="BF2" i="28" s="1"/>
  <c r="AO2" i="28"/>
  <c r="BB2" i="28" s="1"/>
  <c r="AK2" i="28"/>
  <c r="AX2" i="28" s="1"/>
  <c r="AG2" i="28"/>
  <c r="AC2" i="28"/>
  <c r="Y2" i="28"/>
  <c r="U2" i="28"/>
  <c r="Q2" i="28"/>
  <c r="M2" i="28"/>
  <c r="I2" i="28"/>
  <c r="E2" i="28"/>
  <c r="A2" i="28"/>
  <c r="E1" i="28"/>
  <c r="I1" i="28"/>
  <c r="M1" i="28"/>
  <c r="Q1" i="28"/>
  <c r="U1" i="28"/>
  <c r="Y1" i="28"/>
  <c r="AC1" i="28"/>
  <c r="AG1" i="28"/>
  <c r="AK1" i="28"/>
  <c r="AO1" i="28"/>
  <c r="AS1" i="28"/>
  <c r="F2" i="28"/>
  <c r="K2" i="28"/>
  <c r="P2" i="28"/>
  <c r="V2" i="28"/>
  <c r="AT2" i="28" s="1"/>
  <c r="AD2" i="28"/>
  <c r="AR2" i="28"/>
  <c r="BE2" i="28" s="1"/>
  <c r="O3" i="28"/>
  <c r="AE3" i="28"/>
  <c r="B4" i="28"/>
  <c r="R4" i="28"/>
  <c r="AH4" i="28"/>
  <c r="E5" i="28"/>
  <c r="U5" i="28"/>
  <c r="AK5" i="28"/>
  <c r="AX5" i="28" s="1"/>
  <c r="H6" i="28"/>
  <c r="X6" i="28"/>
  <c r="AN6" i="28"/>
  <c r="BA6" i="28" s="1"/>
  <c r="K7" i="28"/>
  <c r="AA7" i="28"/>
  <c r="AQ7" i="28"/>
  <c r="BD7" i="28" s="1"/>
  <c r="N8" i="28"/>
  <c r="AU8" i="28" s="1"/>
  <c r="AD8" i="28"/>
  <c r="A9" i="28"/>
  <c r="Q9" i="28"/>
  <c r="AG9" i="28"/>
  <c r="D10" i="28"/>
  <c r="T10" i="28"/>
  <c r="AJ10" i="28"/>
  <c r="AW10" i="28" s="1"/>
  <c r="G11" i="28"/>
  <c r="W11" i="28"/>
  <c r="AM11" i="28"/>
  <c r="AZ11" i="28" s="1"/>
  <c r="J12" i="28"/>
  <c r="Z12" i="28"/>
  <c r="AP12" i="28"/>
  <c r="BC12" i="28" s="1"/>
  <c r="M13" i="28"/>
  <c r="AC13" i="28"/>
  <c r="AS13" i="28"/>
  <c r="BF13" i="28" s="1"/>
  <c r="P14" i="28"/>
  <c r="AF14" i="28"/>
  <c r="C15" i="28"/>
  <c r="S15" i="28"/>
  <c r="AI15" i="28"/>
  <c r="AV15" i="28" s="1"/>
  <c r="F16" i="28"/>
  <c r="V16" i="28"/>
  <c r="AL16" i="28"/>
  <c r="AY16" i="28" s="1"/>
  <c r="I17" i="28"/>
  <c r="AT17" i="28" s="1"/>
  <c r="Y17" i="28"/>
  <c r="AO17" i="28"/>
  <c r="BB17" i="28" s="1"/>
  <c r="L18" i="28"/>
  <c r="AB18" i="28"/>
  <c r="AR18" i="28"/>
  <c r="BE18" i="28" s="1"/>
  <c r="O19" i="28"/>
  <c r="AE19" i="28"/>
  <c r="B20" i="28"/>
  <c r="R20" i="28"/>
  <c r="AH20" i="28"/>
  <c r="E21" i="28"/>
  <c r="U21" i="28"/>
  <c r="AK21" i="28"/>
  <c r="AX21" i="28" s="1"/>
  <c r="H22" i="28"/>
  <c r="X22" i="28"/>
  <c r="AN22" i="28"/>
  <c r="BA22" i="28" s="1"/>
  <c r="K23" i="28"/>
  <c r="AA23" i="28"/>
  <c r="AQ23" i="28"/>
  <c r="BD23" i="28" s="1"/>
  <c r="N24" i="28"/>
  <c r="AU24" i="28" s="1"/>
  <c r="AD24" i="28"/>
  <c r="B1" i="28"/>
  <c r="F1" i="28"/>
  <c r="J1" i="28"/>
  <c r="N1" i="28"/>
  <c r="R1" i="28"/>
  <c r="V1" i="28"/>
  <c r="Z1" i="28"/>
  <c r="AD1" i="28"/>
  <c r="AH1" i="28"/>
  <c r="AL1" i="28"/>
  <c r="AP1" i="28"/>
  <c r="B2" i="28"/>
  <c r="G2" i="28"/>
  <c r="L2" i="28"/>
  <c r="R2" i="28"/>
  <c r="X2" i="28"/>
  <c r="AF2" i="28"/>
  <c r="C3" i="28"/>
  <c r="S3" i="28"/>
  <c r="AI3" i="28"/>
  <c r="AV3" i="28" s="1"/>
  <c r="F4" i="28"/>
  <c r="V4" i="28"/>
  <c r="AL4" i="28"/>
  <c r="AY4" i="28" s="1"/>
  <c r="I5" i="28"/>
  <c r="Y5" i="28"/>
  <c r="AO5" i="28"/>
  <c r="BB5" i="28" s="1"/>
  <c r="L6" i="28"/>
  <c r="AB6" i="28"/>
  <c r="AR6" i="28"/>
  <c r="BE6" i="28" s="1"/>
  <c r="O7" i="28"/>
  <c r="AE7" i="28"/>
  <c r="B8" i="28"/>
  <c r="R8" i="28"/>
  <c r="AH8" i="28"/>
  <c r="E9" i="28"/>
  <c r="U9" i="28"/>
  <c r="AK9" i="28"/>
  <c r="AX9" i="28" s="1"/>
  <c r="H10" i="28"/>
  <c r="X10" i="28"/>
  <c r="AN10" i="28"/>
  <c r="BA10" i="28" s="1"/>
  <c r="K11" i="28"/>
  <c r="AA11" i="28"/>
  <c r="AQ11" i="28"/>
  <c r="BD11" i="28" s="1"/>
  <c r="N12" i="28"/>
  <c r="AU12" i="28" s="1"/>
  <c r="AD12" i="28"/>
  <c r="A13" i="28"/>
  <c r="BG13" i="28" s="1"/>
  <c r="Q13" i="28"/>
  <c r="AG13" i="28"/>
  <c r="D14" i="28"/>
  <c r="T14" i="28"/>
  <c r="AJ14" i="28"/>
  <c r="AW14" i="28" s="1"/>
  <c r="G15" i="28"/>
  <c r="W15" i="28"/>
  <c r="AM15" i="28"/>
  <c r="AZ15" i="28" s="1"/>
  <c r="J16" i="28"/>
  <c r="Z16" i="28"/>
  <c r="AP16" i="28"/>
  <c r="BC16" i="28" s="1"/>
  <c r="M17" i="28"/>
  <c r="AC17" i="28"/>
  <c r="AS17" i="28"/>
  <c r="BF17" i="28" s="1"/>
  <c r="P18" i="28"/>
  <c r="AF18" i="28"/>
  <c r="C19" i="28"/>
  <c r="S19" i="28"/>
  <c r="AI19" i="28"/>
  <c r="AV19" i="28" s="1"/>
  <c r="F20" i="28"/>
  <c r="V20" i="28"/>
  <c r="AL20" i="28"/>
  <c r="AY20" i="28" s="1"/>
  <c r="I21" i="28"/>
  <c r="AT21" i="28" s="1"/>
  <c r="Y21" i="28"/>
  <c r="AO21" i="28"/>
  <c r="BB21" i="28" s="1"/>
  <c r="L22" i="28"/>
  <c r="AB22" i="28"/>
  <c r="AR22" i="28"/>
  <c r="BE22" i="28" s="1"/>
  <c r="O23" i="28"/>
  <c r="AE23" i="28"/>
  <c r="B24" i="28"/>
  <c r="R24" i="28"/>
  <c r="AH24" i="28"/>
  <c r="B1" i="33"/>
  <c r="B3" i="34" s="1"/>
  <c r="F1" i="33"/>
  <c r="F3" i="34" s="1"/>
  <c r="J1" i="33"/>
  <c r="N1" i="33"/>
  <c r="N3" i="34" s="1"/>
  <c r="R1" i="33"/>
  <c r="R3" i="34" s="1"/>
  <c r="V1" i="33"/>
  <c r="V3" i="34" s="1"/>
  <c r="Z1" i="33"/>
  <c r="Z3" i="34" s="1"/>
  <c r="AD1" i="33"/>
  <c r="AD3" i="34" s="1"/>
  <c r="AH1" i="33"/>
  <c r="AH3" i="34" s="1"/>
  <c r="AL1" i="33"/>
  <c r="A2" i="33"/>
  <c r="A4" i="34" s="1"/>
  <c r="E2" i="33"/>
  <c r="E4" i="34" s="1"/>
  <c r="I2" i="33"/>
  <c r="I4" i="34" s="1"/>
  <c r="M2" i="33"/>
  <c r="M4" i="34" s="1"/>
  <c r="Q2" i="33"/>
  <c r="Q4" i="34" s="1"/>
  <c r="U2" i="33"/>
  <c r="U4" i="34" s="1"/>
  <c r="Y2" i="33"/>
  <c r="Y4" i="34" s="1"/>
  <c r="AC2" i="33"/>
  <c r="AC4" i="34" s="1"/>
  <c r="AG2" i="33"/>
  <c r="AG4" i="34" s="1"/>
  <c r="AK2" i="33"/>
  <c r="AR2" i="33" s="1"/>
  <c r="AM4" i="34" s="1"/>
  <c r="AO2" i="33"/>
  <c r="AV2" i="33" s="1"/>
  <c r="AQ4" i="34" s="1"/>
  <c r="D3" i="33"/>
  <c r="D5" i="34" s="1"/>
  <c r="H3" i="33"/>
  <c r="H5" i="34" s="1"/>
  <c r="L3" i="33"/>
  <c r="L5" i="34" s="1"/>
  <c r="P3" i="33"/>
  <c r="P5" i="34" s="1"/>
  <c r="T3" i="33"/>
  <c r="T5" i="34" s="1"/>
  <c r="X3" i="33"/>
  <c r="X5" i="34" s="1"/>
  <c r="AB3" i="33"/>
  <c r="AB5" i="34" s="1"/>
  <c r="AF3" i="33"/>
  <c r="AF5" i="34" s="1"/>
  <c r="AJ3" i="33"/>
  <c r="AQ3" i="33" s="1"/>
  <c r="AL5" i="34" s="1"/>
  <c r="AN3" i="33"/>
  <c r="AU3" i="33" s="1"/>
  <c r="AP5" i="34" s="1"/>
  <c r="C4" i="33"/>
  <c r="C6" i="34" s="1"/>
  <c r="G4" i="33"/>
  <c r="G6" i="34" s="1"/>
  <c r="K4" i="33"/>
  <c r="K6" i="34" s="1"/>
  <c r="O4" i="33"/>
  <c r="O6" i="34" s="1"/>
  <c r="S4" i="33"/>
  <c r="S6" i="34" s="1"/>
  <c r="W4" i="33"/>
  <c r="W6" i="34" s="1"/>
  <c r="AA4" i="33"/>
  <c r="AA6" i="34" s="1"/>
  <c r="AE4" i="33"/>
  <c r="AE6" i="34" s="1"/>
  <c r="AI4" i="33"/>
  <c r="AP4" i="33" s="1"/>
  <c r="AK6" i="34" s="1"/>
  <c r="AM4" i="33"/>
  <c r="AT4" i="33" s="1"/>
  <c r="AO6" i="34" s="1"/>
  <c r="B5" i="33"/>
  <c r="B7" i="34" s="1"/>
  <c r="F5" i="33"/>
  <c r="F7" i="34" s="1"/>
  <c r="J5" i="33"/>
  <c r="J7" i="34" s="1"/>
  <c r="N5" i="33"/>
  <c r="N7" i="34" s="1"/>
  <c r="R5" i="33"/>
  <c r="R7" i="34" s="1"/>
  <c r="V5" i="33"/>
  <c r="V7" i="34" s="1"/>
  <c r="AI7" i="34" s="1"/>
  <c r="Z5" i="33"/>
  <c r="Z7" i="34" s="1"/>
  <c r="AD5" i="33"/>
  <c r="AD7" i="34" s="1"/>
  <c r="AH5" i="33"/>
  <c r="AH7" i="34" s="1"/>
  <c r="AL5" i="33"/>
  <c r="AS5" i="33" s="1"/>
  <c r="AN7" i="34" s="1"/>
  <c r="A6" i="33"/>
  <c r="A8" i="34" s="1"/>
  <c r="E6" i="33"/>
  <c r="E8" i="34" s="1"/>
  <c r="I6" i="33"/>
  <c r="I8" i="34" s="1"/>
  <c r="M6" i="33"/>
  <c r="M8" i="34" s="1"/>
  <c r="Q6" i="33"/>
  <c r="Q8" i="34" s="1"/>
  <c r="U6" i="33"/>
  <c r="U8" i="34" s="1"/>
  <c r="Y6" i="33"/>
  <c r="Y8" i="34" s="1"/>
  <c r="AC6" i="33"/>
  <c r="AC8" i="34" s="1"/>
  <c r="AG6" i="33"/>
  <c r="AG8" i="34" s="1"/>
  <c r="AK6" i="33"/>
  <c r="AR6" i="33" s="1"/>
  <c r="AM8" i="34" s="1"/>
  <c r="AO6" i="33"/>
  <c r="AV6" i="33" s="1"/>
  <c r="AQ8" i="34" s="1"/>
  <c r="D7" i="33"/>
  <c r="D9" i="34" s="1"/>
  <c r="H7" i="33"/>
  <c r="H9" i="34" s="1"/>
  <c r="L7" i="33"/>
  <c r="L9" i="34" s="1"/>
  <c r="P7" i="33"/>
  <c r="P9" i="34" s="1"/>
  <c r="T7" i="33"/>
  <c r="T9" i="34" s="1"/>
  <c r="X7" i="33"/>
  <c r="X9" i="34" s="1"/>
  <c r="AB7" i="33"/>
  <c r="AB9" i="34" s="1"/>
  <c r="AF7" i="33"/>
  <c r="AF9" i="34" s="1"/>
  <c r="AJ7" i="33"/>
  <c r="AQ7" i="33" s="1"/>
  <c r="AL9" i="34" s="1"/>
  <c r="AN7" i="33"/>
  <c r="AU7" i="33" s="1"/>
  <c r="AP9" i="34" s="1"/>
  <c r="C8" i="33"/>
  <c r="C10" i="34" s="1"/>
  <c r="G8" i="33"/>
  <c r="G10" i="34" s="1"/>
  <c r="K8" i="33"/>
  <c r="K10" i="34" s="1"/>
  <c r="O8" i="33"/>
  <c r="O10" i="34" s="1"/>
  <c r="S8" i="33"/>
  <c r="S10" i="34" s="1"/>
  <c r="W8" i="33"/>
  <c r="W10" i="34" s="1"/>
  <c r="AA8" i="33"/>
  <c r="AA10" i="34" s="1"/>
  <c r="AE8" i="33"/>
  <c r="AE10" i="34" s="1"/>
  <c r="AI8" i="33"/>
  <c r="AP8" i="33" s="1"/>
  <c r="AK10" i="34" s="1"/>
  <c r="AM8" i="33"/>
  <c r="AT8" i="33" s="1"/>
  <c r="AO10" i="34" s="1"/>
  <c r="B9" i="33"/>
  <c r="B11" i="34" s="1"/>
  <c r="F9" i="33"/>
  <c r="F11" i="34" s="1"/>
  <c r="J9" i="33"/>
  <c r="J11" i="34" s="1"/>
  <c r="N9" i="33"/>
  <c r="N11" i="34" s="1"/>
  <c r="R9" i="33"/>
  <c r="R11" i="34" s="1"/>
  <c r="V9" i="33"/>
  <c r="V11" i="34" s="1"/>
  <c r="AI11" i="34" s="1"/>
  <c r="Z9" i="33"/>
  <c r="Z11" i="34" s="1"/>
  <c r="AD9" i="33"/>
  <c r="AD11" i="34" s="1"/>
  <c r="AH9" i="33"/>
  <c r="AH11" i="34" s="1"/>
  <c r="AL9" i="33"/>
  <c r="AS9" i="33" s="1"/>
  <c r="AN11" i="34" s="1"/>
  <c r="A10" i="33"/>
  <c r="A12" i="34" s="1"/>
  <c r="E10" i="33"/>
  <c r="E12" i="34" s="1"/>
  <c r="I10" i="33"/>
  <c r="I12" i="34" s="1"/>
  <c r="M10" i="33"/>
  <c r="M12" i="34" s="1"/>
  <c r="Q10" i="33"/>
  <c r="Q12" i="34" s="1"/>
  <c r="U10" i="33"/>
  <c r="U12" i="34" s="1"/>
  <c r="Y10" i="33"/>
  <c r="Y12" i="34" s="1"/>
  <c r="AC10" i="33"/>
  <c r="AC12" i="34" s="1"/>
  <c r="AG10" i="33"/>
  <c r="AG12" i="34" s="1"/>
  <c r="AK10" i="33"/>
  <c r="AR10" i="33" s="1"/>
  <c r="AM12" i="34" s="1"/>
  <c r="AO10" i="33"/>
  <c r="AV10" i="33" s="1"/>
  <c r="AQ12" i="34" s="1"/>
  <c r="D11" i="33"/>
  <c r="D13" i="34" s="1"/>
  <c r="H11" i="33"/>
  <c r="H13" i="34" s="1"/>
  <c r="L11" i="33"/>
  <c r="L13" i="34" s="1"/>
  <c r="P11" i="33"/>
  <c r="P13" i="34" s="1"/>
  <c r="T11" i="33"/>
  <c r="T13" i="34" s="1"/>
  <c r="X11" i="33"/>
  <c r="X13" i="34" s="1"/>
  <c r="AB11" i="33"/>
  <c r="AB13" i="34" s="1"/>
  <c r="AF11" i="33"/>
  <c r="AF13" i="34" s="1"/>
  <c r="AJ11" i="33"/>
  <c r="AQ11" i="33" s="1"/>
  <c r="AL13" i="34" s="1"/>
  <c r="AN11" i="33"/>
  <c r="AU11" i="33" s="1"/>
  <c r="AP13" i="34" s="1"/>
  <c r="C12" i="33"/>
  <c r="G12" i="33"/>
  <c r="K12" i="33"/>
  <c r="O12" i="33"/>
  <c r="S12" i="33"/>
  <c r="W12" i="33"/>
  <c r="AA12" i="33"/>
  <c r="AE12" i="33"/>
  <c r="AI12" i="33"/>
  <c r="AP12" i="33" s="1"/>
  <c r="AM12" i="33"/>
  <c r="AT12" i="33" s="1"/>
  <c r="B13" i="33"/>
  <c r="F13" i="33"/>
  <c r="J13" i="33"/>
  <c r="N13" i="33"/>
  <c r="R13" i="33"/>
  <c r="V13" i="33"/>
  <c r="Z13" i="33"/>
  <c r="AD13" i="33"/>
  <c r="AH13" i="33"/>
  <c r="AL13" i="33"/>
  <c r="AS13" i="33" s="1"/>
  <c r="A14" i="33"/>
  <c r="E14" i="33"/>
  <c r="I14" i="33"/>
  <c r="M14" i="33"/>
  <c r="Q14" i="33"/>
  <c r="U14" i="33"/>
  <c r="Y14" i="33"/>
  <c r="AC14" i="33"/>
  <c r="AG14" i="33"/>
  <c r="AK14" i="33"/>
  <c r="AR14" i="33" s="1"/>
  <c r="AO14" i="33"/>
  <c r="AV14" i="33" s="1"/>
  <c r="D15" i="33"/>
  <c r="H15" i="33"/>
  <c r="N15" i="33"/>
  <c r="S15" i="33"/>
  <c r="AA15" i="33"/>
  <c r="AI15" i="33"/>
  <c r="AP15" i="33" s="1"/>
  <c r="B16" i="33"/>
  <c r="M16" i="33"/>
  <c r="AC16" i="33"/>
  <c r="D17" i="33"/>
  <c r="T17" i="33"/>
  <c r="AJ17" i="33"/>
  <c r="AQ17" i="33" s="1"/>
  <c r="K18" i="33"/>
  <c r="AA18" i="33"/>
  <c r="B19" i="33"/>
  <c r="R19" i="33"/>
  <c r="AH19" i="33"/>
  <c r="I20" i="33"/>
  <c r="Y20" i="33"/>
  <c r="AO20" i="33"/>
  <c r="AV20" i="33" s="1"/>
  <c r="P21" i="33"/>
  <c r="AF21" i="33"/>
  <c r="G22" i="33"/>
  <c r="C1" i="33"/>
  <c r="C3" i="34" s="1"/>
  <c r="G1" i="33"/>
  <c r="G3" i="34" s="1"/>
  <c r="K1" i="33"/>
  <c r="O1" i="33"/>
  <c r="O3" i="34" s="1"/>
  <c r="S1" i="33"/>
  <c r="S3" i="34" s="1"/>
  <c r="W1" i="33"/>
  <c r="W3" i="34" s="1"/>
  <c r="AA1" i="33"/>
  <c r="AA3" i="34" s="1"/>
  <c r="AE1" i="33"/>
  <c r="AE3" i="34" s="1"/>
  <c r="AI1" i="33"/>
  <c r="AM1" i="33"/>
  <c r="B2" i="33"/>
  <c r="B4" i="34" s="1"/>
  <c r="F2" i="33"/>
  <c r="F4" i="34" s="1"/>
  <c r="J2" i="33"/>
  <c r="J4" i="34" s="1"/>
  <c r="N2" i="33"/>
  <c r="N4" i="34" s="1"/>
  <c r="R2" i="33"/>
  <c r="R4" i="34" s="1"/>
  <c r="V2" i="33"/>
  <c r="V4" i="34" s="1"/>
  <c r="AI4" i="34" s="1"/>
  <c r="Z2" i="33"/>
  <c r="Z4" i="34" s="1"/>
  <c r="AD2" i="33"/>
  <c r="AD4" i="34" s="1"/>
  <c r="AH2" i="33"/>
  <c r="AH4" i="34" s="1"/>
  <c r="AL2" i="33"/>
  <c r="AS2" i="33" s="1"/>
  <c r="AN4" i="34" s="1"/>
  <c r="A3" i="33"/>
  <c r="A5" i="34" s="1"/>
  <c r="E3" i="33"/>
  <c r="E5" i="34" s="1"/>
  <c r="I3" i="33"/>
  <c r="I5" i="34" s="1"/>
  <c r="M3" i="33"/>
  <c r="M5" i="34" s="1"/>
  <c r="Q3" i="33"/>
  <c r="Q5" i="34" s="1"/>
  <c r="U3" i="33"/>
  <c r="U5" i="34" s="1"/>
  <c r="Y3" i="33"/>
  <c r="Y5" i="34" s="1"/>
  <c r="AC3" i="33"/>
  <c r="AC5" i="34" s="1"/>
  <c r="AG3" i="33"/>
  <c r="AG5" i="34" s="1"/>
  <c r="AK3" i="33"/>
  <c r="AR3" i="33" s="1"/>
  <c r="AM5" i="34" s="1"/>
  <c r="AO3" i="33"/>
  <c r="AV3" i="33" s="1"/>
  <c r="AQ5" i="34" s="1"/>
  <c r="D4" i="33"/>
  <c r="D6" i="34" s="1"/>
  <c r="H4" i="33"/>
  <c r="H6" i="34" s="1"/>
  <c r="L4" i="33"/>
  <c r="L6" i="34" s="1"/>
  <c r="P4" i="33"/>
  <c r="P6" i="34" s="1"/>
  <c r="T4" i="33"/>
  <c r="T6" i="34" s="1"/>
  <c r="X4" i="33"/>
  <c r="X6" i="34" s="1"/>
  <c r="AB4" i="33"/>
  <c r="AB6" i="34" s="1"/>
  <c r="AF4" i="33"/>
  <c r="AF6" i="34" s="1"/>
  <c r="AJ4" i="33"/>
  <c r="AQ4" i="33" s="1"/>
  <c r="AL6" i="34" s="1"/>
  <c r="AN4" i="33"/>
  <c r="AU4" i="33" s="1"/>
  <c r="AP6" i="34" s="1"/>
  <c r="C5" i="33"/>
  <c r="C7" i="34" s="1"/>
  <c r="G5" i="33"/>
  <c r="G7" i="34" s="1"/>
  <c r="K5" i="33"/>
  <c r="K7" i="34" s="1"/>
  <c r="O5" i="33"/>
  <c r="O7" i="34" s="1"/>
  <c r="S5" i="33"/>
  <c r="S7" i="34" s="1"/>
  <c r="W5" i="33"/>
  <c r="W7" i="34" s="1"/>
  <c r="AA5" i="33"/>
  <c r="AA7" i="34" s="1"/>
  <c r="AE5" i="33"/>
  <c r="AE7" i="34" s="1"/>
  <c r="AI5" i="33"/>
  <c r="AP5" i="33" s="1"/>
  <c r="AK7" i="34" s="1"/>
  <c r="AM5" i="33"/>
  <c r="AT5" i="33" s="1"/>
  <c r="AO7" i="34" s="1"/>
  <c r="B6" i="33"/>
  <c r="B8" i="34" s="1"/>
  <c r="F6" i="33"/>
  <c r="F8" i="34" s="1"/>
  <c r="J6" i="33"/>
  <c r="J8" i="34" s="1"/>
  <c r="N6" i="33"/>
  <c r="N8" i="34" s="1"/>
  <c r="R6" i="33"/>
  <c r="R8" i="34" s="1"/>
  <c r="V6" i="33"/>
  <c r="V8" i="34" s="1"/>
  <c r="AI8" i="34" s="1"/>
  <c r="Z6" i="33"/>
  <c r="Z8" i="34" s="1"/>
  <c r="AD6" i="33"/>
  <c r="AD8" i="34" s="1"/>
  <c r="AH6" i="33"/>
  <c r="AH8" i="34" s="1"/>
  <c r="AL6" i="33"/>
  <c r="AS6" i="33" s="1"/>
  <c r="AN8" i="34" s="1"/>
  <c r="A7" i="33"/>
  <c r="A9" i="34" s="1"/>
  <c r="E7" i="33"/>
  <c r="E9" i="34" s="1"/>
  <c r="I7" i="33"/>
  <c r="I9" i="34" s="1"/>
  <c r="M7" i="33"/>
  <c r="M9" i="34" s="1"/>
  <c r="Q7" i="33"/>
  <c r="Q9" i="34" s="1"/>
  <c r="U7" i="33"/>
  <c r="U9" i="34" s="1"/>
  <c r="Y7" i="33"/>
  <c r="Y9" i="34" s="1"/>
  <c r="AC7" i="33"/>
  <c r="AC9" i="34" s="1"/>
  <c r="AG7" i="33"/>
  <c r="AG9" i="34" s="1"/>
  <c r="AK7" i="33"/>
  <c r="AR7" i="33" s="1"/>
  <c r="AM9" i="34" s="1"/>
  <c r="AO7" i="33"/>
  <c r="AV7" i="33" s="1"/>
  <c r="AQ9" i="34" s="1"/>
  <c r="D8" i="33"/>
  <c r="D10" i="34" s="1"/>
  <c r="H8" i="33"/>
  <c r="H10" i="34" s="1"/>
  <c r="L8" i="33"/>
  <c r="L10" i="34" s="1"/>
  <c r="P8" i="33"/>
  <c r="P10" i="34" s="1"/>
  <c r="T8" i="33"/>
  <c r="T10" i="34" s="1"/>
  <c r="X8" i="33"/>
  <c r="X10" i="34" s="1"/>
  <c r="AB8" i="33"/>
  <c r="AB10" i="34" s="1"/>
  <c r="AF8" i="33"/>
  <c r="AF10" i="34" s="1"/>
  <c r="AJ8" i="33"/>
  <c r="AQ8" i="33" s="1"/>
  <c r="AL10" i="34" s="1"/>
  <c r="AN8" i="33"/>
  <c r="AU8" i="33" s="1"/>
  <c r="AP10" i="34" s="1"/>
  <c r="C9" i="33"/>
  <c r="C11" i="34" s="1"/>
  <c r="G9" i="33"/>
  <c r="G11" i="34" s="1"/>
  <c r="K9" i="33"/>
  <c r="K11" i="34" s="1"/>
  <c r="O9" i="33"/>
  <c r="O11" i="34" s="1"/>
  <c r="S9" i="33"/>
  <c r="S11" i="34" s="1"/>
  <c r="W9" i="33"/>
  <c r="W11" i="34" s="1"/>
  <c r="AA9" i="33"/>
  <c r="AA11" i="34" s="1"/>
  <c r="AE9" i="33"/>
  <c r="AE11" i="34" s="1"/>
  <c r="AI9" i="33"/>
  <c r="AP9" i="33" s="1"/>
  <c r="AK11" i="34" s="1"/>
  <c r="AM9" i="33"/>
  <c r="AT9" i="33" s="1"/>
  <c r="AO11" i="34" s="1"/>
  <c r="B10" i="33"/>
  <c r="B12" i="34" s="1"/>
  <c r="F10" i="33"/>
  <c r="F12" i="34" s="1"/>
  <c r="J10" i="33"/>
  <c r="J12" i="34" s="1"/>
  <c r="N10" i="33"/>
  <c r="N12" i="34" s="1"/>
  <c r="R10" i="33"/>
  <c r="R12" i="34" s="1"/>
  <c r="V10" i="33"/>
  <c r="V12" i="34" s="1"/>
  <c r="AI12" i="34" s="1"/>
  <c r="Z10" i="33"/>
  <c r="Z12" i="34" s="1"/>
  <c r="AD10" i="33"/>
  <c r="AD12" i="34" s="1"/>
  <c r="AH10" i="33"/>
  <c r="AH12" i="34" s="1"/>
  <c r="AL10" i="33"/>
  <c r="AS10" i="33" s="1"/>
  <c r="AN12" i="34" s="1"/>
  <c r="A11" i="33"/>
  <c r="A13" i="34" s="1"/>
  <c r="E11" i="33"/>
  <c r="E13" i="34" s="1"/>
  <c r="I11" i="33"/>
  <c r="I13" i="34" s="1"/>
  <c r="M11" i="33"/>
  <c r="M13" i="34" s="1"/>
  <c r="Q11" i="33"/>
  <c r="Q13" i="34" s="1"/>
  <c r="U11" i="33"/>
  <c r="U13" i="34" s="1"/>
  <c r="Y11" i="33"/>
  <c r="Y13" i="34" s="1"/>
  <c r="AC11" i="33"/>
  <c r="AC13" i="34" s="1"/>
  <c r="AG11" i="33"/>
  <c r="AG13" i="34" s="1"/>
  <c r="AK11" i="33"/>
  <c r="AR11" i="33" s="1"/>
  <c r="AM13" i="34" s="1"/>
  <c r="AO11" i="33"/>
  <c r="AV11" i="33" s="1"/>
  <c r="AQ13" i="34" s="1"/>
  <c r="D12" i="33"/>
  <c r="H12" i="33"/>
  <c r="L12" i="33"/>
  <c r="P12" i="33"/>
  <c r="T12" i="33"/>
  <c r="X12" i="33"/>
  <c r="AB12" i="33"/>
  <c r="AF12" i="33"/>
  <c r="AJ12" i="33"/>
  <c r="AQ12" i="33" s="1"/>
  <c r="AN12" i="33"/>
  <c r="AU12" i="33" s="1"/>
  <c r="C13" i="33"/>
  <c r="G13" i="33"/>
  <c r="K13" i="33"/>
  <c r="O13" i="33"/>
  <c r="S13" i="33"/>
  <c r="W13" i="33"/>
  <c r="AA13" i="33"/>
  <c r="AE13" i="33"/>
  <c r="AI13" i="33"/>
  <c r="AP13" i="33" s="1"/>
  <c r="AM13" i="33"/>
  <c r="AT13" i="33" s="1"/>
  <c r="B14" i="33"/>
  <c r="F14" i="33"/>
  <c r="J14" i="33"/>
  <c r="N14" i="33"/>
  <c r="R14" i="33"/>
  <c r="V14" i="33"/>
  <c r="Z14" i="33"/>
  <c r="AD14" i="33"/>
  <c r="AH14" i="33"/>
  <c r="AL14" i="33"/>
  <c r="AS14" i="33" s="1"/>
  <c r="A15" i="33"/>
  <c r="E15" i="33"/>
  <c r="J15" i="33"/>
  <c r="O15" i="33"/>
  <c r="V15" i="33"/>
  <c r="AD15" i="33"/>
  <c r="AL15" i="33"/>
  <c r="AS15" i="33" s="1"/>
  <c r="E16" i="33"/>
  <c r="Q16" i="33"/>
  <c r="AG16" i="33"/>
  <c r="H17" i="33"/>
  <c r="X17" i="33"/>
  <c r="AN17" i="33"/>
  <c r="AU17" i="33" s="1"/>
  <c r="O18" i="33"/>
  <c r="AE18" i="33"/>
  <c r="F19" i="33"/>
  <c r="V19" i="33"/>
  <c r="AL19" i="33"/>
  <c r="AS19" i="33" s="1"/>
  <c r="M20" i="33"/>
  <c r="AC20" i="33"/>
  <c r="D21" i="33"/>
  <c r="T21" i="33"/>
  <c r="AJ21" i="33"/>
  <c r="AQ21" i="33" s="1"/>
  <c r="K22" i="33"/>
  <c r="A1" i="33"/>
  <c r="A3" i="34" s="1"/>
  <c r="D1" i="33"/>
  <c r="D3" i="34" s="1"/>
  <c r="H1" i="33"/>
  <c r="H3" i="34" s="1"/>
  <c r="L1" i="33"/>
  <c r="L3" i="34" s="1"/>
  <c r="P1" i="33"/>
  <c r="P3" i="34" s="1"/>
  <c r="T1" i="33"/>
  <c r="T3" i="34" s="1"/>
  <c r="X1" i="33"/>
  <c r="X3" i="34" s="1"/>
  <c r="AB1" i="33"/>
  <c r="AB3" i="34" s="1"/>
  <c r="AF1" i="33"/>
  <c r="AF3" i="34" s="1"/>
  <c r="AJ1" i="33"/>
  <c r="AN1" i="33"/>
  <c r="C2" i="33"/>
  <c r="C4" i="34" s="1"/>
  <c r="G2" i="33"/>
  <c r="G4" i="34" s="1"/>
  <c r="K2" i="33"/>
  <c r="K4" i="34" s="1"/>
  <c r="O2" i="33"/>
  <c r="O4" i="34" s="1"/>
  <c r="S2" i="33"/>
  <c r="S4" i="34" s="1"/>
  <c r="W2" i="33"/>
  <c r="W4" i="34" s="1"/>
  <c r="AA2" i="33"/>
  <c r="AA4" i="34" s="1"/>
  <c r="AE2" i="33"/>
  <c r="AE4" i="34" s="1"/>
  <c r="AI2" i="33"/>
  <c r="AP2" i="33" s="1"/>
  <c r="AK4" i="34" s="1"/>
  <c r="AM2" i="33"/>
  <c r="AT2" i="33" s="1"/>
  <c r="AO4" i="34" s="1"/>
  <c r="B3" i="33"/>
  <c r="B5" i="34" s="1"/>
  <c r="F3" i="33"/>
  <c r="F5" i="34" s="1"/>
  <c r="J3" i="33"/>
  <c r="J5" i="34" s="1"/>
  <c r="N3" i="33"/>
  <c r="N5" i="34" s="1"/>
  <c r="R3" i="33"/>
  <c r="R5" i="34" s="1"/>
  <c r="V3" i="33"/>
  <c r="V5" i="34" s="1"/>
  <c r="AI5" i="34" s="1"/>
  <c r="Z3" i="33"/>
  <c r="Z5" i="34" s="1"/>
  <c r="AD3" i="33"/>
  <c r="AD5" i="34" s="1"/>
  <c r="AH3" i="33"/>
  <c r="AH5" i="34" s="1"/>
  <c r="AL3" i="33"/>
  <c r="AS3" i="33" s="1"/>
  <c r="AN5" i="34" s="1"/>
  <c r="A4" i="33"/>
  <c r="A6" i="34" s="1"/>
  <c r="E4" i="33"/>
  <c r="E6" i="34" s="1"/>
  <c r="I4" i="33"/>
  <c r="I6" i="34" s="1"/>
  <c r="M4" i="33"/>
  <c r="M6" i="34" s="1"/>
  <c r="Q4" i="33"/>
  <c r="Q6" i="34" s="1"/>
  <c r="U4" i="33"/>
  <c r="U6" i="34" s="1"/>
  <c r="Y4" i="33"/>
  <c r="Y6" i="34" s="1"/>
  <c r="AC4" i="33"/>
  <c r="AC6" i="34" s="1"/>
  <c r="AG4" i="33"/>
  <c r="AG6" i="34" s="1"/>
  <c r="AK4" i="33"/>
  <c r="AR4" i="33" s="1"/>
  <c r="AM6" i="34" s="1"/>
  <c r="AO4" i="33"/>
  <c r="AV4" i="33" s="1"/>
  <c r="AQ6" i="34" s="1"/>
  <c r="D5" i="33"/>
  <c r="D7" i="34" s="1"/>
  <c r="H5" i="33"/>
  <c r="H7" i="34" s="1"/>
  <c r="L5" i="33"/>
  <c r="L7" i="34" s="1"/>
  <c r="AJ7" i="34" s="1"/>
  <c r="P5" i="33"/>
  <c r="P7" i="34" s="1"/>
  <c r="T5" i="33"/>
  <c r="T7" i="34" s="1"/>
  <c r="X5" i="33"/>
  <c r="X7" i="34" s="1"/>
  <c r="AB5" i="33"/>
  <c r="AB7" i="34" s="1"/>
  <c r="AF5" i="33"/>
  <c r="AF7" i="34" s="1"/>
  <c r="AJ5" i="33"/>
  <c r="AQ5" i="33" s="1"/>
  <c r="AL7" i="34" s="1"/>
  <c r="AN5" i="33"/>
  <c r="AU5" i="33" s="1"/>
  <c r="AP7" i="34" s="1"/>
  <c r="C6" i="33"/>
  <c r="C8" i="34" s="1"/>
  <c r="G6" i="33"/>
  <c r="G8" i="34" s="1"/>
  <c r="K6" i="33"/>
  <c r="K8" i="34" s="1"/>
  <c r="O6" i="33"/>
  <c r="O8" i="34" s="1"/>
  <c r="S6" i="33"/>
  <c r="S8" i="34" s="1"/>
  <c r="W6" i="33"/>
  <c r="W8" i="34" s="1"/>
  <c r="AA6" i="33"/>
  <c r="AA8" i="34" s="1"/>
  <c r="AE6" i="33"/>
  <c r="AE8" i="34" s="1"/>
  <c r="AI6" i="33"/>
  <c r="AP6" i="33" s="1"/>
  <c r="AK8" i="34" s="1"/>
  <c r="AM6" i="33"/>
  <c r="AT6" i="33" s="1"/>
  <c r="AO8" i="34" s="1"/>
  <c r="B7" i="33"/>
  <c r="B9" i="34" s="1"/>
  <c r="F7" i="33"/>
  <c r="F9" i="34" s="1"/>
  <c r="J7" i="33"/>
  <c r="J9" i="34" s="1"/>
  <c r="N7" i="33"/>
  <c r="N9" i="34" s="1"/>
  <c r="R7" i="33"/>
  <c r="R9" i="34" s="1"/>
  <c r="V7" i="33"/>
  <c r="V9" i="34" s="1"/>
  <c r="AI9" i="34" s="1"/>
  <c r="Z7" i="33"/>
  <c r="Z9" i="34" s="1"/>
  <c r="AD7" i="33"/>
  <c r="AD9" i="34" s="1"/>
  <c r="AH7" i="33"/>
  <c r="AH9" i="34" s="1"/>
  <c r="AL7" i="33"/>
  <c r="AS7" i="33" s="1"/>
  <c r="AN9" i="34" s="1"/>
  <c r="A8" i="33"/>
  <c r="A10" i="34" s="1"/>
  <c r="E8" i="33"/>
  <c r="E10" i="34" s="1"/>
  <c r="I8" i="33"/>
  <c r="I10" i="34" s="1"/>
  <c r="M8" i="33"/>
  <c r="M10" i="34" s="1"/>
  <c r="Q8" i="33"/>
  <c r="Q10" i="34" s="1"/>
  <c r="U8" i="33"/>
  <c r="U10" i="34" s="1"/>
  <c r="Y8" i="33"/>
  <c r="Y10" i="34" s="1"/>
  <c r="AC8" i="33"/>
  <c r="AC10" i="34" s="1"/>
  <c r="AG8" i="33"/>
  <c r="AG10" i="34" s="1"/>
  <c r="AK8" i="33"/>
  <c r="AR8" i="33" s="1"/>
  <c r="AM10" i="34" s="1"/>
  <c r="AO8" i="33"/>
  <c r="AV8" i="33" s="1"/>
  <c r="AQ10" i="34" s="1"/>
  <c r="D9" i="33"/>
  <c r="D11" i="34" s="1"/>
  <c r="H9" i="33"/>
  <c r="H11" i="34" s="1"/>
  <c r="L9" i="33"/>
  <c r="L11" i="34" s="1"/>
  <c r="AJ11" i="34" s="1"/>
  <c r="P9" i="33"/>
  <c r="P11" i="34" s="1"/>
  <c r="T9" i="33"/>
  <c r="T11" i="34" s="1"/>
  <c r="X9" i="33"/>
  <c r="X11" i="34" s="1"/>
  <c r="AB9" i="33"/>
  <c r="AB11" i="34" s="1"/>
  <c r="AF9" i="33"/>
  <c r="AF11" i="34" s="1"/>
  <c r="AJ9" i="33"/>
  <c r="AQ9" i="33" s="1"/>
  <c r="AL11" i="34" s="1"/>
  <c r="AN9" i="33"/>
  <c r="AU9" i="33" s="1"/>
  <c r="AP11" i="34" s="1"/>
  <c r="C10" i="33"/>
  <c r="C12" i="34" s="1"/>
  <c r="G10" i="33"/>
  <c r="G12" i="34" s="1"/>
  <c r="K10" i="33"/>
  <c r="K12" i="34" s="1"/>
  <c r="O10" i="33"/>
  <c r="O12" i="34" s="1"/>
  <c r="S10" i="33"/>
  <c r="S12" i="34" s="1"/>
  <c r="W10" i="33"/>
  <c r="W12" i="34" s="1"/>
  <c r="AA10" i="33"/>
  <c r="AA12" i="34" s="1"/>
  <c r="AE10" i="33"/>
  <c r="AE12" i="34" s="1"/>
  <c r="AI10" i="33"/>
  <c r="AP10" i="33" s="1"/>
  <c r="AK12" i="34" s="1"/>
  <c r="AM10" i="33"/>
  <c r="AT10" i="33" s="1"/>
  <c r="AO12" i="34" s="1"/>
  <c r="B11" i="33"/>
  <c r="B13" i="34" s="1"/>
  <c r="F11" i="33"/>
  <c r="F13" i="34" s="1"/>
  <c r="J11" i="33"/>
  <c r="J13" i="34" s="1"/>
  <c r="N11" i="33"/>
  <c r="N13" i="34" s="1"/>
  <c r="R11" i="33"/>
  <c r="R13" i="34" s="1"/>
  <c r="V11" i="33"/>
  <c r="V13" i="34" s="1"/>
  <c r="AI13" i="34" s="1"/>
  <c r="Z11" i="33"/>
  <c r="Z13" i="34" s="1"/>
  <c r="AD11" i="33"/>
  <c r="AD13" i="34" s="1"/>
  <c r="AH11" i="33"/>
  <c r="AH13" i="34" s="1"/>
  <c r="AL11" i="33"/>
  <c r="AS11" i="33" s="1"/>
  <c r="AN13" i="34" s="1"/>
  <c r="A12" i="33"/>
  <c r="E12" i="33"/>
  <c r="I12" i="33"/>
  <c r="M12" i="33"/>
  <c r="Q12" i="33"/>
  <c r="U12" i="33"/>
  <c r="Y12" i="33"/>
  <c r="AC12" i="33"/>
  <c r="AG12" i="33"/>
  <c r="AK12" i="33"/>
  <c r="AR12" i="33" s="1"/>
  <c r="AO12" i="33"/>
  <c r="AV12" i="33" s="1"/>
  <c r="D13" i="33"/>
  <c r="H13" i="33"/>
  <c r="L13" i="33"/>
  <c r="P13" i="33"/>
  <c r="T13" i="33"/>
  <c r="X13" i="33"/>
  <c r="AB13" i="33"/>
  <c r="AF13" i="33"/>
  <c r="AJ13" i="33"/>
  <c r="AQ13" i="33" s="1"/>
  <c r="AN13" i="33"/>
  <c r="AU13" i="33" s="1"/>
  <c r="C14" i="33"/>
  <c r="G14" i="33"/>
  <c r="K14" i="33"/>
  <c r="O14" i="33"/>
  <c r="S14" i="33"/>
  <c r="W14" i="33"/>
  <c r="AA14" i="33"/>
  <c r="AE14" i="33"/>
  <c r="AI14" i="33"/>
  <c r="AP14" i="33" s="1"/>
  <c r="AM14" i="33"/>
  <c r="AT14" i="33" s="1"/>
  <c r="B15" i="33"/>
  <c r="F15" i="33"/>
  <c r="K15" i="33"/>
  <c r="P15" i="33"/>
  <c r="W15" i="33"/>
  <c r="AE15" i="33"/>
  <c r="AM15" i="33"/>
  <c r="AT15" i="33" s="1"/>
  <c r="F16" i="33"/>
  <c r="U16" i="33"/>
  <c r="AK16" i="33"/>
  <c r="AR16" i="33" s="1"/>
  <c r="L17" i="33"/>
  <c r="AB17" i="33"/>
  <c r="C18" i="33"/>
  <c r="S18" i="33"/>
  <c r="AI18" i="33"/>
  <c r="AP18" i="33" s="1"/>
  <c r="J19" i="33"/>
  <c r="Z19" i="33"/>
  <c r="A20" i="33"/>
  <c r="Q20" i="33"/>
  <c r="AG20" i="33"/>
  <c r="H21" i="33"/>
  <c r="X21" i="33"/>
  <c r="AO26" i="33"/>
  <c r="AK26" i="33"/>
  <c r="AG26" i="33"/>
  <c r="AC26" i="33"/>
  <c r="Y26" i="33"/>
  <c r="U26" i="33"/>
  <c r="Q26" i="33"/>
  <c r="M26" i="33"/>
  <c r="I26" i="33"/>
  <c r="E26" i="33"/>
  <c r="A26" i="33"/>
  <c r="AL25" i="33"/>
  <c r="AS25" i="33" s="1"/>
  <c r="AH25" i="33"/>
  <c r="AD25" i="33"/>
  <c r="Z25" i="33"/>
  <c r="V25" i="33"/>
  <c r="R25" i="33"/>
  <c r="N25" i="33"/>
  <c r="J25" i="33"/>
  <c r="F25" i="33"/>
  <c r="B25" i="33"/>
  <c r="AM24" i="33"/>
  <c r="AT24" i="33" s="1"/>
  <c r="AI24" i="33"/>
  <c r="AP24" i="33" s="1"/>
  <c r="AE24" i="33"/>
  <c r="AA24" i="33"/>
  <c r="W24" i="33"/>
  <c r="S24" i="33"/>
  <c r="O24" i="33"/>
  <c r="K24" i="33"/>
  <c r="G24" i="33"/>
  <c r="C24" i="33"/>
  <c r="AN23" i="33"/>
  <c r="AU23" i="33" s="1"/>
  <c r="AJ23" i="33"/>
  <c r="AQ23" i="33" s="1"/>
  <c r="AF23" i="33"/>
  <c r="AB23" i="33"/>
  <c r="X23" i="33"/>
  <c r="T23" i="33"/>
  <c r="P23" i="33"/>
  <c r="L23" i="33"/>
  <c r="H23" i="33"/>
  <c r="D23" i="33"/>
  <c r="AO22" i="33"/>
  <c r="AV22" i="33" s="1"/>
  <c r="AK22" i="33"/>
  <c r="AR22" i="33" s="1"/>
  <c r="AG22" i="33"/>
  <c r="AC22" i="33"/>
  <c r="Y22" i="33"/>
  <c r="U22" i="33"/>
  <c r="Q22" i="33"/>
  <c r="M22" i="33"/>
  <c r="I22" i="33"/>
  <c r="E22" i="33"/>
  <c r="A22" i="33"/>
  <c r="AL21" i="33"/>
  <c r="AS21" i="33" s="1"/>
  <c r="AH21" i="33"/>
  <c r="AD21" i="33"/>
  <c r="Z21" i="33"/>
  <c r="V21" i="33"/>
  <c r="R21" i="33"/>
  <c r="N21" i="33"/>
  <c r="J21" i="33"/>
  <c r="F21" i="33"/>
  <c r="B21" i="33"/>
  <c r="AM20" i="33"/>
  <c r="AT20" i="33" s="1"/>
  <c r="AI20" i="33"/>
  <c r="AP20" i="33" s="1"/>
  <c r="AE20" i="33"/>
  <c r="AA20" i="33"/>
  <c r="W20" i="33"/>
  <c r="S20" i="33"/>
  <c r="O20" i="33"/>
  <c r="K20" i="33"/>
  <c r="G20" i="33"/>
  <c r="C20" i="33"/>
  <c r="AN19" i="33"/>
  <c r="AU19" i="33" s="1"/>
  <c r="AJ19" i="33"/>
  <c r="AQ19" i="33" s="1"/>
  <c r="AF19" i="33"/>
  <c r="AB19" i="33"/>
  <c r="X19" i="33"/>
  <c r="T19" i="33"/>
  <c r="P19" i="33"/>
  <c r="L19" i="33"/>
  <c r="H19" i="33"/>
  <c r="D19" i="33"/>
  <c r="AO18" i="33"/>
  <c r="AV18" i="33" s="1"/>
  <c r="AK18" i="33"/>
  <c r="AR18" i="33" s="1"/>
  <c r="AG18" i="33"/>
  <c r="AC18" i="33"/>
  <c r="Y18" i="33"/>
  <c r="U18" i="33"/>
  <c r="Q18" i="33"/>
  <c r="M18" i="33"/>
  <c r="I18" i="33"/>
  <c r="E18" i="33"/>
  <c r="A18" i="33"/>
  <c r="AL17" i="33"/>
  <c r="AS17" i="33" s="1"/>
  <c r="AH17" i="33"/>
  <c r="AD17" i="33"/>
  <c r="Z17" i="33"/>
  <c r="V17" i="33"/>
  <c r="R17" i="33"/>
  <c r="N17" i="33"/>
  <c r="J17" i="33"/>
  <c r="F17" i="33"/>
  <c r="B17" i="33"/>
  <c r="AM16" i="33"/>
  <c r="AT16" i="33" s="1"/>
  <c r="AI16" i="33"/>
  <c r="AP16" i="33" s="1"/>
  <c r="AE16" i="33"/>
  <c r="AA16" i="33"/>
  <c r="W16" i="33"/>
  <c r="S16" i="33"/>
  <c r="O16" i="33"/>
  <c r="K16" i="33"/>
  <c r="G16" i="33"/>
  <c r="C16" i="33"/>
  <c r="AN15" i="33"/>
  <c r="AU15" i="33" s="1"/>
  <c r="AJ15" i="33"/>
  <c r="AQ15" i="33" s="1"/>
  <c r="AF15" i="33"/>
  <c r="AB15" i="33"/>
  <c r="X15" i="33"/>
  <c r="T15" i="33"/>
  <c r="AN26" i="33"/>
  <c r="AJ26" i="33"/>
  <c r="AF26" i="33"/>
  <c r="AB26" i="33"/>
  <c r="X26" i="33"/>
  <c r="T26" i="33"/>
  <c r="P26" i="33"/>
  <c r="L26" i="33"/>
  <c r="H26" i="33"/>
  <c r="D26" i="33"/>
  <c r="AO25" i="33"/>
  <c r="AV25" i="33" s="1"/>
  <c r="AK25" i="33"/>
  <c r="AR25" i="33" s="1"/>
  <c r="AG25" i="33"/>
  <c r="AC25" i="33"/>
  <c r="Y25" i="33"/>
  <c r="U25" i="33"/>
  <c r="Q25" i="33"/>
  <c r="M25" i="33"/>
  <c r="I25" i="33"/>
  <c r="E25" i="33"/>
  <c r="A25" i="33"/>
  <c r="AL24" i="33"/>
  <c r="AS24" i="33" s="1"/>
  <c r="AH24" i="33"/>
  <c r="AD24" i="33"/>
  <c r="Z24" i="33"/>
  <c r="V24" i="33"/>
  <c r="R24" i="33"/>
  <c r="N24" i="33"/>
  <c r="J24" i="33"/>
  <c r="F24" i="33"/>
  <c r="B24" i="33"/>
  <c r="AM23" i="33"/>
  <c r="AT23" i="33" s="1"/>
  <c r="AI23" i="33"/>
  <c r="AP23" i="33" s="1"/>
  <c r="AE23" i="33"/>
  <c r="AA23" i="33"/>
  <c r="W23" i="33"/>
  <c r="S23" i="33"/>
  <c r="O23" i="33"/>
  <c r="K23" i="33"/>
  <c r="G23" i="33"/>
  <c r="C23" i="33"/>
  <c r="AN22" i="33"/>
  <c r="AU22" i="33" s="1"/>
  <c r="AJ22" i="33"/>
  <c r="AQ22" i="33" s="1"/>
  <c r="AF22" i="33"/>
  <c r="AB22" i="33"/>
  <c r="X22" i="33"/>
  <c r="T22" i="33"/>
  <c r="P22" i="33"/>
  <c r="L22" i="33"/>
  <c r="H22" i="33"/>
  <c r="D22" i="33"/>
  <c r="AO21" i="33"/>
  <c r="AV21" i="33" s="1"/>
  <c r="AK21" i="33"/>
  <c r="AR21" i="33" s="1"/>
  <c r="AG21" i="33"/>
  <c r="AC21" i="33"/>
  <c r="Y21" i="33"/>
  <c r="U21" i="33"/>
  <c r="Q21" i="33"/>
  <c r="M21" i="33"/>
  <c r="I21" i="33"/>
  <c r="E21" i="33"/>
  <c r="A21" i="33"/>
  <c r="AL20" i="33"/>
  <c r="AS20" i="33" s="1"/>
  <c r="AH20" i="33"/>
  <c r="AD20" i="33"/>
  <c r="Z20" i="33"/>
  <c r="V20" i="33"/>
  <c r="R20" i="33"/>
  <c r="N20" i="33"/>
  <c r="J20" i="33"/>
  <c r="F20" i="33"/>
  <c r="B20" i="33"/>
  <c r="AM19" i="33"/>
  <c r="AT19" i="33" s="1"/>
  <c r="AI19" i="33"/>
  <c r="AP19" i="33" s="1"/>
  <c r="AE19" i="33"/>
  <c r="AA19" i="33"/>
  <c r="W19" i="33"/>
  <c r="S19" i="33"/>
  <c r="O19" i="33"/>
  <c r="K19" i="33"/>
  <c r="G19" i="33"/>
  <c r="C19" i="33"/>
  <c r="AN18" i="33"/>
  <c r="AU18" i="33" s="1"/>
  <c r="AJ18" i="33"/>
  <c r="AQ18" i="33" s="1"/>
  <c r="AF18" i="33"/>
  <c r="AB18" i="33"/>
  <c r="X18" i="33"/>
  <c r="T18" i="33"/>
  <c r="P18" i="33"/>
  <c r="L18" i="33"/>
  <c r="H18" i="33"/>
  <c r="D18" i="33"/>
  <c r="AO17" i="33"/>
  <c r="AV17" i="33" s="1"/>
  <c r="AK17" i="33"/>
  <c r="AR17" i="33" s="1"/>
  <c r="AG17" i="33"/>
  <c r="AC17" i="33"/>
  <c r="Y17" i="33"/>
  <c r="U17" i="33"/>
  <c r="Q17" i="33"/>
  <c r="M17" i="33"/>
  <c r="I17" i="33"/>
  <c r="E17" i="33"/>
  <c r="A17" i="33"/>
  <c r="AL16" i="33"/>
  <c r="AS16" i="33" s="1"/>
  <c r="AH16" i="33"/>
  <c r="AD16" i="33"/>
  <c r="Z16" i="33"/>
  <c r="V16" i="33"/>
  <c r="R16" i="33"/>
  <c r="N16" i="33"/>
  <c r="J16" i="33"/>
  <c r="AM26" i="33"/>
  <c r="AI26" i="33"/>
  <c r="AE26" i="33"/>
  <c r="AA26" i="33"/>
  <c r="W26" i="33"/>
  <c r="S26" i="33"/>
  <c r="O26" i="33"/>
  <c r="K26" i="33"/>
  <c r="G26" i="33"/>
  <c r="C26" i="33"/>
  <c r="AN25" i="33"/>
  <c r="AU25" i="33" s="1"/>
  <c r="AJ25" i="33"/>
  <c r="AQ25" i="33" s="1"/>
  <c r="AF25" i="33"/>
  <c r="AB25" i="33"/>
  <c r="X25" i="33"/>
  <c r="T25" i="33"/>
  <c r="P25" i="33"/>
  <c r="L25" i="33"/>
  <c r="H25" i="33"/>
  <c r="D25" i="33"/>
  <c r="AO24" i="33"/>
  <c r="AV24" i="33" s="1"/>
  <c r="AK24" i="33"/>
  <c r="AR24" i="33" s="1"/>
  <c r="AG24" i="33"/>
  <c r="AC24" i="33"/>
  <c r="Y24" i="33"/>
  <c r="U24" i="33"/>
  <c r="Q24" i="33"/>
  <c r="M24" i="33"/>
  <c r="I24" i="33"/>
  <c r="E24" i="33"/>
  <c r="A24" i="33"/>
  <c r="AL23" i="33"/>
  <c r="AS23" i="33" s="1"/>
  <c r="AH23" i="33"/>
  <c r="AD23" i="33"/>
  <c r="Z23" i="33"/>
  <c r="V23" i="33"/>
  <c r="R23" i="33"/>
  <c r="N23" i="33"/>
  <c r="J23" i="33"/>
  <c r="F23" i="33"/>
  <c r="B23" i="33"/>
  <c r="AM22" i="33"/>
  <c r="AT22" i="33" s="1"/>
  <c r="AI22" i="33"/>
  <c r="AP22" i="33" s="1"/>
  <c r="AE22" i="33"/>
  <c r="AA22" i="33"/>
  <c r="W22" i="33"/>
  <c r="S22" i="33"/>
  <c r="O22" i="33"/>
  <c r="AL26" i="33"/>
  <c r="AH26" i="33"/>
  <c r="AD26" i="33"/>
  <c r="Z26" i="33"/>
  <c r="V26" i="33"/>
  <c r="R26" i="33"/>
  <c r="N26" i="33"/>
  <c r="J26" i="33"/>
  <c r="F26" i="33"/>
  <c r="B26" i="33"/>
  <c r="AM25" i="33"/>
  <c r="AT25" i="33" s="1"/>
  <c r="AI25" i="33"/>
  <c r="AP25" i="33" s="1"/>
  <c r="AE25" i="33"/>
  <c r="AA25" i="33"/>
  <c r="W25" i="33"/>
  <c r="S25" i="33"/>
  <c r="O25" i="33"/>
  <c r="K25" i="33"/>
  <c r="G25" i="33"/>
  <c r="C25" i="33"/>
  <c r="AN24" i="33"/>
  <c r="AU24" i="33" s="1"/>
  <c r="AJ24" i="33"/>
  <c r="AQ24" i="33" s="1"/>
  <c r="AF24" i="33"/>
  <c r="AB24" i="33"/>
  <c r="X24" i="33"/>
  <c r="T24" i="33"/>
  <c r="P24" i="33"/>
  <c r="L24" i="33"/>
  <c r="H24" i="33"/>
  <c r="D24" i="33"/>
  <c r="AO23" i="33"/>
  <c r="AV23" i="33" s="1"/>
  <c r="AK23" i="33"/>
  <c r="AR23" i="33" s="1"/>
  <c r="AG23" i="33"/>
  <c r="AC23" i="33"/>
  <c r="Y23" i="33"/>
  <c r="U23" i="33"/>
  <c r="Q23" i="33"/>
  <c r="M23" i="33"/>
  <c r="I23" i="33"/>
  <c r="E23" i="33"/>
  <c r="A23" i="33"/>
  <c r="AL22" i="33"/>
  <c r="AS22" i="33" s="1"/>
  <c r="AH22" i="33"/>
  <c r="AD22" i="33"/>
  <c r="Z22" i="33"/>
  <c r="V22" i="33"/>
  <c r="R22" i="33"/>
  <c r="N22" i="33"/>
  <c r="J22" i="33"/>
  <c r="F22" i="33"/>
  <c r="B22" i="33"/>
  <c r="AM21" i="33"/>
  <c r="AT21" i="33" s="1"/>
  <c r="AI21" i="33"/>
  <c r="AP21" i="33" s="1"/>
  <c r="AE21" i="33"/>
  <c r="AA21" i="33"/>
  <c r="W21" i="33"/>
  <c r="S21" i="33"/>
  <c r="O21" i="33"/>
  <c r="K21" i="33"/>
  <c r="G21" i="33"/>
  <c r="C21" i="33"/>
  <c r="AN20" i="33"/>
  <c r="AU20" i="33" s="1"/>
  <c r="AJ20" i="33"/>
  <c r="AQ20" i="33" s="1"/>
  <c r="AF20" i="33"/>
  <c r="AB20" i="33"/>
  <c r="X20" i="33"/>
  <c r="T20" i="33"/>
  <c r="P20" i="33"/>
  <c r="L20" i="33"/>
  <c r="H20" i="33"/>
  <c r="D20" i="33"/>
  <c r="AO19" i="33"/>
  <c r="AV19" i="33" s="1"/>
  <c r="AK19" i="33"/>
  <c r="AR19" i="33" s="1"/>
  <c r="AG19" i="33"/>
  <c r="AC19" i="33"/>
  <c r="Y19" i="33"/>
  <c r="U19" i="33"/>
  <c r="Q19" i="33"/>
  <c r="M19" i="33"/>
  <c r="I19" i="33"/>
  <c r="E19" i="33"/>
  <c r="A19" i="33"/>
  <c r="AL18" i="33"/>
  <c r="AS18" i="33" s="1"/>
  <c r="AH18" i="33"/>
  <c r="AD18" i="33"/>
  <c r="Z18" i="33"/>
  <c r="V18" i="33"/>
  <c r="R18" i="33"/>
  <c r="N18" i="33"/>
  <c r="J18" i="33"/>
  <c r="F18" i="33"/>
  <c r="B18" i="33"/>
  <c r="AM17" i="33"/>
  <c r="AT17" i="33" s="1"/>
  <c r="AI17" i="33"/>
  <c r="AP17" i="33" s="1"/>
  <c r="AE17" i="33"/>
  <c r="AA17" i="33"/>
  <c r="W17" i="33"/>
  <c r="S17" i="33"/>
  <c r="O17" i="33"/>
  <c r="K17" i="33"/>
  <c r="G17" i="33"/>
  <c r="C17" i="33"/>
  <c r="AN16" i="33"/>
  <c r="AU16" i="33" s="1"/>
  <c r="AJ16" i="33"/>
  <c r="AQ16" i="33" s="1"/>
  <c r="AF16" i="33"/>
  <c r="AB16" i="33"/>
  <c r="X16" i="33"/>
  <c r="T16" i="33"/>
  <c r="P16" i="33"/>
  <c r="L16" i="33"/>
  <c r="H16" i="33"/>
  <c r="D16" i="33"/>
  <c r="AO15" i="33"/>
  <c r="AV15" i="33" s="1"/>
  <c r="AK15" i="33"/>
  <c r="AR15" i="33" s="1"/>
  <c r="AG15" i="33"/>
  <c r="AC15" i="33"/>
  <c r="Y15" i="33"/>
  <c r="U15" i="33"/>
  <c r="Q15" i="33"/>
  <c r="M15" i="33"/>
  <c r="I15" i="33"/>
  <c r="E1" i="33"/>
  <c r="E3" i="34" s="1"/>
  <c r="I1" i="33"/>
  <c r="I3" i="34" s="1"/>
  <c r="M1" i="33"/>
  <c r="M3" i="34" s="1"/>
  <c r="Q1" i="33"/>
  <c r="Q3" i="34" s="1"/>
  <c r="U1" i="33"/>
  <c r="U3" i="34" s="1"/>
  <c r="Y1" i="33"/>
  <c r="Y3" i="34" s="1"/>
  <c r="AC1" i="33"/>
  <c r="AC3" i="34" s="1"/>
  <c r="AG1" i="33"/>
  <c r="AG3" i="34" s="1"/>
  <c r="AK1" i="33"/>
  <c r="AO1" i="33"/>
  <c r="D2" i="33"/>
  <c r="D4" i="34" s="1"/>
  <c r="H2" i="33"/>
  <c r="H4" i="34" s="1"/>
  <c r="L2" i="33"/>
  <c r="L4" i="34" s="1"/>
  <c r="AJ4" i="34" s="1"/>
  <c r="P2" i="33"/>
  <c r="P4" i="34" s="1"/>
  <c r="T2" i="33"/>
  <c r="T4" i="34" s="1"/>
  <c r="X2" i="33"/>
  <c r="X4" i="34" s="1"/>
  <c r="AB2" i="33"/>
  <c r="AB4" i="34" s="1"/>
  <c r="AF2" i="33"/>
  <c r="AF4" i="34" s="1"/>
  <c r="AJ2" i="33"/>
  <c r="AQ2" i="33" s="1"/>
  <c r="AL4" i="34" s="1"/>
  <c r="AN2" i="33"/>
  <c r="AU2" i="33" s="1"/>
  <c r="AP4" i="34" s="1"/>
  <c r="C3" i="33"/>
  <c r="C5" i="34" s="1"/>
  <c r="G3" i="33"/>
  <c r="G5" i="34" s="1"/>
  <c r="K3" i="33"/>
  <c r="K5" i="34" s="1"/>
  <c r="O3" i="33"/>
  <c r="O5" i="34" s="1"/>
  <c r="S3" i="33"/>
  <c r="S5" i="34" s="1"/>
  <c r="W3" i="33"/>
  <c r="W5" i="34" s="1"/>
  <c r="AA3" i="33"/>
  <c r="AA5" i="34" s="1"/>
  <c r="AE3" i="33"/>
  <c r="AE5" i="34" s="1"/>
  <c r="AI3" i="33"/>
  <c r="AP3" i="33" s="1"/>
  <c r="AK5" i="34" s="1"/>
  <c r="AM3" i="33"/>
  <c r="AT3" i="33" s="1"/>
  <c r="AO5" i="34" s="1"/>
  <c r="B4" i="33"/>
  <c r="B6" i="34" s="1"/>
  <c r="F4" i="33"/>
  <c r="F6" i="34" s="1"/>
  <c r="J4" i="33"/>
  <c r="J6" i="34" s="1"/>
  <c r="N4" i="33"/>
  <c r="N6" i="34" s="1"/>
  <c r="R4" i="33"/>
  <c r="R6" i="34" s="1"/>
  <c r="V4" i="33"/>
  <c r="V6" i="34" s="1"/>
  <c r="AI6" i="34" s="1"/>
  <c r="Z4" i="33"/>
  <c r="Z6" i="34" s="1"/>
  <c r="AD4" i="33"/>
  <c r="AD6" i="34" s="1"/>
  <c r="AH4" i="33"/>
  <c r="AH6" i="34" s="1"/>
  <c r="AL4" i="33"/>
  <c r="AS4" i="33" s="1"/>
  <c r="AN6" i="34" s="1"/>
  <c r="A5" i="33"/>
  <c r="A7" i="34" s="1"/>
  <c r="E5" i="33"/>
  <c r="E7" i="34" s="1"/>
  <c r="I5" i="33"/>
  <c r="I7" i="34" s="1"/>
  <c r="M5" i="33"/>
  <c r="M7" i="34" s="1"/>
  <c r="Q5" i="33"/>
  <c r="Q7" i="34" s="1"/>
  <c r="U5" i="33"/>
  <c r="U7" i="34" s="1"/>
  <c r="Y5" i="33"/>
  <c r="Y7" i="34" s="1"/>
  <c r="AC5" i="33"/>
  <c r="AC7" i="34" s="1"/>
  <c r="AG5" i="33"/>
  <c r="AG7" i="34" s="1"/>
  <c r="AK5" i="33"/>
  <c r="AR5" i="33" s="1"/>
  <c r="AM7" i="34" s="1"/>
  <c r="AO5" i="33"/>
  <c r="AV5" i="33" s="1"/>
  <c r="AQ7" i="34" s="1"/>
  <c r="D6" i="33"/>
  <c r="D8" i="34" s="1"/>
  <c r="H6" i="33"/>
  <c r="H8" i="34" s="1"/>
  <c r="L6" i="33"/>
  <c r="L8" i="34" s="1"/>
  <c r="AJ8" i="34" s="1"/>
  <c r="P6" i="33"/>
  <c r="P8" i="34" s="1"/>
  <c r="T6" i="33"/>
  <c r="T8" i="34" s="1"/>
  <c r="X6" i="33"/>
  <c r="X8" i="34" s="1"/>
  <c r="AB6" i="33"/>
  <c r="AB8" i="34" s="1"/>
  <c r="AF6" i="33"/>
  <c r="AF8" i="34" s="1"/>
  <c r="AJ6" i="33"/>
  <c r="AQ6" i="33" s="1"/>
  <c r="AL8" i="34" s="1"/>
  <c r="AN6" i="33"/>
  <c r="AU6" i="33" s="1"/>
  <c r="AP8" i="34" s="1"/>
  <c r="C7" i="33"/>
  <c r="C9" i="34" s="1"/>
  <c r="G7" i="33"/>
  <c r="G9" i="34" s="1"/>
  <c r="K7" i="33"/>
  <c r="K9" i="34" s="1"/>
  <c r="O7" i="33"/>
  <c r="O9" i="34" s="1"/>
  <c r="S7" i="33"/>
  <c r="S9" i="34" s="1"/>
  <c r="W7" i="33"/>
  <c r="W9" i="34" s="1"/>
  <c r="AA7" i="33"/>
  <c r="AA9" i="34" s="1"/>
  <c r="AE7" i="33"/>
  <c r="AE9" i="34" s="1"/>
  <c r="AI7" i="33"/>
  <c r="AP7" i="33" s="1"/>
  <c r="AK9" i="34" s="1"/>
  <c r="AM7" i="33"/>
  <c r="AT7" i="33" s="1"/>
  <c r="AO9" i="34" s="1"/>
  <c r="B8" i="33"/>
  <c r="B10" i="34" s="1"/>
  <c r="F8" i="33"/>
  <c r="F10" i="34" s="1"/>
  <c r="J8" i="33"/>
  <c r="J10" i="34" s="1"/>
  <c r="N8" i="33"/>
  <c r="N10" i="34" s="1"/>
  <c r="R8" i="33"/>
  <c r="R10" i="34" s="1"/>
  <c r="V8" i="33"/>
  <c r="V10" i="34" s="1"/>
  <c r="AI10" i="34" s="1"/>
  <c r="Z8" i="33"/>
  <c r="Z10" i="34" s="1"/>
  <c r="AD8" i="33"/>
  <c r="AD10" i="34" s="1"/>
  <c r="AH8" i="33"/>
  <c r="AH10" i="34" s="1"/>
  <c r="AL8" i="33"/>
  <c r="AS8" i="33" s="1"/>
  <c r="AN10" i="34" s="1"/>
  <c r="A9" i="33"/>
  <c r="A11" i="34" s="1"/>
  <c r="E9" i="33"/>
  <c r="E11" i="34" s="1"/>
  <c r="I9" i="33"/>
  <c r="I11" i="34" s="1"/>
  <c r="M9" i="33"/>
  <c r="M11" i="34" s="1"/>
  <c r="Q9" i="33"/>
  <c r="Q11" i="34" s="1"/>
  <c r="U9" i="33"/>
  <c r="U11" i="34" s="1"/>
  <c r="Y9" i="33"/>
  <c r="Y11" i="34" s="1"/>
  <c r="AC9" i="33"/>
  <c r="AC11" i="34" s="1"/>
  <c r="AG9" i="33"/>
  <c r="AG11" i="34" s="1"/>
  <c r="AK9" i="33"/>
  <c r="AR9" i="33" s="1"/>
  <c r="AM11" i="34" s="1"/>
  <c r="AO9" i="33"/>
  <c r="AV9" i="33" s="1"/>
  <c r="AQ11" i="34" s="1"/>
  <c r="D10" i="33"/>
  <c r="D12" i="34" s="1"/>
  <c r="H10" i="33"/>
  <c r="H12" i="34" s="1"/>
  <c r="L10" i="33"/>
  <c r="L12" i="34" s="1"/>
  <c r="P10" i="33"/>
  <c r="P12" i="34" s="1"/>
  <c r="T10" i="33"/>
  <c r="T12" i="34" s="1"/>
  <c r="X10" i="33"/>
  <c r="X12" i="34" s="1"/>
  <c r="AB10" i="33"/>
  <c r="AB12" i="34" s="1"/>
  <c r="AF10" i="33"/>
  <c r="AF12" i="34" s="1"/>
  <c r="AJ10" i="33"/>
  <c r="AQ10" i="33" s="1"/>
  <c r="AL12" i="34" s="1"/>
  <c r="AN10" i="33"/>
  <c r="AU10" i="33" s="1"/>
  <c r="AP12" i="34" s="1"/>
  <c r="C11" i="33"/>
  <c r="C13" i="34" s="1"/>
  <c r="G11" i="33"/>
  <c r="G13" i="34" s="1"/>
  <c r="K11" i="33"/>
  <c r="K13" i="34" s="1"/>
  <c r="O11" i="33"/>
  <c r="O13" i="34" s="1"/>
  <c r="S11" i="33"/>
  <c r="S13" i="34" s="1"/>
  <c r="W11" i="33"/>
  <c r="W13" i="34" s="1"/>
  <c r="AA11" i="33"/>
  <c r="AA13" i="34" s="1"/>
  <c r="AE11" i="33"/>
  <c r="AE13" i="34" s="1"/>
  <c r="AI11" i="33"/>
  <c r="AP11" i="33" s="1"/>
  <c r="AK13" i="34" s="1"/>
  <c r="AM11" i="33"/>
  <c r="AT11" i="33" s="1"/>
  <c r="AO13" i="34" s="1"/>
  <c r="B12" i="33"/>
  <c r="F12" i="33"/>
  <c r="J12" i="33"/>
  <c r="N12" i="33"/>
  <c r="R12" i="33"/>
  <c r="V12" i="33"/>
  <c r="Z12" i="33"/>
  <c r="AD12" i="33"/>
  <c r="AH12" i="33"/>
  <c r="AL12" i="33"/>
  <c r="AS12" i="33" s="1"/>
  <c r="A13" i="33"/>
  <c r="E13" i="33"/>
  <c r="I13" i="33"/>
  <c r="M13" i="33"/>
  <c r="Q13" i="33"/>
  <c r="U13" i="33"/>
  <c r="Y13" i="33"/>
  <c r="AC13" i="33"/>
  <c r="AG13" i="33"/>
  <c r="AK13" i="33"/>
  <c r="AR13" i="33" s="1"/>
  <c r="AO13" i="33"/>
  <c r="AV13" i="33" s="1"/>
  <c r="D14" i="33"/>
  <c r="H14" i="33"/>
  <c r="L14" i="33"/>
  <c r="P14" i="33"/>
  <c r="T14" i="33"/>
  <c r="X14" i="33"/>
  <c r="AB14" i="33"/>
  <c r="AF14" i="33"/>
  <c r="AJ14" i="33"/>
  <c r="AQ14" i="33" s="1"/>
  <c r="AN14" i="33"/>
  <c r="AU14" i="33" s="1"/>
  <c r="C15" i="33"/>
  <c r="G15" i="33"/>
  <c r="L15" i="33"/>
  <c r="R15" i="33"/>
  <c r="Z15" i="33"/>
  <c r="AH15" i="33"/>
  <c r="A16" i="33"/>
  <c r="I16" i="33"/>
  <c r="Y16" i="33"/>
  <c r="AO16" i="33"/>
  <c r="AV16" i="33" s="1"/>
  <c r="P17" i="33"/>
  <c r="AF17" i="33"/>
  <c r="G18" i="33"/>
  <c r="W18" i="33"/>
  <c r="AM18" i="33"/>
  <c r="AT18" i="33" s="1"/>
  <c r="N19" i="33"/>
  <c r="AD19" i="33"/>
  <c r="E20" i="33"/>
  <c r="U20" i="33"/>
  <c r="AK20" i="33"/>
  <c r="AR20" i="33" s="1"/>
  <c r="L21" i="33"/>
  <c r="AB21" i="33"/>
  <c r="C22" i="33"/>
  <c r="AY14" i="34"/>
  <c r="AY18" i="34"/>
  <c r="AY15" i="34"/>
  <c r="BA14" i="34"/>
  <c r="BA15" i="34"/>
  <c r="BA16" i="34"/>
  <c r="BA17" i="34"/>
  <c r="BA18" i="34"/>
  <c r="BC14" i="34"/>
  <c r="BC15" i="34"/>
  <c r="BC16" i="34"/>
  <c r="BC17" i="34"/>
  <c r="BC18" i="34"/>
  <c r="AW19" i="34"/>
  <c r="AW14" i="34"/>
  <c r="AW15" i="34"/>
  <c r="AW16" i="34"/>
  <c r="AW17" i="34"/>
  <c r="AW18" i="34"/>
  <c r="AY19" i="34"/>
  <c r="BA19" i="34"/>
  <c r="B3" i="35"/>
  <c r="B7" i="35"/>
  <c r="B11" i="35"/>
  <c r="B15" i="35"/>
  <c r="B19" i="35"/>
  <c r="B23" i="35"/>
  <c r="B27" i="35"/>
  <c r="B31" i="35"/>
  <c r="B35" i="35"/>
  <c r="B39" i="35"/>
  <c r="B43" i="35"/>
  <c r="B47" i="35"/>
  <c r="B51" i="35"/>
  <c r="B55" i="35"/>
  <c r="B59" i="35"/>
  <c r="B63" i="35"/>
  <c r="B67" i="35"/>
  <c r="B71" i="35"/>
  <c r="B75" i="35"/>
  <c r="B79" i="35"/>
  <c r="B83" i="35"/>
  <c r="B87" i="35"/>
  <c r="B91" i="35"/>
  <c r="B95" i="35"/>
  <c r="B99" i="35"/>
  <c r="B103" i="35"/>
  <c r="B107" i="35"/>
  <c r="B111" i="35"/>
  <c r="B115" i="35"/>
  <c r="B119" i="35"/>
  <c r="B123" i="35"/>
  <c r="B127" i="35"/>
  <c r="B131" i="35"/>
  <c r="B135" i="35"/>
  <c r="B139" i="35"/>
  <c r="B143" i="35"/>
  <c r="B147" i="35"/>
  <c r="B151" i="35"/>
  <c r="B155" i="35"/>
  <c r="B159" i="35"/>
  <c r="B163" i="35"/>
  <c r="B167" i="35"/>
  <c r="B171" i="35"/>
  <c r="B175" i="35"/>
  <c r="B179" i="35"/>
  <c r="B183" i="35"/>
  <c r="B187" i="35"/>
  <c r="B191" i="35"/>
  <c r="B195" i="35"/>
  <c r="B199" i="35"/>
  <c r="B203" i="35"/>
  <c r="B207" i="35"/>
  <c r="B211" i="35"/>
  <c r="B215" i="35"/>
  <c r="B219" i="35"/>
  <c r="B223" i="35"/>
  <c r="B227" i="35"/>
  <c r="B231" i="35"/>
  <c r="B235" i="35"/>
  <c r="B239" i="35"/>
  <c r="B243" i="35"/>
  <c r="B247" i="35"/>
  <c r="B251" i="35"/>
  <c r="B255" i="35"/>
  <c r="B259" i="35"/>
  <c r="B263" i="35"/>
  <c r="B267" i="35"/>
  <c r="B271" i="35"/>
  <c r="B275" i="35"/>
  <c r="B279" i="35"/>
  <c r="B283" i="35"/>
  <c r="B287" i="35"/>
  <c r="B291" i="35"/>
  <c r="B295" i="35"/>
  <c r="B299" i="35"/>
  <c r="B303" i="35"/>
  <c r="B307" i="35"/>
  <c r="B311" i="35"/>
  <c r="B315" i="35"/>
  <c r="B319" i="35"/>
  <c r="B323" i="35"/>
  <c r="B327" i="35"/>
  <c r="B331" i="35"/>
  <c r="B335" i="35"/>
  <c r="B339" i="35"/>
  <c r="B343" i="35"/>
  <c r="B347" i="35"/>
  <c r="B351" i="35"/>
  <c r="B355" i="35"/>
  <c r="B359" i="35"/>
  <c r="B363" i="35"/>
  <c r="B367" i="35"/>
  <c r="B371" i="35"/>
  <c r="B377" i="35"/>
  <c r="B382" i="35"/>
  <c r="B387" i="35"/>
  <c r="B393" i="35"/>
  <c r="B398" i="35"/>
  <c r="B403" i="35"/>
  <c r="B409" i="35"/>
  <c r="B414" i="35"/>
  <c r="B419" i="35"/>
  <c r="B425" i="35"/>
  <c r="B430" i="35"/>
  <c r="B435" i="35"/>
  <c r="B441" i="35"/>
  <c r="B446" i="35"/>
  <c r="B451" i="35"/>
  <c r="B457" i="35"/>
  <c r="B462" i="35"/>
  <c r="B467" i="35"/>
  <c r="B473" i="35"/>
  <c r="B479" i="35"/>
  <c r="B487" i="35"/>
  <c r="B495" i="35"/>
  <c r="B503" i="35"/>
  <c r="B511" i="35"/>
  <c r="B519" i="35"/>
  <c r="B527" i="35"/>
  <c r="B535" i="35"/>
  <c r="B543" i="35"/>
  <c r="B551" i="35"/>
  <c r="B559" i="35"/>
  <c r="B567" i="35"/>
  <c r="B575" i="35"/>
  <c r="B583" i="35"/>
  <c r="B591" i="35"/>
  <c r="B599" i="35"/>
  <c r="B607" i="35"/>
  <c r="B615" i="35"/>
  <c r="B623" i="35"/>
  <c r="B631" i="35"/>
  <c r="B639" i="35"/>
  <c r="B647" i="35"/>
  <c r="B655" i="35"/>
  <c r="B668" i="35"/>
  <c r="B684" i="35"/>
  <c r="B700" i="35"/>
  <c r="B716" i="35"/>
  <c r="B732" i="35"/>
  <c r="B756" i="35"/>
  <c r="B228" i="35"/>
  <c r="B232" i="35"/>
  <c r="B236" i="35"/>
  <c r="B240" i="35"/>
  <c r="B244" i="35"/>
  <c r="B248" i="35"/>
  <c r="B252" i="35"/>
  <c r="B256" i="35"/>
  <c r="B260" i="35"/>
  <c r="B264" i="35"/>
  <c r="B268" i="35"/>
  <c r="B272" i="35"/>
  <c r="B276" i="35"/>
  <c r="B280" i="35"/>
  <c r="B284" i="35"/>
  <c r="B288" i="35"/>
  <c r="B292" i="35"/>
  <c r="B296" i="35"/>
  <c r="B300" i="35"/>
  <c r="B304" i="35"/>
  <c r="B308" i="35"/>
  <c r="B312" i="35"/>
  <c r="B316" i="35"/>
  <c r="B320" i="35"/>
  <c r="B324" i="35"/>
  <c r="B328" i="35"/>
  <c r="B332" i="35"/>
  <c r="B336" i="35"/>
  <c r="B340" i="35"/>
  <c r="B344" i="35"/>
  <c r="B348" i="35"/>
  <c r="B352" i="35"/>
  <c r="B356" i="35"/>
  <c r="B360" i="35"/>
  <c r="B364" i="35"/>
  <c r="B368" i="35"/>
  <c r="B373" i="35"/>
  <c r="B378" i="35"/>
  <c r="B383" i="35"/>
  <c r="B389" i="35"/>
  <c r="B394" i="35"/>
  <c r="B399" i="35"/>
  <c r="B405" i="35"/>
  <c r="B410" i="35"/>
  <c r="B415" i="35"/>
  <c r="B421" i="35"/>
  <c r="B426" i="35"/>
  <c r="B431" i="35"/>
  <c r="B437" i="35"/>
  <c r="B442" i="35"/>
  <c r="B447" i="35"/>
  <c r="B453" i="35"/>
  <c r="B458" i="35"/>
  <c r="B463" i="35"/>
  <c r="B469" i="35"/>
  <c r="B474" i="35"/>
  <c r="B481" i="35"/>
  <c r="B489" i="35"/>
  <c r="B497" i="35"/>
  <c r="B505" i="35"/>
  <c r="B513" i="35"/>
  <c r="B521" i="35"/>
  <c r="B529" i="35"/>
  <c r="B537" i="35"/>
  <c r="B545" i="35"/>
  <c r="B553" i="35"/>
  <c r="B561" i="35"/>
  <c r="B569" i="35"/>
  <c r="B577" i="35"/>
  <c r="B585" i="35"/>
  <c r="B593" i="35"/>
  <c r="B601" i="35"/>
  <c r="B609" i="35"/>
  <c r="B617" i="35"/>
  <c r="B625" i="35"/>
  <c r="B633" i="35"/>
  <c r="B641" i="35"/>
  <c r="B649" i="35"/>
  <c r="B657" i="35"/>
  <c r="B672" i="35"/>
  <c r="B688" i="35"/>
  <c r="B704" i="35"/>
  <c r="B720" i="35"/>
  <c r="B736" i="35"/>
  <c r="B997" i="35"/>
  <c r="B993" i="35"/>
  <c r="B989" i="35"/>
  <c r="B985" i="35"/>
  <c r="B981" i="35"/>
  <c r="B977" i="35"/>
  <c r="B973" i="35"/>
  <c r="B969" i="35"/>
  <c r="B965" i="35"/>
  <c r="B961" i="35"/>
  <c r="B957" i="35"/>
  <c r="B953" i="35"/>
  <c r="B949" i="35"/>
  <c r="B945" i="35"/>
  <c r="B941" i="35"/>
  <c r="B937" i="35"/>
  <c r="B933" i="35"/>
  <c r="B929" i="35"/>
  <c r="B925" i="35"/>
  <c r="B921" i="35"/>
  <c r="B917" i="35"/>
  <c r="B913" i="35"/>
  <c r="B909" i="35"/>
  <c r="B905" i="35"/>
  <c r="B901" i="35"/>
  <c r="B897" i="35"/>
  <c r="B893" i="35"/>
  <c r="B889" i="35"/>
  <c r="B885" i="35"/>
  <c r="B881" i="35"/>
  <c r="B877" i="35"/>
  <c r="B873" i="35"/>
  <c r="B869" i="35"/>
  <c r="B865" i="35"/>
  <c r="B861" i="35"/>
  <c r="B857" i="35"/>
  <c r="B853" i="35"/>
  <c r="B849" i="35"/>
  <c r="B845" i="35"/>
  <c r="B841" i="35"/>
  <c r="B837" i="35"/>
  <c r="B833" i="35"/>
  <c r="B829" i="35"/>
  <c r="B825" i="35"/>
  <c r="B821" i="35"/>
  <c r="B817" i="35"/>
  <c r="B813" i="35"/>
  <c r="B809" i="35"/>
  <c r="B805" i="35"/>
  <c r="B801" i="35"/>
  <c r="B797" i="35"/>
  <c r="B793" i="35"/>
  <c r="B789" i="35"/>
  <c r="B785" i="35"/>
  <c r="B781" i="35"/>
  <c r="B777" i="35"/>
  <c r="B773" i="35"/>
  <c r="B769" i="35"/>
  <c r="B765" i="35"/>
  <c r="B761" i="35"/>
  <c r="B757" i="35"/>
  <c r="B753" i="35"/>
  <c r="B749" i="35"/>
  <c r="B745" i="35"/>
  <c r="B741" i="35"/>
  <c r="B737" i="35"/>
  <c r="B733" i="35"/>
  <c r="B729" i="35"/>
  <c r="B725" i="35"/>
  <c r="B721" i="35"/>
  <c r="B717" i="35"/>
  <c r="B713" i="35"/>
  <c r="B709" i="35"/>
  <c r="B705" i="35"/>
  <c r="B701" i="35"/>
  <c r="B697" i="35"/>
  <c r="B693" i="35"/>
  <c r="B689" i="35"/>
  <c r="B685" i="35"/>
  <c r="B681" i="35"/>
  <c r="B677" i="35"/>
  <c r="B673" i="35"/>
  <c r="B669" i="35"/>
  <c r="B665" i="35"/>
  <c r="B661" i="35"/>
  <c r="B996" i="35"/>
  <c r="B992" i="35"/>
  <c r="B988" i="35"/>
  <c r="B984" i="35"/>
  <c r="B980" i="35"/>
  <c r="B976" i="35"/>
  <c r="B972" i="35"/>
  <c r="B968" i="35"/>
  <c r="B964" i="35"/>
  <c r="B960" i="35"/>
  <c r="B956" i="35"/>
  <c r="B952" i="35"/>
  <c r="B948" i="35"/>
  <c r="B944" i="35"/>
  <c r="B940" i="35"/>
  <c r="B936" i="35"/>
  <c r="B932" i="35"/>
  <c r="B928" i="35"/>
  <c r="B924" i="35"/>
  <c r="B920" i="35"/>
  <c r="B916" i="35"/>
  <c r="B912" i="35"/>
  <c r="B908" i="35"/>
  <c r="B904" i="35"/>
  <c r="B900" i="35"/>
  <c r="B896" i="35"/>
  <c r="B892" i="35"/>
  <c r="B888" i="35"/>
  <c r="B884" i="35"/>
  <c r="B880" i="35"/>
  <c r="B876" i="35"/>
  <c r="B872" i="35"/>
  <c r="B868" i="35"/>
  <c r="B864" i="35"/>
  <c r="B860" i="35"/>
  <c r="B856" i="35"/>
  <c r="B852" i="35"/>
  <c r="B848" i="35"/>
  <c r="B844" i="35"/>
  <c r="B840" i="35"/>
  <c r="B836" i="35"/>
  <c r="B832" i="35"/>
  <c r="B828" i="35"/>
  <c r="B824" i="35"/>
  <c r="B820" i="35"/>
  <c r="B816" i="35"/>
  <c r="B812" i="35"/>
  <c r="B808" i="35"/>
  <c r="B804" i="35"/>
  <c r="B800" i="35"/>
  <c r="B796" i="35"/>
  <c r="B792" i="35"/>
  <c r="B788" i="35"/>
  <c r="B784" i="35"/>
  <c r="B995" i="35"/>
  <c r="B991" i="35"/>
  <c r="B987" i="35"/>
  <c r="B983" i="35"/>
  <c r="B979" i="35"/>
  <c r="B975" i="35"/>
  <c r="B971" i="35"/>
  <c r="B967" i="35"/>
  <c r="B963" i="35"/>
  <c r="B959" i="35"/>
  <c r="B955" i="35"/>
  <c r="B951" i="35"/>
  <c r="B947" i="35"/>
  <c r="B943" i="35"/>
  <c r="B939" i="35"/>
  <c r="B935" i="35"/>
  <c r="B931" i="35"/>
  <c r="B927" i="35"/>
  <c r="B923" i="35"/>
  <c r="B919" i="35"/>
  <c r="B915" i="35"/>
  <c r="B911" i="35"/>
  <c r="B907" i="35"/>
  <c r="B903" i="35"/>
  <c r="B899" i="35"/>
  <c r="B895" i="35"/>
  <c r="B891" i="35"/>
  <c r="B887" i="35"/>
  <c r="B883" i="35"/>
  <c r="B879" i="35"/>
  <c r="B875" i="35"/>
  <c r="B871" i="35"/>
  <c r="B867" i="35"/>
  <c r="B863" i="35"/>
  <c r="B859" i="35"/>
  <c r="B855" i="35"/>
  <c r="B851" i="35"/>
  <c r="B847" i="35"/>
  <c r="B843" i="35"/>
  <c r="B839" i="35"/>
  <c r="B835" i="35"/>
  <c r="B831" i="35"/>
  <c r="B827" i="35"/>
  <c r="B823" i="35"/>
  <c r="B819" i="35"/>
  <c r="B815" i="35"/>
  <c r="B811" i="35"/>
  <c r="B807" i="35"/>
  <c r="B803" i="35"/>
  <c r="B799" i="35"/>
  <c r="B795" i="35"/>
  <c r="B791" i="35"/>
  <c r="B787" i="35"/>
  <c r="B783" i="35"/>
  <c r="B779" i="35"/>
  <c r="B775" i="35"/>
  <c r="B771" i="35"/>
  <c r="B767" i="35"/>
  <c r="B763" i="35"/>
  <c r="B759" i="35"/>
  <c r="B755" i="35"/>
  <c r="B751" i="35"/>
  <c r="B747" i="35"/>
  <c r="B743" i="35"/>
  <c r="B994" i="35"/>
  <c r="B990" i="35"/>
  <c r="B986" i="35"/>
  <c r="B982" i="35"/>
  <c r="B978" i="35"/>
  <c r="B974" i="35"/>
  <c r="B970" i="35"/>
  <c r="B966" i="35"/>
  <c r="B962" i="35"/>
  <c r="B958" i="35"/>
  <c r="B954" i="35"/>
  <c r="B950" i="35"/>
  <c r="B946" i="35"/>
  <c r="B942" i="35"/>
  <c r="B938" i="35"/>
  <c r="B934" i="35"/>
  <c r="B930" i="35"/>
  <c r="B926" i="35"/>
  <c r="B922" i="35"/>
  <c r="B918" i="35"/>
  <c r="B914" i="35"/>
  <c r="B910" i="35"/>
  <c r="B906" i="35"/>
  <c r="B902" i="35"/>
  <c r="B898" i="35"/>
  <c r="B894" i="35"/>
  <c r="B890" i="35"/>
  <c r="B886" i="35"/>
  <c r="B882" i="35"/>
  <c r="B878" i="35"/>
  <c r="B874" i="35"/>
  <c r="B870" i="35"/>
  <c r="B866" i="35"/>
  <c r="B862" i="35"/>
  <c r="B858" i="35"/>
  <c r="B854" i="35"/>
  <c r="B850" i="35"/>
  <c r="B846" i="35"/>
  <c r="B842" i="35"/>
  <c r="B838" i="35"/>
  <c r="B834" i="35"/>
  <c r="B830" i="35"/>
  <c r="B826" i="35"/>
  <c r="B822" i="35"/>
  <c r="B818" i="35"/>
  <c r="B814" i="35"/>
  <c r="B810" i="35"/>
  <c r="B806" i="35"/>
  <c r="B802" i="35"/>
  <c r="B798" i="35"/>
  <c r="B794" i="35"/>
  <c r="B790" i="35"/>
  <c r="B786" i="35"/>
  <c r="B782" i="35"/>
  <c r="B778" i="35"/>
  <c r="B774" i="35"/>
  <c r="B770" i="35"/>
  <c r="B766" i="35"/>
  <c r="B762" i="35"/>
  <c r="B758" i="35"/>
  <c r="B754" i="35"/>
  <c r="B750" i="35"/>
  <c r="B746" i="35"/>
  <c r="B742" i="35"/>
  <c r="B738" i="35"/>
  <c r="B734" i="35"/>
  <c r="B730" i="35"/>
  <c r="B726" i="35"/>
  <c r="B722" i="35"/>
  <c r="B718" i="35"/>
  <c r="B714" i="35"/>
  <c r="B710" i="35"/>
  <c r="B706" i="35"/>
  <c r="B702" i="35"/>
  <c r="B698" i="35"/>
  <c r="B694" i="35"/>
  <c r="B690" i="35"/>
  <c r="B686" i="35"/>
  <c r="B682" i="35"/>
  <c r="B678" i="35"/>
  <c r="B674" i="35"/>
  <c r="B670" i="35"/>
  <c r="B666" i="35"/>
  <c r="B662" i="35"/>
  <c r="B658" i="35"/>
  <c r="B776" i="35"/>
  <c r="B760" i="35"/>
  <c r="B744" i="35"/>
  <c r="B735" i="35"/>
  <c r="B727" i="35"/>
  <c r="B719" i="35"/>
  <c r="B711" i="35"/>
  <c r="B703" i="35"/>
  <c r="B695" i="35"/>
  <c r="B687" i="35"/>
  <c r="B679" i="35"/>
  <c r="B671" i="35"/>
  <c r="B663" i="35"/>
  <c r="B656" i="35"/>
  <c r="B652" i="35"/>
  <c r="B648" i="35"/>
  <c r="B644" i="35"/>
  <c r="B640" i="35"/>
  <c r="B636" i="35"/>
  <c r="B632" i="35"/>
  <c r="B628" i="35"/>
  <c r="B624" i="35"/>
  <c r="B620" i="35"/>
  <c r="B616" i="35"/>
  <c r="B612" i="35"/>
  <c r="B608" i="35"/>
  <c r="B604" i="35"/>
  <c r="B600" i="35"/>
  <c r="B596" i="35"/>
  <c r="B592" i="35"/>
  <c r="B588" i="35"/>
  <c r="B584" i="35"/>
  <c r="B580" i="35"/>
  <c r="B576" i="35"/>
  <c r="B572" i="35"/>
  <c r="B568" i="35"/>
  <c r="B564" i="35"/>
  <c r="B560" i="35"/>
  <c r="B556" i="35"/>
  <c r="B552" i="35"/>
  <c r="B548" i="35"/>
  <c r="B544" i="35"/>
  <c r="B540" i="35"/>
  <c r="B536" i="35"/>
  <c r="B532" i="35"/>
  <c r="B528" i="35"/>
  <c r="B524" i="35"/>
  <c r="B520" i="35"/>
  <c r="B516" i="35"/>
  <c r="B512" i="35"/>
  <c r="B508" i="35"/>
  <c r="B504" i="35"/>
  <c r="B500" i="35"/>
  <c r="B496" i="35"/>
  <c r="B492" i="35"/>
  <c r="B488" i="35"/>
  <c r="B484" i="35"/>
  <c r="B480" i="35"/>
  <c r="B476" i="35"/>
  <c r="B472" i="35"/>
  <c r="B468" i="35"/>
  <c r="B464" i="35"/>
  <c r="B460" i="35"/>
  <c r="B456" i="35"/>
  <c r="B452" i="35"/>
  <c r="B448" i="35"/>
  <c r="B444" i="35"/>
  <c r="B440" i="35"/>
  <c r="B436" i="35"/>
  <c r="B432" i="35"/>
  <c r="B428" i="35"/>
  <c r="B424" i="35"/>
  <c r="B420" i="35"/>
  <c r="B416" i="35"/>
  <c r="B412" i="35"/>
  <c r="B408" i="35"/>
  <c r="B404" i="35"/>
  <c r="B400" i="35"/>
  <c r="B396" i="35"/>
  <c r="B392" i="35"/>
  <c r="B388" i="35"/>
  <c r="B384" i="35"/>
  <c r="B380" i="35"/>
  <c r="B376" i="35"/>
  <c r="B372" i="35"/>
  <c r="B768" i="35"/>
  <c r="B752" i="35"/>
  <c r="B739" i="35"/>
  <c r="B731" i="35"/>
  <c r="B723" i="35"/>
  <c r="B715" i="35"/>
  <c r="B707" i="35"/>
  <c r="B699" i="35"/>
  <c r="B691" i="35"/>
  <c r="B683" i="35"/>
  <c r="B675" i="35"/>
  <c r="B667" i="35"/>
  <c r="B659" i="35"/>
  <c r="B654" i="35"/>
  <c r="B650" i="35"/>
  <c r="B646" i="35"/>
  <c r="B642" i="35"/>
  <c r="B638" i="35"/>
  <c r="B634" i="35"/>
  <c r="B630" i="35"/>
  <c r="B626" i="35"/>
  <c r="B622" i="35"/>
  <c r="B618" i="35"/>
  <c r="B614" i="35"/>
  <c r="B610" i="35"/>
  <c r="B606" i="35"/>
  <c r="B602" i="35"/>
  <c r="B598" i="35"/>
  <c r="B594" i="35"/>
  <c r="B590" i="35"/>
  <c r="B586" i="35"/>
  <c r="B582" i="35"/>
  <c r="B578" i="35"/>
  <c r="B574" i="35"/>
  <c r="B570" i="35"/>
  <c r="B566" i="35"/>
  <c r="B562" i="35"/>
  <c r="B558" i="35"/>
  <c r="B554" i="35"/>
  <c r="B550" i="35"/>
  <c r="B546" i="35"/>
  <c r="B542" i="35"/>
  <c r="B538" i="35"/>
  <c r="B534" i="35"/>
  <c r="B530" i="35"/>
  <c r="B526" i="35"/>
  <c r="B522" i="35"/>
  <c r="B518" i="35"/>
  <c r="B514" i="35"/>
  <c r="B510" i="35"/>
  <c r="B506" i="35"/>
  <c r="B502" i="35"/>
  <c r="B498" i="35"/>
  <c r="B494" i="35"/>
  <c r="B490" i="35"/>
  <c r="B486" i="35"/>
  <c r="B482" i="35"/>
  <c r="B478" i="35"/>
  <c r="B5" i="35"/>
  <c r="B9" i="35"/>
  <c r="B13" i="35"/>
  <c r="B17" i="35"/>
  <c r="B21" i="35"/>
  <c r="B25" i="35"/>
  <c r="B29" i="35"/>
  <c r="B33" i="35"/>
  <c r="B37" i="35"/>
  <c r="B41" i="35"/>
  <c r="B45" i="35"/>
  <c r="B49" i="35"/>
  <c r="B53" i="35"/>
  <c r="B57" i="35"/>
  <c r="B61" i="35"/>
  <c r="B65" i="35"/>
  <c r="B69" i="35"/>
  <c r="B73" i="35"/>
  <c r="B77" i="35"/>
  <c r="B81" i="35"/>
  <c r="B85" i="35"/>
  <c r="B89" i="35"/>
  <c r="B93" i="35"/>
  <c r="B97" i="35"/>
  <c r="B101" i="35"/>
  <c r="B105" i="35"/>
  <c r="B109" i="35"/>
  <c r="B113" i="35"/>
  <c r="B117" i="35"/>
  <c r="B121" i="35"/>
  <c r="B125" i="35"/>
  <c r="B129" i="35"/>
  <c r="B133" i="35"/>
  <c r="B137" i="35"/>
  <c r="B141" i="35"/>
  <c r="B145" i="35"/>
  <c r="B149" i="35"/>
  <c r="B153" i="35"/>
  <c r="B157" i="35"/>
  <c r="B161" i="35"/>
  <c r="B165" i="35"/>
  <c r="B169" i="35"/>
  <c r="B173" i="35"/>
  <c r="B177" i="35"/>
  <c r="B181" i="35"/>
  <c r="B185" i="35"/>
  <c r="B189" i="35"/>
  <c r="B193" i="35"/>
  <c r="B197" i="35"/>
  <c r="B201" i="35"/>
  <c r="B205" i="35"/>
  <c r="B209" i="35"/>
  <c r="B213" i="35"/>
  <c r="B217" i="35"/>
  <c r="B221" i="35"/>
  <c r="B225" i="35"/>
  <c r="B229" i="35"/>
  <c r="B233" i="35"/>
  <c r="B237" i="35"/>
  <c r="B241" i="35"/>
  <c r="B245" i="35"/>
  <c r="B249" i="35"/>
  <c r="B253" i="35"/>
  <c r="B257" i="35"/>
  <c r="B261" i="35"/>
  <c r="B265" i="35"/>
  <c r="B269" i="35"/>
  <c r="B273" i="35"/>
  <c r="B277" i="35"/>
  <c r="B281" i="35"/>
  <c r="B285" i="35"/>
  <c r="B289" i="35"/>
  <c r="B293" i="35"/>
  <c r="B297" i="35"/>
  <c r="B301" i="35"/>
  <c r="B305" i="35"/>
  <c r="B309" i="35"/>
  <c r="B313" i="35"/>
  <c r="B317" i="35"/>
  <c r="B321" i="35"/>
  <c r="B325" i="35"/>
  <c r="B329" i="35"/>
  <c r="B333" i="35"/>
  <c r="B337" i="35"/>
  <c r="B341" i="35"/>
  <c r="B345" i="35"/>
  <c r="B349" i="35"/>
  <c r="B353" i="35"/>
  <c r="B357" i="35"/>
  <c r="B361" i="35"/>
  <c r="B365" i="35"/>
  <c r="B369" i="35"/>
  <c r="B374" i="35"/>
  <c r="B379" i="35"/>
  <c r="B385" i="35"/>
  <c r="B390" i="35"/>
  <c r="B395" i="35"/>
  <c r="B401" i="35"/>
  <c r="B406" i="35"/>
  <c r="B411" i="35"/>
  <c r="B417" i="35"/>
  <c r="B422" i="35"/>
  <c r="B427" i="35"/>
  <c r="B433" i="35"/>
  <c r="B438" i="35"/>
  <c r="B443" i="35"/>
  <c r="B449" i="35"/>
  <c r="B454" i="35"/>
  <c r="B459" i="35"/>
  <c r="B465" i="35"/>
  <c r="B470" i="35"/>
  <c r="B475" i="35"/>
  <c r="B483" i="35"/>
  <c r="B491" i="35"/>
  <c r="B499" i="35"/>
  <c r="B507" i="35"/>
  <c r="B515" i="35"/>
  <c r="B523" i="35"/>
  <c r="B531" i="35"/>
  <c r="B539" i="35"/>
  <c r="B547" i="35"/>
  <c r="B555" i="35"/>
  <c r="B563" i="35"/>
  <c r="B571" i="35"/>
  <c r="B579" i="35"/>
  <c r="B587" i="35"/>
  <c r="B595" i="35"/>
  <c r="B603" i="35"/>
  <c r="B611" i="35"/>
  <c r="B619" i="35"/>
  <c r="B627" i="35"/>
  <c r="B635" i="35"/>
  <c r="B643" i="35"/>
  <c r="B651" i="35"/>
  <c r="B660" i="35"/>
  <c r="B676" i="35"/>
  <c r="B692" i="35"/>
  <c r="B708" i="35"/>
  <c r="B724" i="35"/>
  <c r="B740" i="35"/>
  <c r="B772" i="35"/>
  <c r="B362" i="35"/>
  <c r="B366" i="35"/>
  <c r="B370" i="35"/>
  <c r="B375" i="35"/>
  <c r="B381" i="35"/>
  <c r="B386" i="35"/>
  <c r="B391" i="35"/>
  <c r="B397" i="35"/>
  <c r="B402" i="35"/>
  <c r="B407" i="35"/>
  <c r="B413" i="35"/>
  <c r="B418" i="35"/>
  <c r="B423" i="35"/>
  <c r="B429" i="35"/>
  <c r="B434" i="35"/>
  <c r="B439" i="35"/>
  <c r="B445" i="35"/>
  <c r="B450" i="35"/>
  <c r="B455" i="35"/>
  <c r="B461" i="35"/>
  <c r="B466" i="35"/>
  <c r="B471" i="35"/>
  <c r="B477" i="35"/>
  <c r="B485" i="35"/>
  <c r="B493" i="35"/>
  <c r="B501" i="35"/>
  <c r="B509" i="35"/>
  <c r="B517" i="35"/>
  <c r="B525" i="35"/>
  <c r="B533" i="35"/>
  <c r="B541" i="35"/>
  <c r="B549" i="35"/>
  <c r="B557" i="35"/>
  <c r="B565" i="35"/>
  <c r="B573" i="35"/>
  <c r="B581" i="35"/>
  <c r="B589" i="35"/>
  <c r="B597" i="35"/>
  <c r="B605" i="35"/>
  <c r="B613" i="35"/>
  <c r="B621" i="35"/>
  <c r="B629" i="35"/>
  <c r="B637" i="35"/>
  <c r="B645" i="35"/>
  <c r="B653" i="35"/>
  <c r="B664" i="35"/>
  <c r="B680" i="35"/>
  <c r="B696" i="35"/>
  <c r="B712" i="35"/>
  <c r="B728" i="35"/>
  <c r="B748" i="35"/>
  <c r="B780" i="35"/>
  <c r="BE14" i="25" l="1"/>
  <c r="BE10" i="25"/>
  <c r="BE6" i="25"/>
  <c r="BE2" i="25"/>
  <c r="AT5" i="28"/>
  <c r="BG2" i="28"/>
  <c r="BG18" i="28"/>
  <c r="AU7" i="28"/>
  <c r="AT16" i="28"/>
  <c r="AU23" i="28"/>
  <c r="AT13" i="28"/>
  <c r="AU26" i="22"/>
  <c r="AU10" i="22"/>
  <c r="AU21" i="22"/>
  <c r="AU37" i="22"/>
  <c r="AU8" i="22"/>
  <c r="AU34" i="22"/>
  <c r="AU18" i="22"/>
  <c r="AU29" i="22"/>
  <c r="AU13" i="22"/>
  <c r="AU3" i="22"/>
  <c r="AU43" i="22"/>
  <c r="BF12" i="22"/>
  <c r="BF23" i="22"/>
  <c r="BF8" i="22"/>
  <c r="BF26" i="22"/>
  <c r="BF36" i="22"/>
  <c r="BF20" i="22"/>
  <c r="BF3" i="22"/>
  <c r="BF45" i="22"/>
  <c r="BF4" i="22"/>
  <c r="BF2" i="22"/>
  <c r="BF48" i="22"/>
  <c r="AQ40" i="19"/>
  <c r="AY23" i="19"/>
  <c r="AY7" i="19"/>
  <c r="AQ34" i="19"/>
  <c r="AY35" i="19"/>
  <c r="AY15" i="19"/>
  <c r="AY41" i="19"/>
  <c r="BE24" i="16"/>
  <c r="BE54" i="7"/>
  <c r="BG54" i="7" s="1"/>
  <c r="BE17" i="7"/>
  <c r="BG17" i="7" s="1"/>
  <c r="BE25" i="7"/>
  <c r="BG25" i="7" s="1"/>
  <c r="BS22" i="10"/>
  <c r="CP22" i="10" s="1"/>
  <c r="BS18" i="10"/>
  <c r="CP18" i="10" s="1"/>
  <c r="BS9" i="10"/>
  <c r="CP9" i="10" s="1"/>
  <c r="BS25" i="10"/>
  <c r="CP25" i="10" s="1"/>
  <c r="BS24" i="10"/>
  <c r="CP24" i="10" s="1"/>
  <c r="BS6" i="10"/>
  <c r="CP6" i="10" s="1"/>
  <c r="BS5" i="10"/>
  <c r="CP5" i="10" s="1"/>
  <c r="BS21" i="10"/>
  <c r="CP21" i="10" s="1"/>
  <c r="BS30" i="10"/>
  <c r="CP30" i="10" s="1"/>
  <c r="BS8" i="10"/>
  <c r="CP8" i="10" s="1"/>
  <c r="BS28" i="10"/>
  <c r="CP28" i="10" s="1"/>
  <c r="BS17" i="10"/>
  <c r="CP17" i="10" s="1"/>
  <c r="BS33" i="10"/>
  <c r="CP33" i="10" s="1"/>
  <c r="BS14" i="10"/>
  <c r="CP14" i="10" s="1"/>
  <c r="BS12" i="10"/>
  <c r="CP12" i="10" s="1"/>
  <c r="BS13" i="10"/>
  <c r="CP13" i="10" s="1"/>
  <c r="BS29" i="10"/>
  <c r="CP29" i="10" s="1"/>
  <c r="BS19" i="10"/>
  <c r="CP19" i="10" s="1"/>
  <c r="AR9" i="34"/>
  <c r="AY9" i="34"/>
  <c r="BA9" i="34" s="1"/>
  <c r="AW9" i="34"/>
  <c r="AR7" i="34"/>
  <c r="AJ6" i="34"/>
  <c r="AR10" i="34"/>
  <c r="AJ9" i="34"/>
  <c r="BG9" i="28"/>
  <c r="BG10" i="28"/>
  <c r="AT18" i="28"/>
  <c r="BG3" i="28"/>
  <c r="AU18" i="28"/>
  <c r="BG19" i="28"/>
  <c r="AU15" i="28"/>
  <c r="BG16" i="28"/>
  <c r="AT24" i="28"/>
  <c r="BG21" i="28"/>
  <c r="BE16" i="25"/>
  <c r="BE12" i="25"/>
  <c r="BE8" i="25"/>
  <c r="BE4" i="25"/>
  <c r="BE24" i="25"/>
  <c r="BE28" i="25"/>
  <c r="BE32" i="25"/>
  <c r="BE36" i="25"/>
  <c r="BE40" i="25"/>
  <c r="BE44" i="25"/>
  <c r="AT35" i="25"/>
  <c r="AT19" i="25"/>
  <c r="AT15" i="25"/>
  <c r="AT11" i="25"/>
  <c r="AT7" i="25"/>
  <c r="AT3" i="25"/>
  <c r="AT40" i="25"/>
  <c r="AT24" i="25"/>
  <c r="BE18" i="25"/>
  <c r="AU24" i="22"/>
  <c r="BF10" i="22"/>
  <c r="BF29" i="22"/>
  <c r="AU27" i="22"/>
  <c r="BF13" i="22"/>
  <c r="AU11" i="22"/>
  <c r="AU41" i="22"/>
  <c r="BF43" i="22"/>
  <c r="BF40" i="22"/>
  <c r="BF56" i="22"/>
  <c r="AT46" i="19"/>
  <c r="AS46" i="19"/>
  <c r="AT44" i="19"/>
  <c r="AS44" i="19"/>
  <c r="AQ38" i="19"/>
  <c r="AT30" i="19"/>
  <c r="AS30" i="19"/>
  <c r="AT14" i="19"/>
  <c r="AS14" i="19"/>
  <c r="AS41" i="19"/>
  <c r="AT41" i="19"/>
  <c r="AQ47" i="19"/>
  <c r="AY40" i="19"/>
  <c r="AS29" i="19"/>
  <c r="AT29" i="19"/>
  <c r="AY24" i="19"/>
  <c r="AS13" i="19"/>
  <c r="AT13" i="19"/>
  <c r="AY8" i="19"/>
  <c r="BE20" i="16"/>
  <c r="BE16" i="16"/>
  <c r="BE12" i="16"/>
  <c r="BE8" i="16"/>
  <c r="BE4" i="16"/>
  <c r="AU12" i="13"/>
  <c r="AU26" i="13"/>
  <c r="AO29" i="13"/>
  <c r="AU42" i="13"/>
  <c r="AO45" i="13"/>
  <c r="AU21" i="13"/>
  <c r="AO24" i="13"/>
  <c r="AU37" i="13"/>
  <c r="AO40" i="13"/>
  <c r="AU17" i="13"/>
  <c r="AU8" i="13"/>
  <c r="AO5" i="13"/>
  <c r="AU2" i="13"/>
  <c r="BS38" i="10"/>
  <c r="CP38" i="10" s="1"/>
  <c r="BS42" i="10"/>
  <c r="CP42" i="10" s="1"/>
  <c r="BS46" i="10"/>
  <c r="CP46" i="10" s="1"/>
  <c r="BS50" i="10"/>
  <c r="CP50" i="10" s="1"/>
  <c r="BS54" i="10"/>
  <c r="CP54" i="10" s="1"/>
  <c r="BS58" i="10"/>
  <c r="CP58" i="10" s="1"/>
  <c r="BS62" i="10"/>
  <c r="CP62" i="10" s="1"/>
  <c r="BS66" i="10"/>
  <c r="CP66" i="10" s="1"/>
  <c r="BS70" i="10"/>
  <c r="CP70" i="10" s="1"/>
  <c r="BS74" i="10"/>
  <c r="CP74" i="10" s="1"/>
  <c r="BS78" i="10"/>
  <c r="CP78" i="10" s="1"/>
  <c r="BS82" i="10"/>
  <c r="CP82" i="10" s="1"/>
  <c r="BS86" i="10"/>
  <c r="CP86" i="10" s="1"/>
  <c r="BS90" i="10"/>
  <c r="CP90" i="10" s="1"/>
  <c r="BS94" i="10"/>
  <c r="CP94" i="10" s="1"/>
  <c r="BS98" i="10"/>
  <c r="CP98" i="10" s="1"/>
  <c r="BS102" i="10"/>
  <c r="CP102" i="10" s="1"/>
  <c r="BS106" i="10"/>
  <c r="CP106" i="10" s="1"/>
  <c r="BS110" i="10"/>
  <c r="CP110" i="10" s="1"/>
  <c r="BS114" i="10"/>
  <c r="CP114" i="10" s="1"/>
  <c r="BS118" i="10"/>
  <c r="CP118" i="10" s="1"/>
  <c r="BS122" i="10"/>
  <c r="CP122" i="10" s="1"/>
  <c r="BS126" i="10"/>
  <c r="CP126" i="10" s="1"/>
  <c r="BS130" i="10"/>
  <c r="CP130" i="10" s="1"/>
  <c r="BS134" i="10"/>
  <c r="CP134" i="10" s="1"/>
  <c r="BS138" i="10"/>
  <c r="CP138" i="10" s="1"/>
  <c r="BS142" i="10"/>
  <c r="CP142" i="10" s="1"/>
  <c r="BS146" i="10"/>
  <c r="CP146" i="10" s="1"/>
  <c r="BS150" i="10"/>
  <c r="CP150" i="10" s="1"/>
  <c r="BS154" i="10"/>
  <c r="CP154" i="10" s="1"/>
  <c r="BS158" i="10"/>
  <c r="CP158" i="10" s="1"/>
  <c r="BS162" i="10"/>
  <c r="CP162" i="10" s="1"/>
  <c r="BS166" i="10"/>
  <c r="CP166" i="10" s="1"/>
  <c r="BS170" i="10"/>
  <c r="CP170" i="10" s="1"/>
  <c r="BS174" i="10"/>
  <c r="CP174" i="10" s="1"/>
  <c r="BS178" i="10"/>
  <c r="CP178" i="10" s="1"/>
  <c r="BS182" i="10"/>
  <c r="CP182" i="10" s="1"/>
  <c r="BS186" i="10"/>
  <c r="CP186" i="10" s="1"/>
  <c r="BS190" i="10"/>
  <c r="CP190" i="10" s="1"/>
  <c r="BS194" i="10"/>
  <c r="CP194" i="10" s="1"/>
  <c r="BS198" i="10"/>
  <c r="CP198" i="10" s="1"/>
  <c r="BS202" i="10"/>
  <c r="CP202" i="10" s="1"/>
  <c r="BS204" i="10"/>
  <c r="CP204" i="10" s="1"/>
  <c r="CQ28" i="10"/>
  <c r="CQ7" i="10"/>
  <c r="CQ24" i="10"/>
  <c r="BU15" i="10"/>
  <c r="CQ5" i="10"/>
  <c r="BU17" i="10"/>
  <c r="CQ21" i="10"/>
  <c r="BU33" i="10"/>
  <c r="BU32" i="10"/>
  <c r="BU11" i="10"/>
  <c r="BS20" i="10"/>
  <c r="CP20" i="10" s="1"/>
  <c r="CQ20" i="10" s="1"/>
  <c r="CQ22" i="10"/>
  <c r="BU12" i="10"/>
  <c r="BE7" i="7"/>
  <c r="BG7" i="7" s="1"/>
  <c r="BE15" i="7"/>
  <c r="BG15" i="7" s="1"/>
  <c r="BE23" i="7"/>
  <c r="BG23" i="7" s="1"/>
  <c r="BE31" i="7"/>
  <c r="BG31" i="7" s="1"/>
  <c r="BJ20" i="7"/>
  <c r="BJ28" i="7"/>
  <c r="BJ36" i="7"/>
  <c r="BJ44" i="7"/>
  <c r="BJ52" i="7"/>
  <c r="BF54" i="7"/>
  <c r="BH54" i="7" s="1"/>
  <c r="BJ17" i="7"/>
  <c r="BL17" i="7" s="1"/>
  <c r="BJ25" i="7"/>
  <c r="BJ33" i="7"/>
  <c r="BJ41" i="7"/>
  <c r="BJ49" i="7"/>
  <c r="BE36" i="7"/>
  <c r="BG36" i="7" s="1"/>
  <c r="BF32" i="7"/>
  <c r="BH32" i="7" s="1"/>
  <c r="BE12" i="7"/>
  <c r="BG12" i="7" s="1"/>
  <c r="BF50" i="7"/>
  <c r="BH50" i="7" s="1"/>
  <c r="BE22" i="7"/>
  <c r="BG22" i="7" s="1"/>
  <c r="BJ12" i="7"/>
  <c r="BK2" i="7"/>
  <c r="BF52" i="7"/>
  <c r="BH52" i="7" s="1"/>
  <c r="BE24" i="7"/>
  <c r="BG24" i="7" s="1"/>
  <c r="BF20" i="7"/>
  <c r="BH20" i="7" s="1"/>
  <c r="BF18" i="7"/>
  <c r="BH18" i="7" s="1"/>
  <c r="BJ11" i="7"/>
  <c r="BF10" i="7"/>
  <c r="BH10" i="7" s="1"/>
  <c r="AY7" i="34"/>
  <c r="BA7" i="34"/>
  <c r="BC7" i="34" s="1"/>
  <c r="AW7" i="34"/>
  <c r="AR5" i="34"/>
  <c r="BC5" i="34" s="1"/>
  <c r="AR12" i="34"/>
  <c r="AY12" i="34" s="1"/>
  <c r="AY5" i="34"/>
  <c r="BA5" i="34" s="1"/>
  <c r="AR6" i="34"/>
  <c r="AJ5" i="34"/>
  <c r="BG14" i="28"/>
  <c r="AU6" i="28"/>
  <c r="BG7" i="28"/>
  <c r="AT15" i="28"/>
  <c r="AU22" i="28"/>
  <c r="AU3" i="28"/>
  <c r="BG4" i="28"/>
  <c r="AU19" i="28"/>
  <c r="BG20" i="28"/>
  <c r="BG5" i="28"/>
  <c r="AU16" i="28"/>
  <c r="AT9" i="28"/>
  <c r="AT26" i="25"/>
  <c r="BE13" i="25"/>
  <c r="BE9" i="25"/>
  <c r="BE5" i="25"/>
  <c r="AT44" i="25"/>
  <c r="BE23" i="25"/>
  <c r="BE27" i="25"/>
  <c r="BE31" i="25"/>
  <c r="BE35" i="25"/>
  <c r="BE39" i="25"/>
  <c r="BE43" i="25"/>
  <c r="AT39" i="25"/>
  <c r="AT23" i="25"/>
  <c r="AT16" i="25"/>
  <c r="AT12" i="25"/>
  <c r="AT8" i="25"/>
  <c r="AT4" i="25"/>
  <c r="AT28" i="25"/>
  <c r="AU38" i="22"/>
  <c r="AU22" i="22"/>
  <c r="AU44" i="22"/>
  <c r="AU33" i="22"/>
  <c r="BF19" i="22"/>
  <c r="AU17" i="22"/>
  <c r="AU36" i="22"/>
  <c r="AU20" i="22"/>
  <c r="BF6" i="22"/>
  <c r="AU4" i="22"/>
  <c r="BF25" i="22"/>
  <c r="AU23" i="22"/>
  <c r="BF9" i="22"/>
  <c r="AU7" i="22"/>
  <c r="AU39" i="22"/>
  <c r="AU45" i="22"/>
  <c r="BF47" i="22"/>
  <c r="AU42" i="22"/>
  <c r="BF44" i="22"/>
  <c r="AT36" i="19"/>
  <c r="AS36" i="19"/>
  <c r="AT47" i="19"/>
  <c r="AS47" i="19"/>
  <c r="AY37" i="19"/>
  <c r="AT26" i="19"/>
  <c r="AS26" i="19"/>
  <c r="AT10" i="19"/>
  <c r="AS10" i="19"/>
  <c r="AS45" i="19"/>
  <c r="AT45" i="19"/>
  <c r="AS25" i="19"/>
  <c r="AT25" i="19"/>
  <c r="AY20" i="19"/>
  <c r="AT9" i="19"/>
  <c r="AS9" i="19"/>
  <c r="AY9" i="19" s="1"/>
  <c r="AY4" i="19"/>
  <c r="BE17" i="16"/>
  <c r="BE13" i="16"/>
  <c r="BE9" i="16"/>
  <c r="BE5" i="16"/>
  <c r="AO11" i="13"/>
  <c r="AU24" i="13"/>
  <c r="AU7" i="13"/>
  <c r="AU23" i="13"/>
  <c r="AU38" i="13"/>
  <c r="AO41" i="13"/>
  <c r="AO20" i="13"/>
  <c r="AU33" i="13"/>
  <c r="AO36" i="13"/>
  <c r="AU49" i="13"/>
  <c r="AU9" i="13"/>
  <c r="BS205" i="10"/>
  <c r="CP205" i="10" s="1"/>
  <c r="BS39" i="10"/>
  <c r="CP39" i="10" s="1"/>
  <c r="BS43" i="10"/>
  <c r="CP43" i="10" s="1"/>
  <c r="BS47" i="10"/>
  <c r="CP47" i="10" s="1"/>
  <c r="BS51" i="10"/>
  <c r="CP51" i="10" s="1"/>
  <c r="BS55" i="10"/>
  <c r="CP55" i="10" s="1"/>
  <c r="BS59" i="10"/>
  <c r="CP59" i="10" s="1"/>
  <c r="BS63" i="10"/>
  <c r="CP63" i="10" s="1"/>
  <c r="BS67" i="10"/>
  <c r="CP67" i="10" s="1"/>
  <c r="BS71" i="10"/>
  <c r="CP71" i="10" s="1"/>
  <c r="BS75" i="10"/>
  <c r="CP75" i="10" s="1"/>
  <c r="BS79" i="10"/>
  <c r="CP79" i="10" s="1"/>
  <c r="BS83" i="10"/>
  <c r="CP83" i="10" s="1"/>
  <c r="BS87" i="10"/>
  <c r="CP87" i="10" s="1"/>
  <c r="BS91" i="10"/>
  <c r="CP91" i="10" s="1"/>
  <c r="BS95" i="10"/>
  <c r="CP95" i="10" s="1"/>
  <c r="BS99" i="10"/>
  <c r="CP99" i="10" s="1"/>
  <c r="BS103" i="10"/>
  <c r="CP103" i="10" s="1"/>
  <c r="BS107" i="10"/>
  <c r="CP107" i="10" s="1"/>
  <c r="BS111" i="10"/>
  <c r="CP111" i="10" s="1"/>
  <c r="BS115" i="10"/>
  <c r="CP115" i="10" s="1"/>
  <c r="BS119" i="10"/>
  <c r="CP119" i="10" s="1"/>
  <c r="BS123" i="10"/>
  <c r="CP123" i="10" s="1"/>
  <c r="BS127" i="10"/>
  <c r="CP127" i="10" s="1"/>
  <c r="BS131" i="10"/>
  <c r="CP131" i="10" s="1"/>
  <c r="BS135" i="10"/>
  <c r="CP135" i="10" s="1"/>
  <c r="BS139" i="10"/>
  <c r="CP139" i="10" s="1"/>
  <c r="BS143" i="10"/>
  <c r="CP143" i="10" s="1"/>
  <c r="BS147" i="10"/>
  <c r="CP147" i="10" s="1"/>
  <c r="BS151" i="10"/>
  <c r="CP151" i="10" s="1"/>
  <c r="BS155" i="10"/>
  <c r="CP155" i="10" s="1"/>
  <c r="BS159" i="10"/>
  <c r="CP159" i="10" s="1"/>
  <c r="BS163" i="10"/>
  <c r="CP163" i="10" s="1"/>
  <c r="BS167" i="10"/>
  <c r="CP167" i="10" s="1"/>
  <c r="BS171" i="10"/>
  <c r="CP171" i="10" s="1"/>
  <c r="BS175" i="10"/>
  <c r="CP175" i="10" s="1"/>
  <c r="BS179" i="10"/>
  <c r="CP179" i="10" s="1"/>
  <c r="BS183" i="10"/>
  <c r="CP183" i="10" s="1"/>
  <c r="BS187" i="10"/>
  <c r="CP187" i="10" s="1"/>
  <c r="BS191" i="10"/>
  <c r="CP191" i="10" s="1"/>
  <c r="BS195" i="10"/>
  <c r="CP195" i="10" s="1"/>
  <c r="BS199" i="10"/>
  <c r="CP199" i="10" s="1"/>
  <c r="BS206" i="10"/>
  <c r="CP206" i="10" s="1"/>
  <c r="BS208" i="10"/>
  <c r="CP208" i="10" s="1"/>
  <c r="CQ12" i="10"/>
  <c r="CQ30" i="10"/>
  <c r="BU20" i="10"/>
  <c r="CQ8" i="10"/>
  <c r="BU13" i="10"/>
  <c r="CQ17" i="10"/>
  <c r="BU29" i="10"/>
  <c r="CQ33" i="10"/>
  <c r="BU16" i="10"/>
  <c r="BU2" i="10"/>
  <c r="BS35" i="10"/>
  <c r="CP35" i="10" s="1"/>
  <c r="BS31" i="10"/>
  <c r="CP31" i="10" s="1"/>
  <c r="BS15" i="10"/>
  <c r="CP15" i="10" s="1"/>
  <c r="CQ27" i="10"/>
  <c r="BU18" i="10"/>
  <c r="CQ6" i="10"/>
  <c r="BU3" i="10"/>
  <c r="BK12" i="7"/>
  <c r="BE5" i="7"/>
  <c r="BG5" i="7" s="1"/>
  <c r="BF9" i="7"/>
  <c r="BH9" i="7" s="1"/>
  <c r="BL9" i="7" s="1"/>
  <c r="BE13" i="7"/>
  <c r="BG13" i="7" s="1"/>
  <c r="BE21" i="7"/>
  <c r="BG21" i="7" s="1"/>
  <c r="BF25" i="7"/>
  <c r="BH25" i="7" s="1"/>
  <c r="BE29" i="7"/>
  <c r="BG29" i="7" s="1"/>
  <c r="BF33" i="7"/>
  <c r="BH33" i="7" s="1"/>
  <c r="BF41" i="7"/>
  <c r="BH41" i="7" s="1"/>
  <c r="BL41" i="7" s="1"/>
  <c r="BF49" i="7"/>
  <c r="BH49" i="7" s="1"/>
  <c r="BJ26" i="7"/>
  <c r="BJ34" i="7"/>
  <c r="BK36" i="7"/>
  <c r="BJ42" i="7"/>
  <c r="BJ50" i="7"/>
  <c r="BL50" i="7" s="1"/>
  <c r="BJ15" i="7"/>
  <c r="BL15" i="7" s="1"/>
  <c r="BK17" i="7"/>
  <c r="BJ23" i="7"/>
  <c r="BK25" i="7"/>
  <c r="BJ31" i="7"/>
  <c r="BJ39" i="7"/>
  <c r="BK41" i="7"/>
  <c r="BJ47" i="7"/>
  <c r="BK49" i="7"/>
  <c r="BJ55" i="7"/>
  <c r="BL55" i="7" s="1"/>
  <c r="BE44" i="7"/>
  <c r="BG44" i="7" s="1"/>
  <c r="BK44" i="7" s="1"/>
  <c r="BF40" i="7"/>
  <c r="BH40" i="7" s="1"/>
  <c r="BE16" i="7"/>
  <c r="BG16" i="7" s="1"/>
  <c r="BF12" i="7"/>
  <c r="BH12" i="7" s="1"/>
  <c r="BE10" i="7"/>
  <c r="BG10" i="7" s="1"/>
  <c r="BJ7" i="7"/>
  <c r="BF6" i="7"/>
  <c r="BH6" i="7" s="1"/>
  <c r="BE30" i="7"/>
  <c r="BG30" i="7" s="1"/>
  <c r="BF26" i="7"/>
  <c r="BH26" i="7" s="1"/>
  <c r="BL26" i="7" s="1"/>
  <c r="BJ16" i="7"/>
  <c r="BE32" i="7"/>
  <c r="BG32" i="7" s="1"/>
  <c r="BF28" i="7"/>
  <c r="BH28" i="7" s="1"/>
  <c r="BL28" i="7" s="1"/>
  <c r="BE6" i="7"/>
  <c r="BG6" i="7" s="1"/>
  <c r="BK6" i="7" s="1"/>
  <c r="BF3" i="7"/>
  <c r="BH3" i="7" s="1"/>
  <c r="AY10" i="34"/>
  <c r="BA10" i="34"/>
  <c r="BC10" i="34" s="1"/>
  <c r="AW10" i="34"/>
  <c r="J3" i="34"/>
  <c r="J1" i="34"/>
  <c r="BG11" i="28"/>
  <c r="BG8" i="28"/>
  <c r="BG24" i="28"/>
  <c r="AU20" i="28"/>
  <c r="AU2" i="28"/>
  <c r="BE17" i="25"/>
  <c r="BE20" i="25"/>
  <c r="BE22" i="25"/>
  <c r="BE26" i="25"/>
  <c r="BE30" i="25"/>
  <c r="BE34" i="25"/>
  <c r="BE38" i="25"/>
  <c r="BE42" i="25"/>
  <c r="AT43" i="25"/>
  <c r="AT27" i="25"/>
  <c r="BE19" i="25"/>
  <c r="AT13" i="25"/>
  <c r="AT9" i="25"/>
  <c r="AT5" i="25"/>
  <c r="AT32" i="25"/>
  <c r="AT22" i="25"/>
  <c r="AT18" i="25"/>
  <c r="BF15" i="22"/>
  <c r="AU40" i="22"/>
  <c r="AU32" i="22"/>
  <c r="BF18" i="22"/>
  <c r="AU16" i="22"/>
  <c r="BF37" i="22"/>
  <c r="AU35" i="22"/>
  <c r="BF21" i="22"/>
  <c r="AU19" i="22"/>
  <c r="BF5" i="22"/>
  <c r="BF51" i="22"/>
  <c r="AU46" i="22"/>
  <c r="AT40" i="19"/>
  <c r="AS40" i="19"/>
  <c r="AQ46" i="19"/>
  <c r="AT38" i="19"/>
  <c r="AS38" i="19"/>
  <c r="AT22" i="19"/>
  <c r="AS22" i="19"/>
  <c r="AT6" i="19"/>
  <c r="AS6" i="19"/>
  <c r="AY6" i="19" s="1"/>
  <c r="AQ41" i="19"/>
  <c r="AY44" i="19"/>
  <c r="AY47" i="19"/>
  <c r="AT42" i="19"/>
  <c r="AS42" i="19"/>
  <c r="AS37" i="19"/>
  <c r="AT37" i="19"/>
  <c r="AS21" i="19"/>
  <c r="AT21" i="19"/>
  <c r="AY16" i="19"/>
  <c r="AS5" i="19"/>
  <c r="AT5" i="19"/>
  <c r="BE18" i="16"/>
  <c r="BE14" i="16"/>
  <c r="BE10" i="16"/>
  <c r="BE6" i="16"/>
  <c r="BE2" i="16"/>
  <c r="AU3" i="13"/>
  <c r="AO6" i="13"/>
  <c r="AU19" i="13"/>
  <c r="AU34" i="13"/>
  <c r="AO37" i="13"/>
  <c r="AU29" i="13"/>
  <c r="AO32" i="13"/>
  <c r="AU45" i="13"/>
  <c r="AO48" i="13"/>
  <c r="AO13" i="13"/>
  <c r="AU10" i="13"/>
  <c r="AO21" i="13"/>
  <c r="AO8" i="13"/>
  <c r="AU5" i="13"/>
  <c r="BS36" i="10"/>
  <c r="CP36" i="10" s="1"/>
  <c r="BS40" i="10"/>
  <c r="CP40" i="10" s="1"/>
  <c r="BS44" i="10"/>
  <c r="CP44" i="10" s="1"/>
  <c r="BS48" i="10"/>
  <c r="CP48" i="10" s="1"/>
  <c r="BS52" i="10"/>
  <c r="CP52" i="10" s="1"/>
  <c r="BS56" i="10"/>
  <c r="CP56" i="10" s="1"/>
  <c r="BS60" i="10"/>
  <c r="CP60" i="10" s="1"/>
  <c r="BS64" i="10"/>
  <c r="CP64" i="10" s="1"/>
  <c r="BS68" i="10"/>
  <c r="CP68" i="10" s="1"/>
  <c r="BS72" i="10"/>
  <c r="CP72" i="10" s="1"/>
  <c r="BS76" i="10"/>
  <c r="CP76" i="10" s="1"/>
  <c r="BS80" i="10"/>
  <c r="CP80" i="10" s="1"/>
  <c r="BS84" i="10"/>
  <c r="CP84" i="10" s="1"/>
  <c r="BS88" i="10"/>
  <c r="CP88" i="10" s="1"/>
  <c r="BS92" i="10"/>
  <c r="CP92" i="10" s="1"/>
  <c r="BS96" i="10"/>
  <c r="CP96" i="10" s="1"/>
  <c r="BS100" i="10"/>
  <c r="CP100" i="10" s="1"/>
  <c r="BS104" i="10"/>
  <c r="CP104" i="10" s="1"/>
  <c r="BS108" i="10"/>
  <c r="CP108" i="10" s="1"/>
  <c r="BS112" i="10"/>
  <c r="CP112" i="10" s="1"/>
  <c r="BS116" i="10"/>
  <c r="CP116" i="10" s="1"/>
  <c r="BS120" i="10"/>
  <c r="CP120" i="10" s="1"/>
  <c r="BS124" i="10"/>
  <c r="CP124" i="10" s="1"/>
  <c r="BS128" i="10"/>
  <c r="CP128" i="10" s="1"/>
  <c r="BS132" i="10"/>
  <c r="CP132" i="10" s="1"/>
  <c r="BS136" i="10"/>
  <c r="CP136" i="10" s="1"/>
  <c r="BS140" i="10"/>
  <c r="CP140" i="10" s="1"/>
  <c r="BS144" i="10"/>
  <c r="CP144" i="10" s="1"/>
  <c r="BS148" i="10"/>
  <c r="CP148" i="10" s="1"/>
  <c r="BS152" i="10"/>
  <c r="CP152" i="10" s="1"/>
  <c r="BS156" i="10"/>
  <c r="CP156" i="10" s="1"/>
  <c r="BS160" i="10"/>
  <c r="CP160" i="10" s="1"/>
  <c r="BS164" i="10"/>
  <c r="CP164" i="10" s="1"/>
  <c r="BS168" i="10"/>
  <c r="CP168" i="10" s="1"/>
  <c r="BS172" i="10"/>
  <c r="CP172" i="10" s="1"/>
  <c r="BS176" i="10"/>
  <c r="CP176" i="10" s="1"/>
  <c r="BS180" i="10"/>
  <c r="CP180" i="10" s="1"/>
  <c r="BS184" i="10"/>
  <c r="CP184" i="10" s="1"/>
  <c r="BS188" i="10"/>
  <c r="CP188" i="10" s="1"/>
  <c r="BS192" i="10"/>
  <c r="CP192" i="10" s="1"/>
  <c r="BS196" i="10"/>
  <c r="CP196" i="10" s="1"/>
  <c r="BS200" i="10"/>
  <c r="CP200" i="10" s="1"/>
  <c r="BS203" i="10"/>
  <c r="CP203" i="10" s="1"/>
  <c r="CQ18" i="10"/>
  <c r="BS4" i="10"/>
  <c r="CP4" i="10" s="1"/>
  <c r="CQ14" i="10"/>
  <c r="BU9" i="10"/>
  <c r="CQ13" i="10"/>
  <c r="BU25" i="10"/>
  <c r="CQ29" i="10"/>
  <c r="CQ31" i="10"/>
  <c r="BU22" i="10"/>
  <c r="CQ10" i="10"/>
  <c r="BS34" i="10"/>
  <c r="CP34" i="10" s="1"/>
  <c r="BS26" i="10"/>
  <c r="CP26" i="10" s="1"/>
  <c r="CQ26" i="10" s="1"/>
  <c r="BS10" i="10"/>
  <c r="CP10" i="10" s="1"/>
  <c r="CQ32" i="10"/>
  <c r="BU23" i="10"/>
  <c r="CQ11" i="10"/>
  <c r="BK16" i="7"/>
  <c r="BF7" i="7"/>
  <c r="BH7" i="7" s="1"/>
  <c r="BE11" i="7"/>
  <c r="BG11" i="7" s="1"/>
  <c r="BE19" i="7"/>
  <c r="BG19" i="7" s="1"/>
  <c r="BF23" i="7"/>
  <c r="BH23" i="7" s="1"/>
  <c r="BE27" i="7"/>
  <c r="BG27" i="7" s="1"/>
  <c r="BF31" i="7"/>
  <c r="BH31" i="7" s="1"/>
  <c r="BF39" i="7"/>
  <c r="BH39" i="7" s="1"/>
  <c r="BF47" i="7"/>
  <c r="BH47" i="7" s="1"/>
  <c r="BJ24" i="7"/>
  <c r="BK26" i="7"/>
  <c r="BJ32" i="7"/>
  <c r="BK34" i="7"/>
  <c r="BJ40" i="7"/>
  <c r="BK42" i="7"/>
  <c r="BJ48" i="7"/>
  <c r="BK50" i="7"/>
  <c r="BJ13" i="7"/>
  <c r="BL13" i="7" s="1"/>
  <c r="BK15" i="7"/>
  <c r="BJ21" i="7"/>
  <c r="BL21" i="7" s="1"/>
  <c r="BK23" i="7"/>
  <c r="BJ29" i="7"/>
  <c r="BL29" i="7" s="1"/>
  <c r="BK31" i="7"/>
  <c r="BJ37" i="7"/>
  <c r="BL37" i="7" s="1"/>
  <c r="BK39" i="7"/>
  <c r="BJ45" i="7"/>
  <c r="BL45" i="7" s="1"/>
  <c r="BK47" i="7"/>
  <c r="BJ53" i="7"/>
  <c r="BL53" i="7" s="1"/>
  <c r="BK55" i="7"/>
  <c r="AU31" i="28"/>
  <c r="AU29" i="28"/>
  <c r="AU27" i="28"/>
  <c r="AT31" i="28"/>
  <c r="AT29" i="28"/>
  <c r="AT27" i="28"/>
  <c r="AU32" i="28"/>
  <c r="AU30" i="28"/>
  <c r="AU28" i="28"/>
  <c r="AT32" i="28"/>
  <c r="AT26" i="28"/>
  <c r="AT30" i="28"/>
  <c r="AU25" i="28"/>
  <c r="AT28" i="28"/>
  <c r="AT25" i="28"/>
  <c r="AU26" i="28"/>
  <c r="AO505" i="13"/>
  <c r="AO504" i="13"/>
  <c r="AO503" i="13"/>
  <c r="AO502" i="13"/>
  <c r="AO501" i="13"/>
  <c r="AO500" i="13"/>
  <c r="AO499" i="13"/>
  <c r="AO498" i="13"/>
  <c r="AO497" i="13"/>
  <c r="AO496" i="13"/>
  <c r="AO495" i="13"/>
  <c r="AO494" i="13"/>
  <c r="AO493" i="13"/>
  <c r="AO492" i="13"/>
  <c r="AO491" i="13"/>
  <c r="AO490" i="13"/>
  <c r="AO489" i="13"/>
  <c r="AO488" i="13"/>
  <c r="AO487" i="13"/>
  <c r="AO486" i="13"/>
  <c r="AO485" i="13"/>
  <c r="AO484" i="13"/>
  <c r="AO483" i="13"/>
  <c r="AO482" i="13"/>
  <c r="AO481" i="13"/>
  <c r="AO480" i="13"/>
  <c r="AO479" i="13"/>
  <c r="AO478" i="13"/>
  <c r="AO477" i="13"/>
  <c r="AO476" i="13"/>
  <c r="AO475" i="13"/>
  <c r="AO474" i="13"/>
  <c r="AO473" i="13"/>
  <c r="AO472" i="13"/>
  <c r="AO471" i="13"/>
  <c r="AO470" i="13"/>
  <c r="AO469" i="13"/>
  <c r="AO468" i="13"/>
  <c r="AO467" i="13"/>
  <c r="AO466" i="13"/>
  <c r="AO465" i="13"/>
  <c r="AO464" i="13"/>
  <c r="AO463" i="13"/>
  <c r="AO462" i="13"/>
  <c r="AO461" i="13"/>
  <c r="AO460" i="13"/>
  <c r="AO459" i="13"/>
  <c r="AO458" i="13"/>
  <c r="AO457" i="13"/>
  <c r="AO456" i="13"/>
  <c r="AO455" i="13"/>
  <c r="AO454" i="13"/>
  <c r="AO453" i="13"/>
  <c r="AO452" i="13"/>
  <c r="AO451" i="13"/>
  <c r="AO450" i="13"/>
  <c r="AO449" i="13"/>
  <c r="AO448" i="13"/>
  <c r="AO447" i="13"/>
  <c r="AO446" i="13"/>
  <c r="AO445" i="13"/>
  <c r="AO444" i="13"/>
  <c r="AO443" i="13"/>
  <c r="AO442" i="13"/>
  <c r="AO441" i="13"/>
  <c r="AO440" i="13"/>
  <c r="AO439" i="13"/>
  <c r="AO438" i="13"/>
  <c r="AO437" i="13"/>
  <c r="AO436" i="13"/>
  <c r="AO435" i="13"/>
  <c r="AO434" i="13"/>
  <c r="AO433" i="13"/>
  <c r="AO432" i="13"/>
  <c r="AO431" i="13"/>
  <c r="AO430" i="13"/>
  <c r="AO429" i="13"/>
  <c r="AO428" i="13"/>
  <c r="AO427" i="13"/>
  <c r="AO426" i="13"/>
  <c r="AO425" i="13"/>
  <c r="AO424" i="13"/>
  <c r="AO423" i="13"/>
  <c r="AO422" i="13"/>
  <c r="AO421" i="13"/>
  <c r="AO420" i="13"/>
  <c r="AO419" i="13"/>
  <c r="AO418" i="13"/>
  <c r="AO417" i="13"/>
  <c r="AO416" i="13"/>
  <c r="AO415" i="13"/>
  <c r="AO414" i="13"/>
  <c r="AO413" i="13"/>
  <c r="AO412" i="13"/>
  <c r="AO411" i="13"/>
  <c r="AO410" i="13"/>
  <c r="AO409" i="13"/>
  <c r="AO408" i="13"/>
  <c r="AO407" i="13"/>
  <c r="AO406" i="13"/>
  <c r="AO405" i="13"/>
  <c r="AO404" i="13"/>
  <c r="AO403" i="13"/>
  <c r="AO402" i="13"/>
  <c r="AO401" i="13"/>
  <c r="AO400" i="13"/>
  <c r="AO399" i="13"/>
  <c r="AO398" i="13"/>
  <c r="AO397" i="13"/>
  <c r="AO396" i="13"/>
  <c r="AO395" i="13"/>
  <c r="AO394" i="13"/>
  <c r="AO393" i="13"/>
  <c r="AO392" i="13"/>
  <c r="AO391" i="13"/>
  <c r="AO390" i="13"/>
  <c r="AO389" i="13"/>
  <c r="AO388" i="13"/>
  <c r="AO387" i="13"/>
  <c r="AO386" i="13"/>
  <c r="AO385" i="13"/>
  <c r="AO384" i="13"/>
  <c r="AO383" i="13"/>
  <c r="AO382" i="13"/>
  <c r="AO381" i="13"/>
  <c r="AO380" i="13"/>
  <c r="AO379" i="13"/>
  <c r="AO378" i="13"/>
  <c r="AO377" i="13"/>
  <c r="AO376" i="13"/>
  <c r="AO375" i="13"/>
  <c r="AO374" i="13"/>
  <c r="AO373" i="13"/>
  <c r="AO372" i="13"/>
  <c r="AO371" i="13"/>
  <c r="AO370" i="13"/>
  <c r="AO369" i="13"/>
  <c r="AO368" i="13"/>
  <c r="AO367" i="13"/>
  <c r="AO366" i="13"/>
  <c r="AO365" i="13"/>
  <c r="AO364" i="13"/>
  <c r="AO363" i="13"/>
  <c r="AO362" i="13"/>
  <c r="AO361" i="13"/>
  <c r="AO360" i="13"/>
  <c r="AO359" i="13"/>
  <c r="AO358" i="13"/>
  <c r="AN505" i="13"/>
  <c r="AN504" i="13"/>
  <c r="AN503" i="13"/>
  <c r="AN502" i="13"/>
  <c r="AN501" i="13"/>
  <c r="AN500" i="13"/>
  <c r="AN499" i="13"/>
  <c r="AN498" i="13"/>
  <c r="AN497" i="13"/>
  <c r="AN496" i="13"/>
  <c r="AN495" i="13"/>
  <c r="AN494" i="13"/>
  <c r="AN493" i="13"/>
  <c r="AN492" i="13"/>
  <c r="AN491" i="13"/>
  <c r="AN490" i="13"/>
  <c r="AN489" i="13"/>
  <c r="AN488" i="13"/>
  <c r="AN487" i="13"/>
  <c r="AN486" i="13"/>
  <c r="AN485" i="13"/>
  <c r="AN484" i="13"/>
  <c r="AN483" i="13"/>
  <c r="AN482" i="13"/>
  <c r="AN481" i="13"/>
  <c r="AN480" i="13"/>
  <c r="AN479" i="13"/>
  <c r="AN478" i="13"/>
  <c r="AN477" i="13"/>
  <c r="AN476" i="13"/>
  <c r="AN475" i="13"/>
  <c r="AN474" i="13"/>
  <c r="AN473" i="13"/>
  <c r="AN472" i="13"/>
  <c r="AN471" i="13"/>
  <c r="AN470" i="13"/>
  <c r="AN469" i="13"/>
  <c r="AN468" i="13"/>
  <c r="AN467" i="13"/>
  <c r="AN466" i="13"/>
  <c r="AN465" i="13"/>
  <c r="AN464" i="13"/>
  <c r="AN463" i="13"/>
  <c r="AN462" i="13"/>
  <c r="AN461" i="13"/>
  <c r="AN460" i="13"/>
  <c r="AN459" i="13"/>
  <c r="AN458" i="13"/>
  <c r="AN457" i="13"/>
  <c r="AN456" i="13"/>
  <c r="AN455" i="13"/>
  <c r="AN454" i="13"/>
  <c r="AN453" i="13"/>
  <c r="AN452" i="13"/>
  <c r="AN451" i="13"/>
  <c r="AN450" i="13"/>
  <c r="AN449" i="13"/>
  <c r="AN448" i="13"/>
  <c r="AN447" i="13"/>
  <c r="AN446" i="13"/>
  <c r="AN445" i="13"/>
  <c r="AN444" i="13"/>
  <c r="AN443" i="13"/>
  <c r="AN442" i="13"/>
  <c r="AN441" i="13"/>
  <c r="AN440" i="13"/>
  <c r="AN439" i="13"/>
  <c r="AN438" i="13"/>
  <c r="AN437" i="13"/>
  <c r="AN436" i="13"/>
  <c r="AN435" i="13"/>
  <c r="AN434" i="13"/>
  <c r="AN433" i="13"/>
  <c r="AN432" i="13"/>
  <c r="AN431" i="13"/>
  <c r="AN430" i="13"/>
  <c r="AN429" i="13"/>
  <c r="AN428" i="13"/>
  <c r="AN427" i="13"/>
  <c r="AN426" i="13"/>
  <c r="AN425" i="13"/>
  <c r="AN424" i="13"/>
  <c r="AN423" i="13"/>
  <c r="AN422" i="13"/>
  <c r="AN421" i="13"/>
  <c r="AN420" i="13"/>
  <c r="AN419" i="13"/>
  <c r="AN418" i="13"/>
  <c r="AN417" i="13"/>
  <c r="AN416" i="13"/>
  <c r="AN415" i="13"/>
  <c r="AN414" i="13"/>
  <c r="AN413" i="13"/>
  <c r="AN412" i="13"/>
  <c r="AN411" i="13"/>
  <c r="AN410" i="13"/>
  <c r="AN409" i="13"/>
  <c r="AN408" i="13"/>
  <c r="AN407" i="13"/>
  <c r="AN406" i="13"/>
  <c r="AN405" i="13"/>
  <c r="AN404" i="13"/>
  <c r="AN403" i="13"/>
  <c r="AN402" i="13"/>
  <c r="AN401" i="13"/>
  <c r="AN400" i="13"/>
  <c r="AN399" i="13"/>
  <c r="AN398" i="13"/>
  <c r="AN397" i="13"/>
  <c r="AN396" i="13"/>
  <c r="AN395" i="13"/>
  <c r="AN394" i="13"/>
  <c r="AN393" i="13"/>
  <c r="AN392" i="13"/>
  <c r="AN391" i="13"/>
  <c r="AN390" i="13"/>
  <c r="AN389" i="13"/>
  <c r="AN388" i="13"/>
  <c r="AN387" i="13"/>
  <c r="AN386" i="13"/>
  <c r="AN385" i="13"/>
  <c r="AN384" i="13"/>
  <c r="AN383" i="13"/>
  <c r="AN382" i="13"/>
  <c r="AN381" i="13"/>
  <c r="AN380" i="13"/>
  <c r="AN379" i="13"/>
  <c r="AN378" i="13"/>
  <c r="AN377" i="13"/>
  <c r="AN376" i="13"/>
  <c r="AN375" i="13"/>
  <c r="AN374" i="13"/>
  <c r="AN373" i="13"/>
  <c r="AN372" i="13"/>
  <c r="AN371" i="13"/>
  <c r="AN370" i="13"/>
  <c r="AN369" i="13"/>
  <c r="AN368" i="13"/>
  <c r="AN367" i="13"/>
  <c r="AN366" i="13"/>
  <c r="AN365" i="13"/>
  <c r="AN364" i="13"/>
  <c r="AN363" i="13"/>
  <c r="AN362" i="13"/>
  <c r="AN361" i="13"/>
  <c r="AN360" i="13"/>
  <c r="AN359" i="13"/>
  <c r="AN358" i="13"/>
  <c r="AN357" i="13"/>
  <c r="AN356" i="13"/>
  <c r="AN355" i="13"/>
  <c r="AN354" i="13"/>
  <c r="AN353" i="13"/>
  <c r="AN352" i="13"/>
  <c r="AN351" i="13"/>
  <c r="AN350" i="13"/>
  <c r="AN349" i="13"/>
  <c r="AN348" i="13"/>
  <c r="AN347" i="13"/>
  <c r="AN346" i="13"/>
  <c r="AN345" i="13"/>
  <c r="AN344" i="13"/>
  <c r="AN343" i="13"/>
  <c r="AN342" i="13"/>
  <c r="AN341" i="13"/>
  <c r="AN340" i="13"/>
  <c r="AN339" i="13"/>
  <c r="AO354" i="13"/>
  <c r="AO350" i="13"/>
  <c r="AO346" i="13"/>
  <c r="AO342" i="13"/>
  <c r="AO338" i="13"/>
  <c r="AO337" i="13"/>
  <c r="AO336" i="13"/>
  <c r="AO335" i="13"/>
  <c r="AO334" i="13"/>
  <c r="AO333" i="13"/>
  <c r="AO332" i="13"/>
  <c r="AO331" i="13"/>
  <c r="AO330" i="13"/>
  <c r="AO329" i="13"/>
  <c r="AO328" i="13"/>
  <c r="AO327" i="13"/>
  <c r="AO326" i="13"/>
  <c r="AO325" i="13"/>
  <c r="AO324" i="13"/>
  <c r="AO323" i="13"/>
  <c r="AO322" i="13"/>
  <c r="AO321" i="13"/>
  <c r="AO320" i="13"/>
  <c r="AO319" i="13"/>
  <c r="AO318" i="13"/>
  <c r="AO317" i="13"/>
  <c r="AO316" i="13"/>
  <c r="AO315" i="13"/>
  <c r="AO314" i="13"/>
  <c r="AO313" i="13"/>
  <c r="AO312" i="13"/>
  <c r="AO311" i="13"/>
  <c r="AO310" i="13"/>
  <c r="AO309" i="13"/>
  <c r="AO308" i="13"/>
  <c r="AO307" i="13"/>
  <c r="AO306" i="13"/>
  <c r="AO305" i="13"/>
  <c r="AO304" i="13"/>
  <c r="AO303" i="13"/>
  <c r="AO302" i="13"/>
  <c r="AO301" i="13"/>
  <c r="AO300" i="13"/>
  <c r="AO299" i="13"/>
  <c r="AO298" i="13"/>
  <c r="AO297" i="13"/>
  <c r="AO296" i="13"/>
  <c r="AO295" i="13"/>
  <c r="AO294" i="13"/>
  <c r="AO293" i="13"/>
  <c r="AO292" i="13"/>
  <c r="AO291" i="13"/>
  <c r="AO290" i="13"/>
  <c r="AO289" i="13"/>
  <c r="AO288" i="13"/>
  <c r="AO287" i="13"/>
  <c r="AO286" i="13"/>
  <c r="AO285" i="13"/>
  <c r="AO284" i="13"/>
  <c r="AO283" i="13"/>
  <c r="AO282" i="13"/>
  <c r="AO281" i="13"/>
  <c r="AO280" i="13"/>
  <c r="AO279" i="13"/>
  <c r="AO278" i="13"/>
  <c r="AO277" i="13"/>
  <c r="AO276" i="13"/>
  <c r="AO275" i="13"/>
  <c r="AO274" i="13"/>
  <c r="AO273" i="13"/>
  <c r="AO272" i="13"/>
  <c r="AO271" i="13"/>
  <c r="AO270" i="13"/>
  <c r="AO269" i="13"/>
  <c r="AO268" i="13"/>
  <c r="AO267" i="13"/>
  <c r="AO266" i="13"/>
  <c r="AO265" i="13"/>
  <c r="AO264" i="13"/>
  <c r="AO263" i="13"/>
  <c r="AO262" i="13"/>
  <c r="AO261" i="13"/>
  <c r="AO260" i="13"/>
  <c r="AO259" i="13"/>
  <c r="AO258" i="13"/>
  <c r="AO257" i="13"/>
  <c r="AO256" i="13"/>
  <c r="AO255" i="13"/>
  <c r="AO254" i="13"/>
  <c r="AO253" i="13"/>
  <c r="AO252" i="13"/>
  <c r="AO251" i="13"/>
  <c r="AO250" i="13"/>
  <c r="AO249" i="13"/>
  <c r="AO248" i="13"/>
  <c r="AO247" i="13"/>
  <c r="AO246" i="13"/>
  <c r="AO245" i="13"/>
  <c r="AO244" i="13"/>
  <c r="AO243" i="13"/>
  <c r="AO242" i="13"/>
  <c r="AO241" i="13"/>
  <c r="AO240" i="13"/>
  <c r="AO239" i="13"/>
  <c r="AO238" i="13"/>
  <c r="AO237" i="13"/>
  <c r="AO236" i="13"/>
  <c r="AO235" i="13"/>
  <c r="AO234" i="13"/>
  <c r="AO233" i="13"/>
  <c r="AO232" i="13"/>
  <c r="AO231" i="13"/>
  <c r="AO230" i="13"/>
  <c r="AO229" i="13"/>
  <c r="AO228" i="13"/>
  <c r="AO227" i="13"/>
  <c r="AO226" i="13"/>
  <c r="AO225" i="13"/>
  <c r="AO224" i="13"/>
  <c r="AO223" i="13"/>
  <c r="AO222" i="13"/>
  <c r="AO221" i="13"/>
  <c r="AO220" i="13"/>
  <c r="AO219" i="13"/>
  <c r="AO218" i="13"/>
  <c r="AO217" i="13"/>
  <c r="AO216" i="13"/>
  <c r="AO215" i="13"/>
  <c r="AO214" i="13"/>
  <c r="AO213" i="13"/>
  <c r="AO212" i="13"/>
  <c r="AO211" i="13"/>
  <c r="AO210" i="13"/>
  <c r="AO209" i="13"/>
  <c r="AO208" i="13"/>
  <c r="AO207" i="13"/>
  <c r="AO206" i="13"/>
  <c r="AO205" i="13"/>
  <c r="AO204" i="13"/>
  <c r="AO203" i="13"/>
  <c r="AO202" i="13"/>
  <c r="AO201" i="13"/>
  <c r="AO200" i="13"/>
  <c r="AO199" i="13"/>
  <c r="AO198" i="13"/>
  <c r="AO197" i="13"/>
  <c r="AO196" i="13"/>
  <c r="AO195" i="13"/>
  <c r="AO194" i="13"/>
  <c r="AO193" i="13"/>
  <c r="AO192" i="13"/>
  <c r="AO191" i="13"/>
  <c r="AO190" i="13"/>
  <c r="AO189" i="13"/>
  <c r="AO188" i="13"/>
  <c r="AO187" i="13"/>
  <c r="AO186" i="13"/>
  <c r="AO185" i="13"/>
  <c r="AO184" i="13"/>
  <c r="AO183" i="13"/>
  <c r="AO182" i="13"/>
  <c r="AO181" i="13"/>
  <c r="AO180" i="13"/>
  <c r="AO179" i="13"/>
  <c r="AO178" i="13"/>
  <c r="AO177" i="13"/>
  <c r="AO176" i="13"/>
  <c r="AO175" i="13"/>
  <c r="AO174" i="13"/>
  <c r="AO173" i="13"/>
  <c r="AO172" i="13"/>
  <c r="AO171" i="13"/>
  <c r="AO170" i="13"/>
  <c r="AO169" i="13"/>
  <c r="AO168" i="13"/>
  <c r="AO167" i="13"/>
  <c r="AO166" i="13"/>
  <c r="AO165" i="13"/>
  <c r="AO164" i="13"/>
  <c r="AO163" i="13"/>
  <c r="AO162" i="13"/>
  <c r="AO161" i="13"/>
  <c r="AO160" i="13"/>
  <c r="AO159" i="13"/>
  <c r="AO158" i="13"/>
  <c r="AO157" i="13"/>
  <c r="AO156" i="13"/>
  <c r="AO155" i="13"/>
  <c r="AO154" i="13"/>
  <c r="AO153" i="13"/>
  <c r="AO152" i="13"/>
  <c r="AO151" i="13"/>
  <c r="AO150" i="13"/>
  <c r="AO149" i="13"/>
  <c r="AO148" i="13"/>
  <c r="AO147" i="13"/>
  <c r="AO146" i="13"/>
  <c r="AO145" i="13"/>
  <c r="AO144" i="13"/>
  <c r="AO143" i="13"/>
  <c r="AO142" i="13"/>
  <c r="AO141" i="13"/>
  <c r="AO140" i="13"/>
  <c r="AO139" i="13"/>
  <c r="AO138" i="13"/>
  <c r="AO137" i="13"/>
  <c r="AO136" i="13"/>
  <c r="AO135" i="13"/>
  <c r="AO134" i="13"/>
  <c r="AO133" i="13"/>
  <c r="AO132" i="13"/>
  <c r="AO131" i="13"/>
  <c r="AO130" i="13"/>
  <c r="AO129" i="13"/>
  <c r="AO128" i="13"/>
  <c r="AO127" i="13"/>
  <c r="AO126" i="13"/>
  <c r="AO125" i="13"/>
  <c r="AO124" i="13"/>
  <c r="AO123" i="13"/>
  <c r="AO122" i="13"/>
  <c r="AO121" i="13"/>
  <c r="AO120" i="13"/>
  <c r="AO119" i="13"/>
  <c r="AO118" i="13"/>
  <c r="AO117" i="13"/>
  <c r="AO116" i="13"/>
  <c r="AO115" i="13"/>
  <c r="AO114" i="13"/>
  <c r="AO113" i="13"/>
  <c r="AO112" i="13"/>
  <c r="AO111" i="13"/>
  <c r="AO110" i="13"/>
  <c r="AO109" i="13"/>
  <c r="AO108" i="13"/>
  <c r="AO107" i="13"/>
  <c r="AO106" i="13"/>
  <c r="AO105" i="13"/>
  <c r="AO104" i="13"/>
  <c r="AO103" i="13"/>
  <c r="AO102" i="13"/>
  <c r="AO101" i="13"/>
  <c r="AO100" i="13"/>
  <c r="AO99" i="13"/>
  <c r="AO98" i="13"/>
  <c r="AO97" i="13"/>
  <c r="AO96" i="13"/>
  <c r="AO95" i="13"/>
  <c r="AO94" i="13"/>
  <c r="AO93" i="13"/>
  <c r="AO92" i="13"/>
  <c r="AO91" i="13"/>
  <c r="AO90" i="13"/>
  <c r="AO89" i="13"/>
  <c r="AO88" i="13"/>
  <c r="AO87" i="13"/>
  <c r="AO86" i="13"/>
  <c r="AO85" i="13"/>
  <c r="AO84" i="13"/>
  <c r="AO83" i="13"/>
  <c r="AO82" i="13"/>
  <c r="AO81" i="13"/>
  <c r="AO80" i="13"/>
  <c r="AO79" i="13"/>
  <c r="AO78" i="13"/>
  <c r="AO77" i="13"/>
  <c r="AO76" i="13"/>
  <c r="AO75" i="13"/>
  <c r="AO74" i="13"/>
  <c r="AO73" i="13"/>
  <c r="AO72" i="13"/>
  <c r="AO71" i="13"/>
  <c r="AO70" i="13"/>
  <c r="AO69" i="13"/>
  <c r="AO68" i="13"/>
  <c r="AO67" i="13"/>
  <c r="AO66" i="13"/>
  <c r="AO65" i="13"/>
  <c r="AO64" i="13"/>
  <c r="AO63" i="13"/>
  <c r="AO62" i="13"/>
  <c r="AO61" i="13"/>
  <c r="AO60" i="13"/>
  <c r="AO59" i="13"/>
  <c r="AO58" i="13"/>
  <c r="AO57" i="13"/>
  <c r="AO56" i="13"/>
  <c r="AO55" i="13"/>
  <c r="AO54" i="13"/>
  <c r="AO53" i="13"/>
  <c r="AO52" i="13"/>
  <c r="AO51" i="13"/>
  <c r="AO50" i="13"/>
  <c r="AO355" i="13"/>
  <c r="AO351" i="13"/>
  <c r="AO347" i="13"/>
  <c r="AO343" i="13"/>
  <c r="AO339" i="13"/>
  <c r="AN338" i="13"/>
  <c r="AN337" i="13"/>
  <c r="AN336" i="13"/>
  <c r="AN335" i="13"/>
  <c r="AN334" i="13"/>
  <c r="AN333" i="13"/>
  <c r="AN332" i="13"/>
  <c r="AN331" i="13"/>
  <c r="AN330" i="13"/>
  <c r="AN329" i="13"/>
  <c r="AN328" i="13"/>
  <c r="AN327" i="13"/>
  <c r="AN326" i="13"/>
  <c r="AN325" i="13"/>
  <c r="AN324" i="13"/>
  <c r="AN323" i="13"/>
  <c r="AN322" i="13"/>
  <c r="AN321" i="13"/>
  <c r="AN320" i="13"/>
  <c r="AN319" i="13"/>
  <c r="AN318" i="13"/>
  <c r="AN317" i="13"/>
  <c r="AN316" i="13"/>
  <c r="AN315" i="13"/>
  <c r="AN314" i="13"/>
  <c r="AN313" i="13"/>
  <c r="AN312" i="13"/>
  <c r="AN311" i="13"/>
  <c r="AN310" i="13"/>
  <c r="AN309" i="13"/>
  <c r="AN308" i="13"/>
  <c r="AN307" i="13"/>
  <c r="AN306" i="13"/>
  <c r="AN305" i="13"/>
  <c r="AN304" i="13"/>
  <c r="AN303" i="13"/>
  <c r="AN302" i="13"/>
  <c r="AN301" i="13"/>
  <c r="AN300" i="13"/>
  <c r="AN299" i="13"/>
  <c r="AN298" i="13"/>
  <c r="AN297" i="13"/>
  <c r="AN296" i="13"/>
  <c r="AN295" i="13"/>
  <c r="AN294" i="13"/>
  <c r="AN293" i="13"/>
  <c r="AN292" i="13"/>
  <c r="AN291" i="13"/>
  <c r="AN290" i="13"/>
  <c r="AN289" i="13"/>
  <c r="AN288" i="13"/>
  <c r="AN287" i="13"/>
  <c r="AN286" i="13"/>
  <c r="AN285" i="13"/>
  <c r="AN284" i="13"/>
  <c r="AN283" i="13"/>
  <c r="AN282" i="13"/>
  <c r="AN281" i="13"/>
  <c r="AN280" i="13"/>
  <c r="AN279" i="13"/>
  <c r="AN278" i="13"/>
  <c r="AN277" i="13"/>
  <c r="AN276" i="13"/>
  <c r="AN275" i="13"/>
  <c r="AN274" i="13"/>
  <c r="AN273" i="13"/>
  <c r="AN272" i="13"/>
  <c r="AN271" i="13"/>
  <c r="AN270" i="13"/>
  <c r="AN269" i="13"/>
  <c r="AN268" i="13"/>
  <c r="AN267" i="13"/>
  <c r="AN266" i="13"/>
  <c r="AN265" i="13"/>
  <c r="AN264" i="13"/>
  <c r="AN263" i="13"/>
  <c r="AN262" i="13"/>
  <c r="AN261" i="13"/>
  <c r="AN260" i="13"/>
  <c r="AN259" i="13"/>
  <c r="AN258" i="13"/>
  <c r="AN257" i="13"/>
  <c r="AN256" i="13"/>
  <c r="AN255" i="13"/>
  <c r="AN254" i="13"/>
  <c r="AN253" i="13"/>
  <c r="AN252" i="13"/>
  <c r="AN251" i="13"/>
  <c r="AN250" i="13"/>
  <c r="AN249" i="13"/>
  <c r="AN248" i="13"/>
  <c r="AN247" i="13"/>
  <c r="AN246" i="13"/>
  <c r="AN245" i="13"/>
  <c r="AN244" i="13"/>
  <c r="AN243" i="13"/>
  <c r="AN242" i="13"/>
  <c r="AN241" i="13"/>
  <c r="AN240" i="13"/>
  <c r="AN239" i="13"/>
  <c r="AN238" i="13"/>
  <c r="AN237" i="13"/>
  <c r="AN236" i="13"/>
  <c r="AN235" i="13"/>
  <c r="AN234" i="13"/>
  <c r="AN233" i="13"/>
  <c r="AN232" i="13"/>
  <c r="AN231" i="13"/>
  <c r="AN230" i="13"/>
  <c r="AN229" i="13"/>
  <c r="AN228" i="13"/>
  <c r="AN227" i="13"/>
  <c r="AN226" i="13"/>
  <c r="AN225" i="13"/>
  <c r="AN224" i="13"/>
  <c r="AN223" i="13"/>
  <c r="AN222" i="13"/>
  <c r="AN221" i="13"/>
  <c r="AN220" i="13"/>
  <c r="AN219" i="13"/>
  <c r="AN218" i="13"/>
  <c r="AN217" i="13"/>
  <c r="AN216" i="13"/>
  <c r="AN215" i="13"/>
  <c r="AN214" i="13"/>
  <c r="AN213" i="13"/>
  <c r="AN212" i="13"/>
  <c r="AN211" i="13"/>
  <c r="AN210" i="13"/>
  <c r="AN209" i="13"/>
  <c r="AN208" i="13"/>
  <c r="AN207" i="13"/>
  <c r="AN206" i="13"/>
  <c r="AN205" i="13"/>
  <c r="AN204" i="13"/>
  <c r="AN203" i="13"/>
  <c r="AN202" i="13"/>
  <c r="AN201" i="13"/>
  <c r="AN200" i="13"/>
  <c r="AN199" i="13"/>
  <c r="AN198" i="13"/>
  <c r="AN197" i="13"/>
  <c r="AN196" i="13"/>
  <c r="AN195" i="13"/>
  <c r="AN194" i="13"/>
  <c r="AN193" i="13"/>
  <c r="AN192" i="13"/>
  <c r="AN191" i="13"/>
  <c r="AN190" i="13"/>
  <c r="AN189" i="13"/>
  <c r="AN188" i="13"/>
  <c r="AN187" i="13"/>
  <c r="AN186" i="13"/>
  <c r="AN185" i="13"/>
  <c r="AN184" i="13"/>
  <c r="AN183" i="13"/>
  <c r="AN182" i="13"/>
  <c r="AN181" i="13"/>
  <c r="AN180" i="13"/>
  <c r="AN179" i="13"/>
  <c r="AN178" i="13"/>
  <c r="AN177" i="13"/>
  <c r="AN176" i="13"/>
  <c r="AN175" i="13"/>
  <c r="AN174" i="13"/>
  <c r="AN173" i="13"/>
  <c r="AN172" i="13"/>
  <c r="AN171" i="13"/>
  <c r="AN170" i="13"/>
  <c r="AN169" i="13"/>
  <c r="AN168" i="13"/>
  <c r="AN167" i="13"/>
  <c r="AN166" i="13"/>
  <c r="AN165" i="13"/>
  <c r="AN164" i="13"/>
  <c r="AN163" i="13"/>
  <c r="AN162" i="13"/>
  <c r="AN161" i="13"/>
  <c r="AN160" i="13"/>
  <c r="AN159" i="13"/>
  <c r="AN158" i="13"/>
  <c r="AN157" i="13"/>
  <c r="AN156" i="13"/>
  <c r="AN155" i="13"/>
  <c r="AN154" i="13"/>
  <c r="AN153" i="13"/>
  <c r="AN152" i="13"/>
  <c r="AN151" i="13"/>
  <c r="AN150" i="13"/>
  <c r="AN149" i="13"/>
  <c r="AN148" i="13"/>
  <c r="AN147" i="13"/>
  <c r="AN146" i="13"/>
  <c r="AN145" i="13"/>
  <c r="AN144" i="13"/>
  <c r="AN143" i="13"/>
  <c r="AN142" i="13"/>
  <c r="AN141" i="13"/>
  <c r="AN140" i="13"/>
  <c r="AN139" i="13"/>
  <c r="AN138" i="13"/>
  <c r="AN137" i="13"/>
  <c r="AN136" i="13"/>
  <c r="AN135" i="13"/>
  <c r="AN134" i="13"/>
  <c r="AN133" i="13"/>
  <c r="AN132" i="13"/>
  <c r="AN131" i="13"/>
  <c r="AN130" i="13"/>
  <c r="AN129" i="13"/>
  <c r="AN128" i="13"/>
  <c r="AN127" i="13"/>
  <c r="AN126" i="13"/>
  <c r="AN125" i="13"/>
  <c r="AN124" i="13"/>
  <c r="AN123" i="13"/>
  <c r="AN122" i="13"/>
  <c r="AN121" i="13"/>
  <c r="AN120" i="13"/>
  <c r="AN119" i="13"/>
  <c r="AN118" i="13"/>
  <c r="AN117" i="13"/>
  <c r="AN116" i="13"/>
  <c r="AN115" i="13"/>
  <c r="AN114" i="13"/>
  <c r="AN113" i="13"/>
  <c r="AN112" i="13"/>
  <c r="AN111" i="13"/>
  <c r="AN110" i="13"/>
  <c r="AN109" i="13"/>
  <c r="AN108" i="13"/>
  <c r="AN107" i="13"/>
  <c r="AN106" i="13"/>
  <c r="AN105" i="13"/>
  <c r="AN104" i="13"/>
  <c r="AN103" i="13"/>
  <c r="AN102" i="13"/>
  <c r="AN101" i="13"/>
  <c r="AN100" i="13"/>
  <c r="AN99" i="13"/>
  <c r="AN98" i="13"/>
  <c r="AN97" i="13"/>
  <c r="AN96" i="13"/>
  <c r="AN95" i="13"/>
  <c r="AN94" i="13"/>
  <c r="AN93" i="13"/>
  <c r="AN92" i="13"/>
  <c r="AN91" i="13"/>
  <c r="AN90" i="13"/>
  <c r="AN89" i="13"/>
  <c r="AN88" i="13"/>
  <c r="AN87" i="13"/>
  <c r="AN86" i="13"/>
  <c r="AN85" i="13"/>
  <c r="AN84" i="13"/>
  <c r="AN83" i="13"/>
  <c r="AN82" i="13"/>
  <c r="AN81" i="13"/>
  <c r="AN80" i="13"/>
  <c r="AN79" i="13"/>
  <c r="AN78" i="13"/>
  <c r="AN77" i="13"/>
  <c r="AN76" i="13"/>
  <c r="AN75" i="13"/>
  <c r="AN74" i="13"/>
  <c r="AN73" i="13"/>
  <c r="AN72" i="13"/>
  <c r="AN71" i="13"/>
  <c r="AN70" i="13"/>
  <c r="AN69" i="13"/>
  <c r="AN68" i="13"/>
  <c r="AN67" i="13"/>
  <c r="AN66" i="13"/>
  <c r="AN65" i="13"/>
  <c r="AN64" i="13"/>
  <c r="AN63" i="13"/>
  <c r="AN62" i="13"/>
  <c r="AN61" i="13"/>
  <c r="AN60" i="13"/>
  <c r="AN59" i="13"/>
  <c r="AN58" i="13"/>
  <c r="AN57" i="13"/>
  <c r="AN56" i="13"/>
  <c r="AN55" i="13"/>
  <c r="AN54" i="13"/>
  <c r="AN53" i="13"/>
  <c r="AN52" i="13"/>
  <c r="AN51" i="13"/>
  <c r="AN50" i="13"/>
  <c r="AO356" i="13"/>
  <c r="AO352" i="13"/>
  <c r="AO348" i="13"/>
  <c r="AO344" i="13"/>
  <c r="AO340" i="13"/>
  <c r="BU208" i="10"/>
  <c r="BU207" i="10"/>
  <c r="BU206" i="10"/>
  <c r="BU205" i="10"/>
  <c r="BU204" i="10"/>
  <c r="BU203" i="10"/>
  <c r="BU202" i="10"/>
  <c r="AO357" i="13"/>
  <c r="AO353" i="13"/>
  <c r="AO349" i="13"/>
  <c r="AO345" i="13"/>
  <c r="AO341" i="13"/>
  <c r="BT206" i="10"/>
  <c r="BT202" i="10"/>
  <c r="BT205" i="10"/>
  <c r="BU201" i="10"/>
  <c r="BU200" i="10"/>
  <c r="BU199" i="10"/>
  <c r="BU198" i="10"/>
  <c r="BU197" i="10"/>
  <c r="BU196" i="10"/>
  <c r="BU195" i="10"/>
  <c r="BU194" i="10"/>
  <c r="BU193" i="10"/>
  <c r="BU192" i="10"/>
  <c r="BU191" i="10"/>
  <c r="BU190" i="10"/>
  <c r="BU189" i="10"/>
  <c r="BU188" i="10"/>
  <c r="BU187" i="10"/>
  <c r="BU186" i="10"/>
  <c r="BU185" i="10"/>
  <c r="BU184" i="10"/>
  <c r="BU183" i="10"/>
  <c r="BU182" i="10"/>
  <c r="BU181" i="10"/>
  <c r="BU180" i="10"/>
  <c r="BU179" i="10"/>
  <c r="BU178" i="10"/>
  <c r="BU177" i="10"/>
  <c r="BU176" i="10"/>
  <c r="BU175" i="10"/>
  <c r="BU174" i="10"/>
  <c r="BU173" i="10"/>
  <c r="BU172" i="10"/>
  <c r="BU171" i="10"/>
  <c r="BU170" i="10"/>
  <c r="BU169" i="10"/>
  <c r="BU168" i="10"/>
  <c r="BU167" i="10"/>
  <c r="BU166" i="10"/>
  <c r="BU165" i="10"/>
  <c r="BU164" i="10"/>
  <c r="BU163" i="10"/>
  <c r="BU162" i="10"/>
  <c r="BU161" i="10"/>
  <c r="BU160" i="10"/>
  <c r="BU159" i="10"/>
  <c r="BU158" i="10"/>
  <c r="BU157" i="10"/>
  <c r="BU156" i="10"/>
  <c r="BU155" i="10"/>
  <c r="BU154" i="10"/>
  <c r="BU153" i="10"/>
  <c r="BU152" i="10"/>
  <c r="BU151" i="10"/>
  <c r="BU150" i="10"/>
  <c r="BU149" i="10"/>
  <c r="BU148" i="10"/>
  <c r="BU147" i="10"/>
  <c r="BU146" i="10"/>
  <c r="BU145" i="10"/>
  <c r="BU144" i="10"/>
  <c r="BU143" i="10"/>
  <c r="BU142" i="10"/>
  <c r="BU141" i="10"/>
  <c r="BU140" i="10"/>
  <c r="BU139" i="10"/>
  <c r="BU138" i="10"/>
  <c r="BU137" i="10"/>
  <c r="BU136" i="10"/>
  <c r="BU135" i="10"/>
  <c r="BU134" i="10"/>
  <c r="BU133" i="10"/>
  <c r="BU132" i="10"/>
  <c r="BU131" i="10"/>
  <c r="BU130" i="10"/>
  <c r="BU129" i="10"/>
  <c r="BU128" i="10"/>
  <c r="BU127" i="10"/>
  <c r="BU126" i="10"/>
  <c r="BU125" i="10"/>
  <c r="BU124" i="10"/>
  <c r="BU123" i="10"/>
  <c r="BU122" i="10"/>
  <c r="BU121" i="10"/>
  <c r="BU120" i="10"/>
  <c r="BU119" i="10"/>
  <c r="BU118" i="10"/>
  <c r="BU117" i="10"/>
  <c r="BU116" i="10"/>
  <c r="BU115" i="10"/>
  <c r="BU114" i="10"/>
  <c r="BU113" i="10"/>
  <c r="BU112" i="10"/>
  <c r="BU111" i="10"/>
  <c r="BU110" i="10"/>
  <c r="BU109" i="10"/>
  <c r="BU108" i="10"/>
  <c r="BU107" i="10"/>
  <c r="BU106" i="10"/>
  <c r="BU105" i="10"/>
  <c r="BU104" i="10"/>
  <c r="BU103" i="10"/>
  <c r="BU102" i="10"/>
  <c r="BU101" i="10"/>
  <c r="BU100" i="10"/>
  <c r="BU99" i="10"/>
  <c r="BU98" i="10"/>
  <c r="BU97" i="10"/>
  <c r="BU96" i="10"/>
  <c r="BU95" i="10"/>
  <c r="BU94" i="10"/>
  <c r="BU93" i="10"/>
  <c r="BU92" i="10"/>
  <c r="BU91" i="10"/>
  <c r="BU90" i="10"/>
  <c r="BU89" i="10"/>
  <c r="BU88" i="10"/>
  <c r="BU87" i="10"/>
  <c r="BU86" i="10"/>
  <c r="BU85" i="10"/>
  <c r="BU84" i="10"/>
  <c r="BU83" i="10"/>
  <c r="BU82" i="10"/>
  <c r="BU81" i="10"/>
  <c r="BU80" i="10"/>
  <c r="BU79" i="10"/>
  <c r="BU78" i="10"/>
  <c r="BU77" i="10"/>
  <c r="BU76" i="10"/>
  <c r="BU75" i="10"/>
  <c r="BU74" i="10"/>
  <c r="BU73" i="10"/>
  <c r="BU72" i="10"/>
  <c r="BU71" i="10"/>
  <c r="BU70" i="10"/>
  <c r="BU69" i="10"/>
  <c r="BU68" i="10"/>
  <c r="BU67" i="10"/>
  <c r="BU66" i="10"/>
  <c r="BU65" i="10"/>
  <c r="BU64" i="10"/>
  <c r="BU63" i="10"/>
  <c r="BU62" i="10"/>
  <c r="BU61" i="10"/>
  <c r="BU60" i="10"/>
  <c r="BU59" i="10"/>
  <c r="BU58" i="10"/>
  <c r="BU57" i="10"/>
  <c r="BU56" i="10"/>
  <c r="BU55" i="10"/>
  <c r="BU54" i="10"/>
  <c r="BU53" i="10"/>
  <c r="BU52" i="10"/>
  <c r="BU51" i="10"/>
  <c r="BU50" i="10"/>
  <c r="BU49" i="10"/>
  <c r="BU48" i="10"/>
  <c r="BU47" i="10"/>
  <c r="BU46" i="10"/>
  <c r="BU45" i="10"/>
  <c r="BU44" i="10"/>
  <c r="BU43" i="10"/>
  <c r="BU42" i="10"/>
  <c r="BU41" i="10"/>
  <c r="BU40" i="10"/>
  <c r="BU39" i="10"/>
  <c r="BU38" i="10"/>
  <c r="BU37" i="10"/>
  <c r="BU36" i="10"/>
  <c r="BU35" i="10"/>
  <c r="BU34" i="10"/>
  <c r="BT208" i="10"/>
  <c r="BT204" i="10"/>
  <c r="BT201" i="10"/>
  <c r="BT200" i="10"/>
  <c r="BT199" i="10"/>
  <c r="BT198" i="10"/>
  <c r="BT197" i="10"/>
  <c r="BT196" i="10"/>
  <c r="BT195" i="10"/>
  <c r="BT194" i="10"/>
  <c r="BT193" i="10"/>
  <c r="BT192" i="10"/>
  <c r="BT191" i="10"/>
  <c r="BT190" i="10"/>
  <c r="BT189" i="10"/>
  <c r="BT188" i="10"/>
  <c r="BT187" i="10"/>
  <c r="BT186" i="10"/>
  <c r="BT185" i="10"/>
  <c r="BT184" i="10"/>
  <c r="BT183" i="10"/>
  <c r="BT182" i="10"/>
  <c r="BT181" i="10"/>
  <c r="BT180" i="10"/>
  <c r="BT179" i="10"/>
  <c r="BT178" i="10"/>
  <c r="BT177" i="10"/>
  <c r="BT176" i="10"/>
  <c r="BT175" i="10"/>
  <c r="BT174" i="10"/>
  <c r="BT173" i="10"/>
  <c r="BT172" i="10"/>
  <c r="BT171" i="10"/>
  <c r="BT170" i="10"/>
  <c r="BT169" i="10"/>
  <c r="BT168" i="10"/>
  <c r="BT167" i="10"/>
  <c r="BT166" i="10"/>
  <c r="BT165" i="10"/>
  <c r="BT164" i="10"/>
  <c r="BT163" i="10"/>
  <c r="BT162" i="10"/>
  <c r="BT161" i="10"/>
  <c r="BT160" i="10"/>
  <c r="BT159" i="10"/>
  <c r="BT158" i="10"/>
  <c r="BT157" i="10"/>
  <c r="BT156" i="10"/>
  <c r="BT155" i="10"/>
  <c r="BT154" i="10"/>
  <c r="BT153" i="10"/>
  <c r="BT152" i="10"/>
  <c r="BT151" i="10"/>
  <c r="BT150" i="10"/>
  <c r="BT149" i="10"/>
  <c r="BT148" i="10"/>
  <c r="BT147" i="10"/>
  <c r="BT146" i="10"/>
  <c r="BT145" i="10"/>
  <c r="BT144" i="10"/>
  <c r="BT143" i="10"/>
  <c r="BT142" i="10"/>
  <c r="BT141" i="10"/>
  <c r="BT140" i="10"/>
  <c r="BT139" i="10"/>
  <c r="BT138" i="10"/>
  <c r="BT137" i="10"/>
  <c r="BT136" i="10"/>
  <c r="BT135" i="10"/>
  <c r="BT134" i="10"/>
  <c r="BT133" i="10"/>
  <c r="BT132" i="10"/>
  <c r="BT131" i="10"/>
  <c r="BT130" i="10"/>
  <c r="BT129" i="10"/>
  <c r="BT128" i="10"/>
  <c r="BT127" i="10"/>
  <c r="BT126" i="10"/>
  <c r="BT125" i="10"/>
  <c r="BT124" i="10"/>
  <c r="BT123" i="10"/>
  <c r="BT122" i="10"/>
  <c r="BT121" i="10"/>
  <c r="BT120" i="10"/>
  <c r="BT119" i="10"/>
  <c r="BT118" i="10"/>
  <c r="BT117" i="10"/>
  <c r="BT116" i="10"/>
  <c r="BT115" i="10"/>
  <c r="BT114" i="10"/>
  <c r="BT113" i="10"/>
  <c r="BT112" i="10"/>
  <c r="BT111" i="10"/>
  <c r="BT110" i="10"/>
  <c r="BT109" i="10"/>
  <c r="BT108" i="10"/>
  <c r="BT107" i="10"/>
  <c r="BT106" i="10"/>
  <c r="BT105" i="10"/>
  <c r="BT104" i="10"/>
  <c r="BT103" i="10"/>
  <c r="BT102" i="10"/>
  <c r="BT101" i="10"/>
  <c r="BT100" i="10"/>
  <c r="BT99" i="10"/>
  <c r="BT98" i="10"/>
  <c r="BT97" i="10"/>
  <c r="BT96" i="10"/>
  <c r="BT95" i="10"/>
  <c r="BT94" i="10"/>
  <c r="BT93" i="10"/>
  <c r="BT92" i="10"/>
  <c r="BT91" i="10"/>
  <c r="BT90" i="10"/>
  <c r="BT89" i="10"/>
  <c r="BT88" i="10"/>
  <c r="BT87" i="10"/>
  <c r="BT86" i="10"/>
  <c r="BT85" i="10"/>
  <c r="BT84" i="10"/>
  <c r="BT83" i="10"/>
  <c r="BT82" i="10"/>
  <c r="BT81" i="10"/>
  <c r="BT80" i="10"/>
  <c r="BT79" i="10"/>
  <c r="BT78" i="10"/>
  <c r="BT77" i="10"/>
  <c r="BT76" i="10"/>
  <c r="BT75" i="10"/>
  <c r="BT74" i="10"/>
  <c r="BT73" i="10"/>
  <c r="BT72" i="10"/>
  <c r="BT71" i="10"/>
  <c r="BT70" i="10"/>
  <c r="BT69" i="10"/>
  <c r="BT68" i="10"/>
  <c r="BT67" i="10"/>
  <c r="BT66" i="10"/>
  <c r="BT65" i="10"/>
  <c r="BT64" i="10"/>
  <c r="BT63" i="10"/>
  <c r="BT62" i="10"/>
  <c r="BT61" i="10"/>
  <c r="BT60" i="10"/>
  <c r="BT59" i="10"/>
  <c r="BT58" i="10"/>
  <c r="BT57" i="10"/>
  <c r="BT56" i="10"/>
  <c r="BT55" i="10"/>
  <c r="BT54" i="10"/>
  <c r="BT53" i="10"/>
  <c r="BT52" i="10"/>
  <c r="BT51" i="10"/>
  <c r="BT50" i="10"/>
  <c r="BT49" i="10"/>
  <c r="BT48" i="10"/>
  <c r="BT47" i="10"/>
  <c r="BT46" i="10"/>
  <c r="BT45" i="10"/>
  <c r="BT44" i="10"/>
  <c r="BT43" i="10"/>
  <c r="BT42" i="10"/>
  <c r="BT41" i="10"/>
  <c r="BT40" i="10"/>
  <c r="BT39" i="10"/>
  <c r="BT38" i="10"/>
  <c r="BT37" i="10"/>
  <c r="BT36" i="10"/>
  <c r="BT35" i="10"/>
  <c r="BT207" i="10"/>
  <c r="BT203" i="10"/>
  <c r="BI69" i="7"/>
  <c r="BI67" i="7"/>
  <c r="BI65" i="7"/>
  <c r="BI63" i="7"/>
  <c r="BI61" i="7"/>
  <c r="BI59" i="7"/>
  <c r="BI57" i="7"/>
  <c r="BT34" i="10"/>
  <c r="BJ70" i="7"/>
  <c r="BJ68" i="7"/>
  <c r="BJ66" i="7"/>
  <c r="BJ64" i="7"/>
  <c r="BJ62" i="7"/>
  <c r="BJ60" i="7"/>
  <c r="BJ58" i="7"/>
  <c r="BJ56" i="7"/>
  <c r="BI70" i="7"/>
  <c r="BI68" i="7"/>
  <c r="BI66" i="7"/>
  <c r="BI64" i="7"/>
  <c r="BI62" i="7"/>
  <c r="BI60" i="7"/>
  <c r="BI58" i="7"/>
  <c r="BI56" i="7"/>
  <c r="BJ69" i="7"/>
  <c r="BJ67" i="7"/>
  <c r="BJ65" i="7"/>
  <c r="BJ63" i="7"/>
  <c r="BJ61" i="7"/>
  <c r="BJ59" i="7"/>
  <c r="BJ57" i="7"/>
  <c r="BE52" i="7"/>
  <c r="BG52" i="7" s="1"/>
  <c r="BK52" i="7" s="1"/>
  <c r="BF48" i="7"/>
  <c r="BH48" i="7" s="1"/>
  <c r="BE20" i="7"/>
  <c r="BG20" i="7" s="1"/>
  <c r="BK20" i="7" s="1"/>
  <c r="BF16" i="7"/>
  <c r="BH16" i="7" s="1"/>
  <c r="BE38" i="7"/>
  <c r="BG38" i="7" s="1"/>
  <c r="BF34" i="7"/>
  <c r="BH34" i="7" s="1"/>
  <c r="BL32" i="7"/>
  <c r="BE8" i="7"/>
  <c r="BG8" i="7" s="1"/>
  <c r="BJ5" i="7"/>
  <c r="BK5" i="7" s="1"/>
  <c r="BF4" i="7"/>
  <c r="BH4" i="7" s="1"/>
  <c r="BE40" i="7"/>
  <c r="BG40" i="7" s="1"/>
  <c r="BF36" i="7"/>
  <c r="BH36" i="7" s="1"/>
  <c r="BL36" i="7" s="1"/>
  <c r="BL34" i="7"/>
  <c r="BE14" i="7"/>
  <c r="BG14" i="7" s="1"/>
  <c r="BK14" i="7" s="1"/>
  <c r="BJ8" i="7"/>
  <c r="BL8" i="7" s="1"/>
  <c r="BL3" i="7"/>
  <c r="AR8" i="34"/>
  <c r="AR13" i="34"/>
  <c r="AJ12" i="34"/>
  <c r="AY6" i="34"/>
  <c r="BA6" i="34" s="1"/>
  <c r="BC6" i="34" s="1"/>
  <c r="AW6" i="34"/>
  <c r="AR4" i="34"/>
  <c r="AY4" i="34" s="1"/>
  <c r="AY13" i="34"/>
  <c r="AW13" i="34"/>
  <c r="BA13" i="34"/>
  <c r="BC13" i="34" s="1"/>
  <c r="AR11" i="34"/>
  <c r="AJ10" i="34"/>
  <c r="K1" i="34"/>
  <c r="K3" i="34"/>
  <c r="AJ13" i="34"/>
  <c r="BG6" i="28"/>
  <c r="BG15" i="28"/>
  <c r="AT4" i="28"/>
  <c r="AU11" i="28"/>
  <c r="BG12" i="28"/>
  <c r="AT20" i="28"/>
  <c r="AU4" i="28"/>
  <c r="BG17" i="28"/>
  <c r="BE15" i="25"/>
  <c r="BE11" i="25"/>
  <c r="BE7" i="25"/>
  <c r="BE3" i="25"/>
  <c r="BE25" i="25"/>
  <c r="BE29" i="25"/>
  <c r="BE33" i="25"/>
  <c r="BE37" i="25"/>
  <c r="BE41" i="25"/>
  <c r="AT31" i="25"/>
  <c r="AT14" i="25"/>
  <c r="AT10" i="25"/>
  <c r="AT6" i="25"/>
  <c r="AT2" i="25"/>
  <c r="AT36" i="25"/>
  <c r="BF32" i="22"/>
  <c r="AU30" i="22"/>
  <c r="BF16" i="22"/>
  <c r="AU14" i="22"/>
  <c r="AU25" i="22"/>
  <c r="BF11" i="22"/>
  <c r="AU9" i="22"/>
  <c r="AU28" i="22"/>
  <c r="BF14" i="22"/>
  <c r="AU12" i="22"/>
  <c r="BF33" i="22"/>
  <c r="AU31" i="22"/>
  <c r="BF17" i="22"/>
  <c r="AU15" i="22"/>
  <c r="AU47" i="22"/>
  <c r="BF39" i="22"/>
  <c r="BF55" i="22"/>
  <c r="BF52" i="22"/>
  <c r="AT43" i="19"/>
  <c r="AS43" i="19"/>
  <c r="AY39" i="19"/>
  <c r="AQ36" i="19"/>
  <c r="AT39" i="19"/>
  <c r="AS39" i="19"/>
  <c r="AY43" i="19"/>
  <c r="AT34" i="19"/>
  <c r="AS34" i="19"/>
  <c r="AT18" i="19"/>
  <c r="AS18" i="19"/>
  <c r="AY13" i="19"/>
  <c r="AS2" i="19"/>
  <c r="AY2" i="19" s="1"/>
  <c r="AQ44" i="19"/>
  <c r="AS33" i="19"/>
  <c r="AT33" i="19"/>
  <c r="AY28" i="19"/>
  <c r="AT17" i="19"/>
  <c r="AS17" i="19"/>
  <c r="AY17" i="19" s="1"/>
  <c r="AY12" i="19"/>
  <c r="BE19" i="16"/>
  <c r="BE15" i="16"/>
  <c r="BE11" i="16"/>
  <c r="BE7" i="16"/>
  <c r="BE3" i="16"/>
  <c r="AO17" i="13"/>
  <c r="AU14" i="13"/>
  <c r="AU16" i="13"/>
  <c r="AO19" i="13"/>
  <c r="AU15" i="13"/>
  <c r="AU30" i="13"/>
  <c r="AO33" i="13"/>
  <c r="AU46" i="13"/>
  <c r="AO49" i="13"/>
  <c r="AU25" i="13"/>
  <c r="AO28" i="13"/>
  <c r="AU41" i="13"/>
  <c r="AO44" i="13"/>
  <c r="AO12" i="13"/>
  <c r="AO3" i="13"/>
  <c r="AU18" i="13"/>
  <c r="AO9" i="13"/>
  <c r="AU6" i="13"/>
  <c r="AO16" i="13"/>
  <c r="AU13" i="13"/>
  <c r="BS37" i="10"/>
  <c r="CP37" i="10" s="1"/>
  <c r="BS41" i="10"/>
  <c r="CP41" i="10" s="1"/>
  <c r="BS45" i="10"/>
  <c r="CP45" i="10" s="1"/>
  <c r="BS49" i="10"/>
  <c r="CP49" i="10" s="1"/>
  <c r="BS53" i="10"/>
  <c r="CP53" i="10" s="1"/>
  <c r="BS57" i="10"/>
  <c r="CP57" i="10" s="1"/>
  <c r="BS61" i="10"/>
  <c r="CP61" i="10" s="1"/>
  <c r="BS65" i="10"/>
  <c r="CP65" i="10" s="1"/>
  <c r="BS69" i="10"/>
  <c r="CP69" i="10" s="1"/>
  <c r="BS73" i="10"/>
  <c r="CP73" i="10" s="1"/>
  <c r="BS77" i="10"/>
  <c r="CP77" i="10" s="1"/>
  <c r="BS81" i="10"/>
  <c r="CP81" i="10" s="1"/>
  <c r="BS85" i="10"/>
  <c r="CP85" i="10" s="1"/>
  <c r="BS89" i="10"/>
  <c r="CP89" i="10" s="1"/>
  <c r="BS93" i="10"/>
  <c r="CP93" i="10" s="1"/>
  <c r="BS97" i="10"/>
  <c r="CP97" i="10" s="1"/>
  <c r="BS101" i="10"/>
  <c r="CP101" i="10" s="1"/>
  <c r="BS105" i="10"/>
  <c r="CP105" i="10" s="1"/>
  <c r="BS109" i="10"/>
  <c r="CP109" i="10" s="1"/>
  <c r="BS113" i="10"/>
  <c r="CP113" i="10" s="1"/>
  <c r="BS117" i="10"/>
  <c r="CP117" i="10" s="1"/>
  <c r="BS121" i="10"/>
  <c r="CP121" i="10" s="1"/>
  <c r="BS125" i="10"/>
  <c r="CP125" i="10" s="1"/>
  <c r="BS129" i="10"/>
  <c r="CP129" i="10" s="1"/>
  <c r="BS133" i="10"/>
  <c r="CP133" i="10" s="1"/>
  <c r="BS137" i="10"/>
  <c r="CP137" i="10" s="1"/>
  <c r="BS141" i="10"/>
  <c r="CP141" i="10" s="1"/>
  <c r="BS145" i="10"/>
  <c r="CP145" i="10" s="1"/>
  <c r="BS149" i="10"/>
  <c r="CP149" i="10" s="1"/>
  <c r="BS153" i="10"/>
  <c r="CP153" i="10" s="1"/>
  <c r="BS157" i="10"/>
  <c r="CP157" i="10" s="1"/>
  <c r="BS161" i="10"/>
  <c r="CP161" i="10" s="1"/>
  <c r="BS165" i="10"/>
  <c r="CP165" i="10" s="1"/>
  <c r="BS169" i="10"/>
  <c r="CP169" i="10" s="1"/>
  <c r="BS173" i="10"/>
  <c r="CP173" i="10" s="1"/>
  <c r="BS177" i="10"/>
  <c r="CP177" i="10" s="1"/>
  <c r="BS181" i="10"/>
  <c r="CP181" i="10" s="1"/>
  <c r="BS185" i="10"/>
  <c r="CP185" i="10" s="1"/>
  <c r="BS189" i="10"/>
  <c r="CP189" i="10" s="1"/>
  <c r="BS193" i="10"/>
  <c r="CP193" i="10" s="1"/>
  <c r="BS197" i="10"/>
  <c r="CP197" i="10" s="1"/>
  <c r="BS201" i="10"/>
  <c r="CP201" i="10" s="1"/>
  <c r="BS207" i="10"/>
  <c r="CP207" i="10" s="1"/>
  <c r="CQ23" i="10"/>
  <c r="CQ4" i="10"/>
  <c r="BU31" i="10"/>
  <c r="CQ19" i="10"/>
  <c r="BU5" i="10"/>
  <c r="CQ9" i="10"/>
  <c r="BU21" i="10"/>
  <c r="CQ25" i="10"/>
  <c r="BU27" i="10"/>
  <c r="CQ15" i="10"/>
  <c r="BU6" i="10"/>
  <c r="BS2" i="10"/>
  <c r="CP2" i="10" s="1"/>
  <c r="CQ2" i="10" s="1"/>
  <c r="BU28" i="10"/>
  <c r="CQ16" i="10"/>
  <c r="BU7" i="10"/>
  <c r="BS3" i="10"/>
  <c r="CP3" i="10" s="1"/>
  <c r="CQ3" i="10" s="1"/>
  <c r="BL6" i="7"/>
  <c r="BE9" i="7"/>
  <c r="BG9" i="7" s="1"/>
  <c r="BK9" i="7" s="1"/>
  <c r="BL11" i="7"/>
  <c r="BE33" i="7"/>
  <c r="BG33" i="7" s="1"/>
  <c r="BK33" i="7" s="1"/>
  <c r="BJ22" i="7"/>
  <c r="BK22" i="7" s="1"/>
  <c r="BK24" i="7"/>
  <c r="BJ30" i="7"/>
  <c r="BK30" i="7" s="1"/>
  <c r="BK32" i="7"/>
  <c r="BJ38" i="7"/>
  <c r="BK38" i="7" s="1"/>
  <c r="BK40" i="7"/>
  <c r="BJ46" i="7"/>
  <c r="BJ54" i="7"/>
  <c r="BK54" i="7" s="1"/>
  <c r="BK13" i="7"/>
  <c r="BJ19" i="7"/>
  <c r="BK19" i="7" s="1"/>
  <c r="BK21" i="7"/>
  <c r="BJ27" i="7"/>
  <c r="BK27" i="7" s="1"/>
  <c r="BK29" i="7"/>
  <c r="BJ35" i="7"/>
  <c r="BK35" i="7" s="1"/>
  <c r="BK37" i="7"/>
  <c r="BJ43" i="7"/>
  <c r="BK43" i="7" s="1"/>
  <c r="BK45" i="7"/>
  <c r="BJ51" i="7"/>
  <c r="BK51" i="7" s="1"/>
  <c r="BK53" i="7"/>
  <c r="BE28" i="7"/>
  <c r="BG28" i="7" s="1"/>
  <c r="BK28" i="7" s="1"/>
  <c r="BF24" i="7"/>
  <c r="BH24" i="7" s="1"/>
  <c r="BL22" i="7"/>
  <c r="BL18" i="7"/>
  <c r="BJ4" i="7"/>
  <c r="BL4" i="7" s="1"/>
  <c r="BE46" i="7"/>
  <c r="BG46" i="7" s="1"/>
  <c r="BF42" i="7"/>
  <c r="BH42" i="7" s="1"/>
  <c r="BL40" i="7"/>
  <c r="BJ10" i="7"/>
  <c r="BL10" i="7" s="1"/>
  <c r="BK7" i="7"/>
  <c r="BE48" i="7"/>
  <c r="BG48" i="7" s="1"/>
  <c r="BK48" i="7" s="1"/>
  <c r="BF44" i="7"/>
  <c r="BH44" i="7" s="1"/>
  <c r="BL44" i="7" s="1"/>
  <c r="BL42" i="7"/>
  <c r="BE18" i="7"/>
  <c r="BG18" i="7" s="1"/>
  <c r="BK18" i="7" s="1"/>
  <c r="BF14" i="7"/>
  <c r="BH14" i="7" s="1"/>
  <c r="BL14" i="7" s="1"/>
  <c r="BL12" i="7"/>
  <c r="BK10" i="7"/>
  <c r="BE3" i="7"/>
  <c r="AY10" i="19" l="1"/>
  <c r="AY21" i="19"/>
  <c r="AY5" i="19"/>
  <c r="AY26" i="19"/>
  <c r="AY14" i="19"/>
  <c r="AY22" i="19"/>
  <c r="AY18" i="19"/>
  <c r="AY25" i="19"/>
  <c r="BG3" i="7"/>
  <c r="BK3" i="7" s="1"/>
  <c r="BK46" i="7"/>
  <c r="BL48" i="7"/>
  <c r="BL39" i="7"/>
  <c r="BL25" i="7"/>
  <c r="BL54" i="7"/>
  <c r="BL27" i="7"/>
  <c r="BL31" i="7"/>
  <c r="BK11" i="7"/>
  <c r="BL49" i="7"/>
  <c r="BL19" i="7"/>
  <c r="BL24" i="7"/>
  <c r="BL16" i="7"/>
  <c r="BL7" i="7"/>
  <c r="BL47" i="7"/>
  <c r="BL43" i="7"/>
  <c r="BL23" i="7"/>
  <c r="BL33" i="7"/>
  <c r="BL52" i="7"/>
  <c r="BL20" i="7"/>
  <c r="BC9" i="34"/>
  <c r="BL51" i="7"/>
  <c r="BL5" i="7"/>
  <c r="AW4" i="34"/>
  <c r="AY8" i="34"/>
  <c r="BA12" i="34"/>
  <c r="BK8" i="7"/>
  <c r="BA4" i="34"/>
  <c r="BK4" i="7"/>
  <c r="BL38" i="7"/>
  <c r="AW8" i="34"/>
  <c r="AW5" i="34"/>
  <c r="BC12" i="34"/>
  <c r="AW11" i="34"/>
  <c r="BL35" i="7"/>
  <c r="BC4" i="34"/>
  <c r="BA8" i="34"/>
  <c r="BC8" i="34" s="1"/>
  <c r="AW12" i="34"/>
  <c r="AY11" i="34"/>
  <c r="BA11" i="34" s="1"/>
  <c r="BC11" i="34" s="1"/>
  <c r="BL46" i="7"/>
  <c r="BL30" i="7"/>
</calcChain>
</file>

<file path=xl/sharedStrings.xml><?xml version="1.0" encoding="utf-8"?>
<sst xmlns="http://schemas.openxmlformats.org/spreadsheetml/2006/main" count="8043" uniqueCount="1388">
  <si>
    <t>RespondentID</t>
  </si>
  <si>
    <t>CollectorID</t>
  </si>
  <si>
    <t>StartDate</t>
  </si>
  <si>
    <t>EndDate</t>
  </si>
  <si>
    <t>IP Address</t>
  </si>
  <si>
    <t>Email Address</t>
  </si>
  <si>
    <t>First Name</t>
  </si>
  <si>
    <t>LastName</t>
  </si>
  <si>
    <t>Custom Data</t>
  </si>
  <si>
    <t>By undertaking this questionnaire, the patient understands that the information being provided will be used by various stakeholders to provide and analyse the health services the patient is receiving for their benefit and that non identifying information from their responses will form part of an expanding database which will be used to provide and ape future health services to other users of the health system.</t>
  </si>
  <si>
    <t>Does the Patient have their information recorded on file with eHealthier?</t>
  </si>
  <si>
    <t>Input the unique identifier for this case - Open-Ended Response</t>
  </si>
  <si>
    <t>Create the unique identifier for this case - Open-Ended Response</t>
  </si>
  <si>
    <t>Please enter the Patient's information in the fields below - First Name</t>
  </si>
  <si>
    <t>Please enter the Patient's information in the fields below - Initials</t>
  </si>
  <si>
    <t>Please enter the Patient's information in the fields below - Last Name</t>
  </si>
  <si>
    <t>Please enter the Patient's information in the fields below - Date of birth (DD/MM/YYYY)</t>
  </si>
  <si>
    <t>Please enter the Patient's information in the fields below - Gender (M or F or U)</t>
  </si>
  <si>
    <t>Please enter the Patient's information in the fields below - Employer's full legal name</t>
  </si>
  <si>
    <t>Does the claimant have their information recorded on file with eHealthier?</t>
  </si>
  <si>
    <t>Please enter the Nominated Treating Doctor's information in the fields below - First Name</t>
  </si>
  <si>
    <t>Please enter the Nominated Treating Doctor's information in the fields below - Initials</t>
  </si>
  <si>
    <t>Claimant's case identification code - Open-Ended Response</t>
  </si>
  <si>
    <t>Please enter the claimant's information in the fields below - First Name</t>
  </si>
  <si>
    <t>Please enter the Nominated Treating Doctor's information in the fields below - Last name</t>
  </si>
  <si>
    <t>Please enter the claimant's information in the fields below - Initials</t>
  </si>
  <si>
    <t>Please enter the Nominated Treating Doctor's information in the fields below - Provider Number</t>
  </si>
  <si>
    <t>Please enter the claimant's information in the fields below - Last Name</t>
  </si>
  <si>
    <t>Please enter the email address where the results from these questions will be sent. - Open-Ended Response</t>
  </si>
  <si>
    <t>Please enter the claimant's information in the fields below - Date of birth (DD/MM/YYYY)</t>
  </si>
  <si>
    <t>Does the patient have additional health practitioners associated with their treatment?</t>
  </si>
  <si>
    <t>Please enter the claimant's information in the fields below - Gender (M or F or U)</t>
  </si>
  <si>
    <t>Nominated Treating Specialist details - Name</t>
  </si>
  <si>
    <t>Please enter the claimant's information in the fields below - Employer's full name</t>
  </si>
  <si>
    <t>Nominated Treating Specialist details - Provider number</t>
  </si>
  <si>
    <t>Nominated Treating Therapist (e.g. physiotherapist, chiropractor, osteopath and other approved providers) details - Type of therapist (e.g. physiotherapist, chiropractor, osteopath and other approved providers)</t>
  </si>
  <si>
    <t>Nominated Treating Therapist (e.g. physiotherapist, chiropractor, osteopath and other approved providers) details - Name</t>
  </si>
  <si>
    <t>Nominated Treating Therapist (e.g. physiotherapist, chiropractor, osteopath and other approved providers) details - Provider number</t>
  </si>
  <si>
    <t>Please enter the email address to which all results will be sent (this will provide access to all of your claimants' results and thus should be a unique email address used solely for eHealthier data monitoring). For privacy reasons, it is highly recommended that access to the email address be restricted and closely monitored. - Open-Ended Response</t>
  </si>
  <si>
    <t>Other Ancillary Health Providers (e.g. remedial masseur, psychologist, exercise physiologist, dietician) - Type of practitioner (e.g. remedial masseur, psychologist, exercise physiologist, dietician)</t>
  </si>
  <si>
    <t>Does the claimant have additional health practitioners associated with their treatment?</t>
  </si>
  <si>
    <t>Other Ancillary Health Providers (e.g. remedial masseur, psychologist, exercise physiologist, dietician) - Name</t>
  </si>
  <si>
    <t>Other Ancillary Health Providers (e.g. remedial masseur, psychologist, exercise physiologist, dietician) - Provider number</t>
  </si>
  <si>
    <t>Rehabilitation Provider - Type</t>
  </si>
  <si>
    <t>Nominated Treating Therapist (e.g. physiotherapist, chiropractor, osteopath and other approved providers) details - Type of therapist (e.g. physiotherapist, chiropractor, osteopath and other approved providers)</t>
  </si>
  <si>
    <t>Rehabilitation Provider - Name</t>
  </si>
  <si>
    <t>Nominated Treating Therapist (e.g. physiotherapist, chiropractor, osteopath and other approved providers) details - Name</t>
  </si>
  <si>
    <t>Rehabilitation Provider - Provider number</t>
  </si>
  <si>
    <t>Nominated Treating Therapist (e.g. physiotherapist, chiropractor, osteopath and other approved providers) details - Provider number</t>
  </si>
  <si>
    <t>Please respond to each item by marking one box per row - In general, would you say your health is:</t>
  </si>
  <si>
    <t>Other Ancillary Health Providers (e.g. remedial masseur, psychologist, exercise physiologist, dietician) - Type of practitioner (e.g. remedial masseur, psychologist, exercise physiologist, dietician)</t>
  </si>
  <si>
    <t>Please respond to each item by marking one box per row - In general, would you say your quality of life is:</t>
  </si>
  <si>
    <t>Please enter the claimant's information in the fields below - Employer's full legal name</t>
  </si>
  <si>
    <t>Please respond to each item by marking one box per row - In general, how would you rate your physical health?</t>
  </si>
  <si>
    <t>Please respond to each item by marking one box per row - In general, how would you rate your mental health, including your mood and your ability to&lt;br&gt;think?</t>
  </si>
  <si>
    <t>Please respond to each item by marking one box per row - In general, how would you rate your satisfaction with your social activities and relationships?</t>
  </si>
  <si>
    <t>Section 1 - Pain Intensity</t>
  </si>
  <si>
    <t>Please respond to each item by marking one box per row - In general, please rate how well you carry out your usual social activities and roles. (This&lt;br&gt;includes activities at home, at work and in your community, and responsibilities as a parent, child, spouse, employee, friend, etc.)</t>
  </si>
  <si>
    <t>Section 2 - Personal Care (e.g., Washing, Dressing)</t>
  </si>
  <si>
    <t>Please enter the email address to which all results will be sent (this will provide access to all of your claimants' results and thus be a unique email address used solely for eHealthier data monitoring). For privacy reasons, it is highly recommended that access to the email address be restricted and closely monitored. - Open-Ended Response</t>
  </si>
  <si>
    <t>Section 3 - Lifting</t>
  </si>
  <si>
    <t>To what extent are you able to carry out your everyday physical activities such as walking, climbing stairs, carrying groceries, or moving a chair?</t>
  </si>
  <si>
    <t>Section 4 - Reading</t>
  </si>
  <si>
    <t>Does the claimant have additional health practitioners associated with their treatment?</t>
  </si>
  <si>
    <t>Section 5 - Headaches</t>
  </si>
  <si>
    <t>In the past 7 days, How often have you been bothered by emotional problems such as feeling anxious &lt;br&gt;depressed or irritable?</t>
  </si>
  <si>
    <t>Section 6 - Concentrating</t>
  </si>
  <si>
    <t>Section 7 - Work</t>
  </si>
  <si>
    <t>Section 8 - Driving</t>
  </si>
  <si>
    <t>How would you rate your fatigue on average?</t>
  </si>
  <si>
    <t>Section 9 - Sleeping</t>
  </si>
  <si>
    <t>On a scale of 0 to 10 (where 0 is No Pain, and 10 is Worst Pain Imaginable) how would you rate your pain on average?</t>
  </si>
  <si>
    <t>Section 10 - Recreation</t>
  </si>
  <si>
    <t>Section 4 - Walking</t>
  </si>
  <si>
    <t>Section 5 - Sitting</t>
  </si>
  <si>
    <t>Section 6 - Standing</t>
  </si>
  <si>
    <t>Section 7 - Sleeping</t>
  </si>
  <si>
    <t>Section 8 - Social Life</t>
  </si>
  <si>
    <t>Section 9 - Traveling</t>
  </si>
  <si>
    <t>Section 10 - Employment/Home-making</t>
  </si>
  <si>
    <t>121.216.108.164</t>
  </si>
  <si>
    <t>Yes, I have the client identification code</t>
  </si>
  <si>
    <t>123456789cod</t>
  </si>
  <si>
    <t>James</t>
  </si>
  <si>
    <t>D</t>
  </si>
  <si>
    <t>Benjamin</t>
  </si>
  <si>
    <t>4/24/1961</t>
  </si>
  <si>
    <t>M</t>
  </si>
  <si>
    <t>987654321cod</t>
  </si>
  <si>
    <t>Eddie</t>
  </si>
  <si>
    <t>NTSName</t>
  </si>
  <si>
    <t>code12345678</t>
  </si>
  <si>
    <t>FnOSClaimant01</t>
  </si>
  <si>
    <t>NTSProNum</t>
  </si>
  <si>
    <t>N O</t>
  </si>
  <si>
    <t>LnOsClaimant01</t>
  </si>
  <si>
    <t>Type of practitioner (e.g. remedial masseur, psychologist, exercise physiologist, dietician): OtherAncType, Provider number: OtherAncNum, Name: OtherAncName</t>
  </si>
  <si>
    <t>OtherAncName</t>
  </si>
  <si>
    <t>OtherAncNum</t>
  </si>
  <si>
    <t>RehabProType</t>
  </si>
  <si>
    <t>9/2/1966</t>
  </si>
  <si>
    <t>RehabName</t>
  </si>
  <si>
    <t>The pain is fairly severe at the moment</t>
  </si>
  <si>
    <t>OsClaim01</t>
  </si>
  <si>
    <t>It is painful to take care of myself, and I am slow and careful.</t>
  </si>
  <si>
    <t>FnOsNtd01</t>
  </si>
  <si>
    <t>n o</t>
  </si>
  <si>
    <t>Pain prevents me from lifting heavy weights, but I can manage light to medium weights if they are conveniently positioned.</t>
  </si>
  <si>
    <t>No difficulty</t>
  </si>
  <si>
    <t>Lnosntd01</t>
  </si>
  <si>
    <t>I can read as much as I want to with slight pain in my neck</t>
  </si>
  <si>
    <t>osntd01</t>
  </si>
  <si>
    <t>Mild difficulty</t>
  </si>
  <si>
    <t>I have headaches most of the time</t>
  </si>
  <si>
    <t>eddie.price8@gmail.com</t>
  </si>
  <si>
    <t>Moderate difficulty</t>
  </si>
  <si>
    <t>I have a great deal of difficulty in concentrating when I want to</t>
  </si>
  <si>
    <t>Yes</t>
  </si>
  <si>
    <t>NTSSpec01</t>
  </si>
  <si>
    <t>Severe difficulty</t>
  </si>
  <si>
    <t>Nts0001</t>
  </si>
  <si>
    <t>I cannot do any work at all</t>
  </si>
  <si>
    <t>Unable</t>
  </si>
  <si>
    <t>Ntpo1</t>
  </si>
  <si>
    <t>Quite a bit</t>
  </si>
  <si>
    <t>I cannot drive my car as long as I want because of moderate pain in my neck</t>
  </si>
  <si>
    <t>Physio001</t>
  </si>
  <si>
    <t>Slightly limited</t>
  </si>
  <si>
    <t>Physio0001</t>
  </si>
  <si>
    <t>My sleep is greatly disturbed (3-5 hours sleepless)</t>
  </si>
  <si>
    <t>Mild</t>
  </si>
  <si>
    <t>OAHP00001</t>
  </si>
  <si>
    <t>Moderate</t>
  </si>
  <si>
    <t>I can hardly do any recreational activities because of pain in my neck</t>
  </si>
  <si>
    <t>OahpName00001</t>
  </si>
  <si>
    <t>Oahp00001</t>
  </si>
  <si>
    <t>Reh001name</t>
  </si>
  <si>
    <t>reh001</t>
  </si>
  <si>
    <t>I can tolerate the pain I have without having to use pain medication.</t>
  </si>
  <si>
    <t>I need help every day in most aspects of my care.</t>
  </si>
  <si>
    <t>58.173.113.97</t>
  </si>
  <si>
    <t>Pain prevents me from walking more than 1/2 mile.</t>
  </si>
  <si>
    <t>Fnclaimant2</t>
  </si>
  <si>
    <t>Pain prevents me from sitting for more than 1 hour.</t>
  </si>
  <si>
    <t>e</t>
  </si>
  <si>
    <t>Pain prevents me from standing for more than 1 hour.</t>
  </si>
  <si>
    <t>Lnclaimant2</t>
  </si>
  <si>
    <t>Even when I take medication, I sleep less than 4 hours.</t>
  </si>
  <si>
    <t>Pain prevents me from going out very often.</t>
  </si>
  <si>
    <t>My pain restricts my travel over 2 hours.</t>
  </si>
  <si>
    <t>Pain prevents me from doing even light duties.</t>
  </si>
  <si>
    <t>8/29/1967</t>
  </si>
  <si>
    <t>f</t>
  </si>
  <si>
    <t>Qdclaim02</t>
  </si>
  <si>
    <t>FnNtd 02</t>
  </si>
  <si>
    <t>k</t>
  </si>
  <si>
    <t>LnNtd 02</t>
  </si>
  <si>
    <t>NTD02</t>
  </si>
  <si>
    <t>Qdntspec02</t>
  </si>
  <si>
    <t>Qdntp02</t>
  </si>
  <si>
    <t>Qdntphysio02</t>
  </si>
  <si>
    <t>physio02</t>
  </si>
  <si>
    <t>oahqd02</t>
  </si>
  <si>
    <t>oahmaseur02</t>
  </si>
  <si>
    <t>maseur02</t>
  </si>
  <si>
    <t>rehabprovqd02</t>
  </si>
  <si>
    <t>rehab02</t>
  </si>
  <si>
    <t>FnOSClaimant02</t>
  </si>
  <si>
    <t>Slightly</t>
  </si>
  <si>
    <t>Very limited</t>
  </si>
  <si>
    <t>No, I want to input the claim's particulars</t>
  </si>
  <si>
    <t>James Benjamin</t>
  </si>
  <si>
    <t>The pain is bad, but I can manage without having to take pain medication.</t>
  </si>
  <si>
    <t>I can take care of myself normally, but it increases my pain.</t>
  </si>
  <si>
    <t>I can lift heavy weights, but it causes increased pain.</t>
  </si>
  <si>
    <t>Pain prevents me from walking more than 1 mile. (1 mile = 1.6 km)</t>
  </si>
  <si>
    <t>I can sit in my favourite chair for as long as I like</t>
  </si>
  <si>
    <t>I can stand as long as I want without increased pain.</t>
  </si>
  <si>
    <t>The pain is moderate at the moment</t>
  </si>
  <si>
    <t>My sleep is never disturbed by pain.</t>
  </si>
  <si>
    <t>I need help, but I am able to manage most of my personal care.</t>
  </si>
  <si>
    <t>My social life is normal and does not increase my pain.</t>
  </si>
  <si>
    <t>I can travel anywhere without increased pain.</t>
  </si>
  <si>
    <t>Pain prevents me from lifting heavy weights off the floor, but I can manage if the weights are conveniently positioned (e.g., on a table).</t>
  </si>
  <si>
    <t>My normal home-making/job activities do not cause pain.</t>
  </si>
  <si>
    <t>I have slight headaches which come infrequentlyI can sit in my favourite chair for as long as I like</t>
  </si>
  <si>
    <t>Extremely</t>
  </si>
  <si>
    <t>I cannot concentrate at all</t>
  </si>
  <si>
    <t>Extreme</t>
  </si>
  <si>
    <t>So much difficulty I can't sleep</t>
  </si>
  <si>
    <t>FnOSClaimant03</t>
  </si>
  <si>
    <t>I cannot do my usual work</t>
  </si>
  <si>
    <t>I cannot drive my car at all</t>
  </si>
  <si>
    <t>My sleep is slightly disturbed (less than 1 hour sleepless)</t>
  </si>
  <si>
    <t>I am able to engage in all my recreational activities with no neck pain at all</t>
  </si>
  <si>
    <t>Pain medication provides me with complete relief from pain.</t>
  </si>
  <si>
    <t>Pain does not prevent me from walking any distance.</t>
  </si>
  <si>
    <t>I can sleep well only using pain medication.</t>
  </si>
  <si>
    <t>Moderately</t>
  </si>
  <si>
    <t>Pain prevents me from participating in more energetic activities (e.g., sports, dancing).</t>
  </si>
  <si>
    <t>I can travel anywhere, but it increases my pain..</t>
  </si>
  <si>
    <t>I can perform most of my home-making/job duties, but pain prevents me from performing more physically stressful activities (e.g. lifting, vacuuming).</t>
  </si>
  <si>
    <t>FnOSClaimant04</t>
  </si>
  <si>
    <t>I can take care of myself normally without causing increased pain.</t>
  </si>
  <si>
    <t>I can read as much as I want to with no pain in my neck  </t>
  </si>
  <si>
    <t>I have moderate headaches which come infrequently</t>
  </si>
  <si>
    <t>I have a lot of difficulty in concentrating when I want to</t>
  </si>
  <si>
    <t>I can do most of my usual work but no more</t>
  </si>
  <si>
    <t>I can hardly drive at all because of severe pain in my neck</t>
  </si>
  <si>
    <t>I am able to engage in a few of my usual recreational activities because of pain in my neck</t>
  </si>
  <si>
    <t>I can lift only very light weights.</t>
  </si>
  <si>
    <t>I cannot read as much as I want because of moderate pain in my neck</t>
  </si>
  <si>
    <t>I have moderate headaches which come frequently</t>
  </si>
  <si>
    <t>I have a fair degree of difficulty in concentrating when I want to</t>
  </si>
  <si>
    <t>I can drive my car as long as I want with moderate pain in my neck</t>
  </si>
  <si>
    <t>My sleep is moderately disturbed (2-3 hours sleepless)</t>
  </si>
  <si>
    <t>I am in bed most of the time and have to crawl to the toilet.</t>
  </si>
  <si>
    <t>My social life is normal, but it increases my level of pain.</t>
  </si>
  <si>
    <t>Pain prevents me from doing anything but light duties</t>
  </si>
  <si>
    <t>Severe</t>
  </si>
  <si>
    <t>Pain medication provides me with moderate relief from pain</t>
  </si>
  <si>
    <t>Pain prevents me from sitting for more than ½ an hour</t>
  </si>
  <si>
    <t>Pain prevents me from standing for more than ½ an hour.</t>
  </si>
  <si>
    <t>My pain restricts my travel to short necessary journeys under 1/2 hour.</t>
  </si>
  <si>
    <t>01-22-2015</t>
  </si>
  <si>
    <t>SF1178361154</t>
  </si>
  <si>
    <t>I have hardly any social life because of my pain.</t>
  </si>
  <si>
    <t>Moderately limited</t>
  </si>
  <si>
    <t>14.200.44.223</t>
  </si>
  <si>
    <t>FnNkClaimant09</t>
  </si>
  <si>
    <t>Lnnkclaimant09</t>
  </si>
  <si>
    <t>n</t>
  </si>
  <si>
    <t>8/22/1967</t>
  </si>
  <si>
    <t>FnNKNTD09</t>
  </si>
  <si>
    <t>nkntspec01</t>
  </si>
  <si>
    <t>nkspec10</t>
  </si>
  <si>
    <t>Type of practitioner (e.g. remedial masseur, psychologist, exercise physiologist, dietician): oahnk01, Provider number: oahpsych01, Name: oahpsych09</t>
  </si>
  <si>
    <t>oahpsych09</t>
  </si>
  <si>
    <t>nkrehabprov09</t>
  </si>
  <si>
    <t>The pain is very mild at the moment</t>
  </si>
  <si>
    <t>I can concentrate fully when I want to with slight difficulty</t>
  </si>
  <si>
    <t>I can stand as long as I want but it increases my pain.</t>
  </si>
  <si>
    <t>FnNkClaimant08</t>
  </si>
  <si>
    <t>Lnnkclaimant08</t>
  </si>
  <si>
    <t>8/23/1967</t>
  </si>
  <si>
    <t>FnNKNTD08</t>
  </si>
  <si>
    <t>nkntspec08</t>
  </si>
  <si>
    <t>nkspec09</t>
  </si>
  <si>
    <t>Pain medication has no effect on my pain</t>
  </si>
  <si>
    <t>Type of practitioner (e.g. remedial masseur, psychologist, exercise physiologist, dietician): oahnk01, Provider number: oahpsych01, Name: oahpsych08</t>
  </si>
  <si>
    <t>I do not get dressed, I wash with difficulty, and stay in bed.</t>
  </si>
  <si>
    <t>I cannot lift or carry anything at all.</t>
  </si>
  <si>
    <t>oahpsych08</t>
  </si>
  <si>
    <t>Pain prevents me from sitting at all.</t>
  </si>
  <si>
    <t>nkrehabprov08</t>
  </si>
  <si>
    <t>Pain prevents me from standing at all.</t>
  </si>
  <si>
    <t>Pain prevents me from sleeping at all.</t>
  </si>
  <si>
    <t>My pain prevents all travel except for visits to the physician/therapist or hospital.</t>
  </si>
  <si>
    <t>Pain prevents me from performing any job or home-making chores.</t>
  </si>
  <si>
    <t>FnNkClaimant07</t>
  </si>
  <si>
    <t>Lnnkclaimant07</t>
  </si>
  <si>
    <t>8/24/1967</t>
  </si>
  <si>
    <t>Even when I take medication, I sleep less than 6 hours.</t>
  </si>
  <si>
    <t>FnNKNTD07</t>
  </si>
  <si>
    <t>nkntspec07</t>
  </si>
  <si>
    <t>nkspec08</t>
  </si>
  <si>
    <t>Type of practitioner (e.g. remedial masseur, psychologist, exercise physiologist, dietician): oahnk01, Provider number: oahpsych01, Name: oahpsych07</t>
  </si>
  <si>
    <t>oahpsych07</t>
  </si>
  <si>
    <t>nkrehabprov07</t>
  </si>
  <si>
    <t>Pain medication provides me with little relief from pain</t>
  </si>
  <si>
    <t>My normal home-making/job activities increase my pain, but I can still perform all that is required of me.</t>
  </si>
  <si>
    <t>FnNkClaimant06</t>
  </si>
  <si>
    <t>Lnnkclaimant06</t>
  </si>
  <si>
    <t>8/25/1967</t>
  </si>
  <si>
    <t>FnNKNTD06</t>
  </si>
  <si>
    <t>nkntspec06</t>
  </si>
  <si>
    <t>nkspec07</t>
  </si>
  <si>
    <t>Type of practitioner (e.g. remedial masseur, psychologist, exercise physiologist, dietician): oahnk01, Provider number: oahpsych01, Name: oahpsych06</t>
  </si>
  <si>
    <t>oahpsych06</t>
  </si>
  <si>
    <t>nkrehabprov06</t>
  </si>
  <si>
    <t>FnNkClaimant05</t>
  </si>
  <si>
    <t>Lnnkclaimant05</t>
  </si>
  <si>
    <t>8/26/1967</t>
  </si>
  <si>
    <t>FnNKNTD05</t>
  </si>
  <si>
    <t>nkntspec05</t>
  </si>
  <si>
    <t>nkspec06</t>
  </si>
  <si>
    <t>Type of practitioner (e.g. remedial masseur, psychologist, exercise physiologist, dietician): oahnk01, Provider number: oahpsych01, Name: oahpsych05</t>
  </si>
  <si>
    <t>oahpsych05</t>
  </si>
  <si>
    <t>nkrehabprov05</t>
  </si>
  <si>
    <t>Please enter the Nominated Treating Doctor's information in the fields below - Last Name</t>
  </si>
  <si>
    <t>Please enter the Nominated Treating Doctor's information in the fields below - Provider Number</t>
  </si>
  <si>
    <t>FnNkClaimant04</t>
  </si>
  <si>
    <t>Lnnkclaimant04</t>
  </si>
  <si>
    <t>&lt;div style="text-align: justify;"&gt;Please enter the email address to which all results will be sent (this will provide access to all of your claimants' results and thus should be a unique email address used solely for eHealthier data monitoring). For privacy reasons, it is highly recommended that access to the email address be restricted and closely monitored.&lt;/div&gt; - Open-Ended Response</t>
  </si>
  <si>
    <t>8/27/1967</t>
  </si>
  <si>
    <t>Nominated Treating Therapist (e.g. physiotherapist, chiropractor, osteopath and other approved providers) details - Provider Number</t>
  </si>
  <si>
    <t>FnNKNTD04</t>
  </si>
  <si>
    <t>nkntspec04</t>
  </si>
  <si>
    <t>nkspec05</t>
  </si>
  <si>
    <t>Type of practitioner (e.g. remedial masseur, psychologist, exercise physiologist, dietician): oahnk01, Provider number: oahpsych01, Name: oahpsych04</t>
  </si>
  <si>
    <t>oahpsych04</t>
  </si>
  <si>
    <t>nkrehabprov04</t>
  </si>
  <si>
    <t>FnNkClaimant03</t>
  </si>
  <si>
    <t>Lnnkclaimant03</t>
  </si>
  <si>
    <t>Rehabilitation Provider - Provider Number</t>
  </si>
  <si>
    <t>Instructions&lt;br&gt;Please answer the following questions for the lower limb being treated or followed up. If it is BOTH lower&lt;br&gt;limbs, please answer the questions for your worst side. All questions are about how you have felt, on&lt;br&gt;average, during the past week. If you are being treated for an injury that happened less than one week&lt;br&gt;ago, please answer for the period since your injury. - During the past week, how stiff was your lower limb?</t>
  </si>
  <si>
    <t>8/28/1967</t>
  </si>
  <si>
    <t>Instructions&lt;br&gt;Please answer the following questions for the lower limb being treated or followed up. If it is BOTH lower&lt;br&gt;limbs, please answer the questions for your worst side. All questions are about how you have felt, on&lt;br&gt;average, during the past week. If you are being treated for an injury that happened less than one week&lt;br&gt;ago, please answer for the period since your injury. - During the past week, how swollen was your lower limb?</t>
  </si>
  <si>
    <t>FnNKNTD03</t>
  </si>
  <si>
    <t>During the past week, please tell us about how painful your lower limb was during the following activities. - Walking on flat surfaces?</t>
  </si>
  <si>
    <t>nkntspec03</t>
  </si>
  <si>
    <t>nkspec04</t>
  </si>
  <si>
    <t>During the past week, please tell us about how painful your lower limb was during the following activities. - Going up or down stairs?</t>
  </si>
  <si>
    <t>During the past week, please tell us about how painful your lower limb was during the following activities. - Lying in bed at night?</t>
  </si>
  <si>
    <t>Type of practitioner (e.g. remedial masseur, psychologist, exercise physiologist, dietician): oahnk01, Provider number: oahpsych01, Name: oahpsych03</t>
  </si>
  <si>
    <t>Which of the following statements best describes your ability to get around most of the time during the past&lt;br&gt;week?</t>
  </si>
  <si>
    <t>oahpsych03</t>
  </si>
  <si>
    <t>How difficult was it for you to put on or take off socks/stockings during the past week?</t>
  </si>
  <si>
    <t>nkrehabprov03</t>
  </si>
  <si>
    <t>sdgfad</t>
  </si>
  <si>
    <t>cdvsd</t>
  </si>
  <si>
    <t>FnNkClaimant02</t>
  </si>
  <si>
    <t>sdfasd</t>
  </si>
  <si>
    <t>Lnnkclaimant02</t>
  </si>
  <si>
    <t>sdfasdfasdfa</t>
  </si>
  <si>
    <t>dfvadsvad</t>
  </si>
  <si>
    <t>vadvadfvadv</t>
  </si>
  <si>
    <t>asdv</t>
  </si>
  <si>
    <t>vasdvd</t>
  </si>
  <si>
    <t>sdvasdv</t>
  </si>
  <si>
    <t>adsfvav</t>
  </si>
  <si>
    <t>adsvadv</t>
  </si>
  <si>
    <t>adsvasdv</t>
  </si>
  <si>
    <t>Mildly</t>
  </si>
  <si>
    <t>Very</t>
  </si>
  <si>
    <t>Could not do &lt;br&gt;because of &lt;br&gt;lower limb pain</t>
  </si>
  <si>
    <t>FnNKNTD02</t>
  </si>
  <si>
    <t>Could not do &lt;br&gt;for other &lt;br&gt;reasons</t>
  </si>
  <si>
    <t>nkntspec02</t>
  </si>
  <si>
    <t>I was unable to get around at all.</t>
  </si>
  <si>
    <t>nkspec03</t>
  </si>
  <si>
    <t>Cannot do it at all</t>
  </si>
  <si>
    <t>Type of practitioner (e.g. remedial masseur, psychologist, exercise physiologist, dietician): oahnk01, Provider number: oahpsych01, Name: oahpsych02</t>
  </si>
  <si>
    <t>oahpsych02</t>
  </si>
  <si>
    <t>nkrehabprov02</t>
  </si>
  <si>
    <t>FnNkClaimant01</t>
  </si>
  <si>
    <t>Lnnkclaimant01</t>
  </si>
  <si>
    <t>FnLlclaimant01</t>
  </si>
  <si>
    <t>8/30/1967</t>
  </si>
  <si>
    <t>LnLlclaimant01</t>
  </si>
  <si>
    <t>FnNKNTD01</t>
  </si>
  <si>
    <t>nkspec02</t>
  </si>
  <si>
    <t>Type of practitioner (e.g. remedial masseur, psychologist, exercise physiologist, dietician): oahnk01, Provider number: oahpsych01, Name: oahpsych01</t>
  </si>
  <si>
    <t>m</t>
  </si>
  <si>
    <t>Llclaim001</t>
  </si>
  <si>
    <t>oahpsych01</t>
  </si>
  <si>
    <t>FnLlntd01</t>
  </si>
  <si>
    <t>nkrehabprov01</t>
  </si>
  <si>
    <t>LnLlntd01</t>
  </si>
  <si>
    <t>Lnllntd01</t>
  </si>
  <si>
    <t>eddie.prrice8@gmail.com</t>
  </si>
  <si>
    <t>NtspecLl01</t>
  </si>
  <si>
    <t>Ntspecll01</t>
  </si>
  <si>
    <t>OahLl001</t>
  </si>
  <si>
    <t>Oahllexph01</t>
  </si>
  <si>
    <t>oahllexph01</t>
  </si>
  <si>
    <t>Could not do &lt;br&gt;because of &lt;br&gt;lower limb pain</t>
  </si>
  <si>
    <t>Very painful</t>
  </si>
  <si>
    <t>I mostly used one cane or crutch to help me get around</t>
  </si>
  <si>
    <t>A little bit difficult</t>
  </si>
  <si>
    <t>FnNkClaimant00</t>
  </si>
  <si>
    <t>Lnnkclaimant00</t>
  </si>
  <si>
    <t>8/31/1967</t>
  </si>
  <si>
    <t>FnNKNTD00</t>
  </si>
  <si>
    <t>nkntspec00</t>
  </si>
  <si>
    <t>nkspec01</t>
  </si>
  <si>
    <t>Type of practitioner (e.g. remedial masseur, psychologist, exercise physiologist, dietician): oahnk01, Provider number: oahpsych01, Name: oahpsych00</t>
  </si>
  <si>
    <t>oahpsych00</t>
  </si>
  <si>
    <t>nkrehabprov00</t>
  </si>
  <si>
    <t>9/1/1967</t>
  </si>
  <si>
    <t>NKClaim01</t>
  </si>
  <si>
    <t>Pain prevents me from walking more than 1/4 mile.</t>
  </si>
  <si>
    <t>g</t>
  </si>
  <si>
    <t>nkspec00</t>
  </si>
  <si>
    <t>My pain restricts my travel over 1 hour.</t>
  </si>
  <si>
    <t>The pain is the worst imaginable at the moment</t>
  </si>
  <si>
    <t>I did not need support or assistance at all.</t>
  </si>
  <si>
    <t>I cannot read at all</t>
  </si>
  <si>
    <t>My sleep is completely disturbed (5-7 hours sleepless)</t>
  </si>
  <si>
    <t>I cannot do any recreation activities at all</t>
  </si>
  <si>
    <t>Extremely painful</t>
  </si>
  <si>
    <t>Extremely difficult</t>
  </si>
  <si>
    <t>Not at all</t>
  </si>
  <si>
    <t>Mildly painful</t>
  </si>
  <si>
    <t>I mostly used other supports or someone else had to help me get around.</t>
  </si>
  <si>
    <t>Moderately difficult</t>
  </si>
  <si>
    <t>3ee3erfd</t>
  </si>
  <si>
    <t>Name: James Benjamin, Provider number: dfdfd</t>
  </si>
  <si>
    <t>Type of therapist (e.g. physiotherapist, chiropractor, osteopath and other approved providers): James Benjamin, Provider number: efwef, Name: James Benjamin</t>
  </si>
  <si>
    <t>Type of practitioner (e.g. remedial masseur, psychologist, exercise physiologist, dietician): fdvgf, Provider number: gfhgmjnedgy, Name: fgdfgdfd</t>
  </si>
  <si>
    <t>fgdfgdfd</t>
  </si>
  <si>
    <t>gfhgmjnedgy</t>
  </si>
  <si>
    <t>Type: fewf, Provider number: ewfefe, Name: James Benjamin</t>
  </si>
  <si>
    <t>ewfefe</t>
  </si>
  <si>
    <t>Moderately painful</t>
  </si>
  <si>
    <t>I mostly used two canes, two crutches or a walker to help me get around.</t>
  </si>
  <si>
    <t>Not at all difficult</t>
  </si>
  <si>
    <t>Restricted@email.com</t>
  </si>
  <si>
    <t>ClaimantFirstName</t>
  </si>
  <si>
    <t>ClaimantLast</t>
  </si>
  <si>
    <t>ClaimantInitials</t>
  </si>
  <si>
    <t>EmployerName</t>
  </si>
  <si>
    <t>DoctorFirstName</t>
  </si>
  <si>
    <t>DoctorInitials</t>
  </si>
  <si>
    <t>DoctorLastName</t>
  </si>
  <si>
    <t>DocProvNum</t>
  </si>
  <si>
    <t>NomTreatTherapistName</t>
  </si>
  <si>
    <t>Name: NomTreatSpecialistName, Provider number: NomTreatSpecialProvNum</t>
  </si>
  <si>
    <t>Type of therapist (e.g. physiotherapist, chiropractor, osteopath and other approved providers): NomTreatTherapistType, Provider number: NomTreatTherapistProvNumber, Name: NomTreatTherapistName</t>
  </si>
  <si>
    <t>Type of practitioner (e.g. remedial masseur, psychologist, exercise physiologist, dietician): OtherAncillType, Provider number: OtherAncillProvNumber, Name: OtherAncillName</t>
  </si>
  <si>
    <t>Not painful</t>
  </si>
  <si>
    <t>OtherAncillName</t>
  </si>
  <si>
    <t>OtherAncillProvNumber</t>
  </si>
  <si>
    <t>Type: RehabType, Provider number: RehabProvNumber, Name: RehabName</t>
  </si>
  <si>
    <t>I mostly walked without support or assistance.</t>
  </si>
  <si>
    <t>RehabProvNumber</t>
  </si>
  <si>
    <t>Very difficult</t>
  </si>
  <si>
    <t>I can walk only with crutches or a cane.</t>
  </si>
  <si>
    <t>Pain has restricted my social life to my home.</t>
  </si>
  <si>
    <t>I used a wheelchair.</t>
  </si>
  <si>
    <t>Submit date</t>
  </si>
  <si>
    <t>NomTreatSpecialProvNum</t>
  </si>
  <si>
    <t>NomTreatTherapistType</t>
  </si>
  <si>
    <t>OtherAncillType</t>
  </si>
  <si>
    <t>RehabType</t>
  </si>
  <si>
    <t>Ip</t>
  </si>
  <si>
    <t>Submitter's Username</t>
  </si>
  <si>
    <t>Submitter's Email Address</t>
  </si>
  <si>
    <t>Type of Business</t>
  </si>
  <si>
    <t>Business Name</t>
  </si>
  <si>
    <t>Contact Name</t>
  </si>
  <si>
    <t>Phone:</t>
  </si>
  <si>
    <t>Contact E-mail Address</t>
  </si>
  <si>
    <t>Enter a claim number to be monitored</t>
  </si>
  <si>
    <t>&amp;lt;input type=&amp;quot;text&amp;quot; class=&amp;quot;street2&amp;quot; style=&amp;quot;outline:none; border:none; background:none;&amp;quot; value=&amp;quot;Street Address Line 2&amp;quot;&amp;gt;</t>
  </si>
  <si>
    <t>City</t>
  </si>
  <si>
    <t>State / Province / Region</t>
  </si>
  <si>
    <t>Post Code</t>
  </si>
  <si>
    <t>Business Owner</t>
  </si>
  <si>
    <t>jamesbenjamin1961@gmail.com</t>
  </si>
  <si>
    <t>A</t>
  </si>
  <si>
    <t>Price</t>
  </si>
  <si>
    <t>No</t>
  </si>
  <si>
    <t>I can lift heavy weights without increased pain.</t>
  </si>
  <si>
    <t>I can sit in any chair as long as I like</t>
  </si>
  <si>
    <t>info@ehealthier.net</t>
  </si>
  <si>
    <t>Name for use in Email</t>
  </si>
  <si>
    <t>SuperCycleBear</t>
  </si>
  <si>
    <t>Self Insured</t>
  </si>
  <si>
    <t>Test Business Name</t>
  </si>
  <si>
    <t>Eddie Price</t>
  </si>
  <si>
    <t>12345678790ab</t>
  </si>
  <si>
    <t>Address 2</t>
  </si>
  <si>
    <t>NSW</t>
  </si>
  <si>
    <t>Insurance Company</t>
  </si>
  <si>
    <t>ABC Insurance</t>
  </si>
  <si>
    <t>wert</t>
  </si>
  <si>
    <t>Bondi Junction</t>
  </si>
  <si>
    <t>Sydney</t>
  </si>
  <si>
    <t>Complexity Science Medical Systems Pty. Ltd</t>
  </si>
  <si>
    <t>02 48851680</t>
  </si>
  <si>
    <t>sdfSDFASDFAS</t>
  </si>
  <si>
    <t>Queens Park</t>
  </si>
  <si>
    <t>New South Wales</t>
  </si>
  <si>
    <t>Rehab Provider</t>
  </si>
  <si>
    <t>Actevate</t>
  </si>
  <si>
    <t>Robert Migliore</t>
  </si>
  <si>
    <t>02 92227400</t>
  </si>
  <si>
    <t>15 Castlereagh Street</t>
  </si>
  <si>
    <t>Parramatta City Council</t>
  </si>
  <si>
    <t>Roy Gumkowski</t>
  </si>
  <si>
    <t>02 9806-5050</t>
  </si>
  <si>
    <t>Parramatta</t>
  </si>
  <si>
    <t>Hungry Jacks</t>
  </si>
  <si>
    <t>Michelle Kay</t>
  </si>
  <si>
    <t>02 88551303</t>
  </si>
  <si>
    <t>jbtest</t>
  </si>
  <si>
    <t>148 James Ruse Drive</t>
  </si>
  <si>
    <t>Rosehill</t>
  </si>
  <si>
    <t>Wesfarmers Group</t>
  </si>
  <si>
    <t>Natalie Bekis</t>
  </si>
  <si>
    <t>03 9608 7382</t>
  </si>
  <si>
    <t>Test123</t>
  </si>
  <si>
    <t>Southbank</t>
  </si>
  <si>
    <t>Melbourne</t>
  </si>
  <si>
    <t>VIC</t>
  </si>
  <si>
    <t>eddieprice@ehealthier.net</t>
  </si>
  <si>
    <t>ISS Facility Services Australia Limited</t>
  </si>
  <si>
    <t>Matt Needs</t>
  </si>
  <si>
    <t>02 89875732</t>
  </si>
  <si>
    <t>12345678790a</t>
  </si>
  <si>
    <t>Lane Cove West</t>
  </si>
  <si>
    <t>SYDNEY</t>
  </si>
  <si>
    <t>HCF</t>
  </si>
  <si>
    <t>PROM Patient</t>
  </si>
  <si>
    <t>8574 3693</t>
  </si>
  <si>
    <t>ABC1234</t>
  </si>
  <si>
    <t>Level 5, 214 Elsie Street</t>
  </si>
  <si>
    <t>Burwood</t>
  </si>
  <si>
    <t>Claimantqd01</t>
  </si>
  <si>
    <t>Medibank Private Limited</t>
  </si>
  <si>
    <t>Dr David Rankin</t>
  </si>
  <si>
    <t>03 86225491</t>
  </si>
  <si>
    <t>xxxDavid.Rankin@medibank.com.au</t>
  </si>
  <si>
    <t>1234567890ab</t>
  </si>
  <si>
    <t>Level 4, 720 Burke St, Docklands</t>
  </si>
  <si>
    <t>Judy</t>
  </si>
  <si>
    <t>judy.idelson@gmail.com</t>
  </si>
  <si>
    <t>N/A</t>
  </si>
  <si>
    <t>Judy Idelson</t>
  </si>
  <si>
    <t>02 4885 1195</t>
  </si>
  <si>
    <t>JudyIdelson</t>
  </si>
  <si>
    <t>Lot 5 McGuinness Drive</t>
  </si>
  <si>
    <t>Robertson</t>
  </si>
  <si>
    <t>58.172.41.145</t>
  </si>
  <si>
    <t>Pat</t>
  </si>
  <si>
    <t>Ent</t>
  </si>
  <si>
    <t>The patient gives approval for the collection and use of information as described above</t>
  </si>
  <si>
    <t>jamesBenjamin1961@gmail.com</t>
  </si>
  <si>
    <t>No, I want to input the patient's particulars</t>
  </si>
  <si>
    <t>PROM Input2</t>
  </si>
  <si>
    <t>PROM Create2</t>
  </si>
  <si>
    <t>i</t>
  </si>
  <si>
    <t>Boss pty ltd</t>
  </si>
  <si>
    <t>num</t>
  </si>
  <si>
    <t>NTS N</t>
  </si>
  <si>
    <t>NTS Num</t>
  </si>
  <si>
    <t>Chiro</t>
  </si>
  <si>
    <t>Bend</t>
  </si>
  <si>
    <t>&amp;74-3</t>
  </si>
  <si>
    <t>Very painful</t>
  </si>
  <si>
    <t>Dietician</t>
  </si>
  <si>
    <t>Moderately painful</t>
  </si>
  <si>
    <t>Fat Sally</t>
  </si>
  <si>
    <t>Spook</t>
  </si>
  <si>
    <t>Spock</t>
  </si>
  <si>
    <t>Very Good</t>
  </si>
  <si>
    <t>Mostly</t>
  </si>
  <si>
    <t>Never</t>
  </si>
  <si>
    <t>None</t>
  </si>
  <si>
    <t>10 Worst Pain Imaginable</t>
  </si>
  <si>
    <t>John Martin</t>
  </si>
  <si>
    <t>john.martin@aquasia.com.au</t>
  </si>
  <si>
    <t>JohnMartin</t>
  </si>
  <si>
    <t>Richard Satur</t>
  </si>
  <si>
    <t>richard.satur@oceaninformatics.com</t>
  </si>
  <si>
    <t>ClaimantFN</t>
  </si>
  <si>
    <t>ClaimantLastName</t>
  </si>
  <si>
    <t>03-16-2016</t>
  </si>
  <si>
    <t>F</t>
  </si>
  <si>
    <t>EmployerFullName</t>
  </si>
  <si>
    <t>NTDFirstName</t>
  </si>
  <si>
    <t>NTDInitials</t>
  </si>
  <si>
    <t>NTDLastName</t>
  </si>
  <si>
    <t>NTDProvNum</t>
  </si>
  <si>
    <t>IdentifyingEmail@email.address.com</t>
  </si>
  <si>
    <t>test3</t>
  </si>
  <si>
    <t>NTSpecName</t>
  </si>
  <si>
    <t>NTSpecProvNum</t>
  </si>
  <si>
    <t>NTTherapType</t>
  </si>
  <si>
    <t>NTTherapName</t>
  </si>
  <si>
    <t>NTTherapProvNum</t>
  </si>
  <si>
    <t>OthAncProType</t>
  </si>
  <si>
    <t>OthAncName</t>
  </si>
  <si>
    <t>OthAncProProNum</t>
  </si>
  <si>
    <t>RehabProNum</t>
  </si>
  <si>
    <t>YesCode Result</t>
  </si>
  <si>
    <t>YesCode</t>
  </si>
  <si>
    <t>test1234</t>
  </si>
  <si>
    <t>Could not do &lt;br&gt;for other &lt;br&gt;reasons</t>
  </si>
  <si>
    <t>Good</t>
  </si>
  <si>
    <t>Fair</t>
  </si>
  <si>
    <t>Poor</t>
  </si>
  <si>
    <t>Excellent</t>
  </si>
  <si>
    <t>A little</t>
  </si>
  <si>
    <t>Rarely</t>
  </si>
  <si>
    <t>0 No Pain</t>
  </si>
  <si>
    <t>test1 result</t>
  </si>
  <si>
    <t>987654322cod</t>
  </si>
  <si>
    <t>test1</t>
  </si>
  <si>
    <t>Stan Little</t>
  </si>
  <si>
    <t>Is it rel??</t>
  </si>
  <si>
    <t>NoCode</t>
  </si>
  <si>
    <t>Often</t>
  </si>
  <si>
    <t>edp123</t>
  </si>
  <si>
    <t>Frank Huang</t>
  </si>
  <si>
    <t>franko@helixta.com.au</t>
  </si>
  <si>
    <t>Franko1</t>
  </si>
  <si>
    <t>Jimmb</t>
  </si>
  <si>
    <t>BumbleB</t>
  </si>
  <si>
    <t>Auke Van Nimwegen</t>
  </si>
  <si>
    <t>auke@valuematch.net</t>
  </si>
  <si>
    <t>AukeN</t>
  </si>
  <si>
    <t>Very Severe</t>
  </si>
  <si>
    <t>03-14-2016</t>
  </si>
  <si>
    <t>Ather Saeed</t>
  </si>
  <si>
    <t>matharsaeed@gmail.com</t>
  </si>
  <si>
    <t>AtherTest</t>
  </si>
  <si>
    <t>PROM Input</t>
  </si>
  <si>
    <t>Darshan Prajapati</t>
  </si>
  <si>
    <t>PROM Create</t>
  </si>
  <si>
    <t>Completely</t>
  </si>
  <si>
    <t>Always</t>
  </si>
  <si>
    <t>vickeyram@gmail.com</t>
  </si>
  <si>
    <t>PRAJAPATI14051988</t>
  </si>
  <si>
    <t>PROMIS2</t>
  </si>
  <si>
    <t>PROMIS1</t>
  </si>
  <si>
    <t>Spencer McCabe</t>
  </si>
  <si>
    <t>Spencer.McCabe@sira.nsw.gov.au</t>
  </si>
  <si>
    <t>SiraTest</t>
  </si>
  <si>
    <t>s;casc;l,cascassacd</t>
  </si>
  <si>
    <t>sacac</t>
  </si>
  <si>
    <t>adscas</t>
  </si>
  <si>
    <t xml:space="preserve">cx </t>
  </si>
  <si>
    <t>sdcdsa</t>
  </si>
  <si>
    <t>Michael Price</t>
  </si>
  <si>
    <t>sdcadscasccdsad</t>
  </si>
  <si>
    <t>sxcsd</t>
  </si>
  <si>
    <t>michaelp@datasphere.com.au</t>
  </si>
  <si>
    <t>dcads</t>
  </si>
  <si>
    <t>dcac</t>
  </si>
  <si>
    <t>dscascas</t>
  </si>
  <si>
    <t>sdcasc</t>
  </si>
  <si>
    <t>sacsac</t>
  </si>
  <si>
    <t>Sometimes</t>
  </si>
  <si>
    <t>Price551944</t>
  </si>
  <si>
    <t>IdentifyingEmail@email.com</t>
  </si>
  <si>
    <t>Sharyn White</t>
  </si>
  <si>
    <t>swhite@ncphn.org.au</t>
  </si>
  <si>
    <t>NCPHNTest</t>
  </si>
  <si>
    <t>Mildly painful</t>
  </si>
  <si>
    <t>12345678code</t>
  </si>
  <si>
    <t>58.84.193.183</t>
  </si>
  <si>
    <t>The patient DOES NOT give approval for the collection and use of information as described above</t>
  </si>
  <si>
    <t>athertest</t>
  </si>
  <si>
    <t>hsagda@gmail.com</t>
  </si>
  <si>
    <t>test</t>
  </si>
  <si>
    <t>Athertest</t>
  </si>
  <si>
    <t>flksjf</t>
  </si>
  <si>
    <t>NomTreatDocName01LL</t>
  </si>
  <si>
    <t>fakj</t>
  </si>
  <si>
    <t>daf</t>
  </si>
  <si>
    <t>NTDNumLL</t>
  </si>
  <si>
    <t>sdf</t>
  </si>
  <si>
    <t>ads</t>
  </si>
  <si>
    <t>kjsdf</t>
  </si>
  <si>
    <t>sadf</t>
  </si>
  <si>
    <t>sdfjkh</t>
  </si>
  <si>
    <t>sdfjh</t>
  </si>
  <si>
    <t>NomTherapistLLType</t>
  </si>
  <si>
    <t>sf</t>
  </si>
  <si>
    <t>NomTreatTherapistLL</t>
  </si>
  <si>
    <t>fsfd</t>
  </si>
  <si>
    <t>NomTreatTherapistLLNum</t>
  </si>
  <si>
    <t>RehabTypeLL</t>
  </si>
  <si>
    <t>RehabNameLL</t>
  </si>
  <si>
    <t>RehabNumLL</t>
  </si>
  <si>
    <t>101.164.94.220</t>
  </si>
  <si>
    <t>test123</t>
  </si>
  <si>
    <t>114.75.69.42</t>
  </si>
  <si>
    <t>Michael</t>
  </si>
  <si>
    <t>P</t>
  </si>
  <si>
    <t>05/05/1944</t>
  </si>
  <si>
    <t>Datasphere</t>
  </si>
  <si>
    <t>Jeffery</t>
  </si>
  <si>
    <t>Jankelson</t>
  </si>
  <si>
    <t>KW432178</t>
  </si>
  <si>
    <t>Prof Ron Dick</t>
  </si>
  <si>
    <t>ht554422</t>
  </si>
  <si>
    <t>Monique Etkin</t>
  </si>
  <si>
    <t>ME55667</t>
  </si>
  <si>
    <t>203.109.83.130</t>
  </si>
  <si>
    <t>Darshan</t>
  </si>
  <si>
    <t>Prajapati</t>
  </si>
  <si>
    <t>Prajapati1461988</t>
  </si>
  <si>
    <t>Mr</t>
  </si>
  <si>
    <t>Pritesh</t>
  </si>
  <si>
    <t>Dr</t>
  </si>
  <si>
    <t>Shah</t>
  </si>
  <si>
    <t>101.161.139.174</t>
  </si>
  <si>
    <t>DR</t>
  </si>
  <si>
    <t>NTSNum</t>
  </si>
  <si>
    <t>Dr Eddie Price</t>
  </si>
  <si>
    <t>OANum</t>
  </si>
  <si>
    <t>Darshan Eproms</t>
  </si>
  <si>
    <t>ccsd</t>
  </si>
  <si>
    <t>Global Physical Health Raw Score</t>
  </si>
  <si>
    <t>Global Mental Health Raw Score</t>
  </si>
  <si>
    <t>Global Physical Health Adjusted Score</t>
  </si>
  <si>
    <t>Global Mental Health Adjusted Score</t>
  </si>
  <si>
    <t>Email Address for Correspondence</t>
  </si>
  <si>
    <t>Claimant Name for email</t>
  </si>
  <si>
    <t>Phys Function Score for Email</t>
  </si>
  <si>
    <t>Mental Function Score for Email</t>
  </si>
  <si>
    <t>PROMIS Global Physical Score</t>
  </si>
  <si>
    <t>PROMIS Global Mental Score</t>
  </si>
  <si>
    <t>Not At All</t>
  </si>
  <si>
    <t>Total raw score</t>
  </si>
  <si>
    <t>Person interval level score in logits</t>
  </si>
  <si>
    <t>Person interval level score</t>
  </si>
  <si>
    <t>(0-20)</t>
  </si>
  <si>
    <t>(0 to 100 scale)</t>
  </si>
  <si>
    <t>How many days of work have you missed because of pain during the past 18 months? Tick  one.</t>
  </si>
  <si>
    <t>0 days (1)</t>
  </si>
  <si>
    <t>1 month (6)</t>
  </si>
  <si>
    <t>1-2 days (2)</t>
  </si>
  <si>
    <t>15-30 days (5)</t>
  </si>
  <si>
    <t>2 months (7)</t>
  </si>
  <si>
    <t>3-6 months (8)</t>
  </si>
  <si>
    <t>3-7 days (3)</t>
  </si>
  <si>
    <t>6-12 months (9)</t>
  </si>
  <si>
    <t>8-14 days (4)</t>
  </si>
  <si>
    <t>over 1 year (10)</t>
  </si>
  <si>
    <t>By undertaking this questionnaire, the claimant understands that the information being provided will be used by various stakeholders to provide and analyse the health services the claimant is receiving for their benefit and that non identifying information from their responses will form part of an expanding database which will be used to provide future health services to other users of the health system.</t>
  </si>
  <si>
    <t>Input the unqiue identifier for this case - Open-Ended Response</t>
  </si>
  <si>
    <t>Neck</t>
  </si>
  <si>
    <t>Shoulder</t>
  </si>
  <si>
    <t>Arm Injury?</t>
  </si>
  <si>
    <t>Upper Back</t>
  </si>
  <si>
    <t>Lower Back</t>
  </si>
  <si>
    <t>Leg</t>
  </si>
  <si>
    <t>Other (state)</t>
  </si>
  <si>
    <t>How many days of work have you missed because of pain during the past 18 months? Tick one.</t>
  </si>
  <si>
    <t>How long have you had your current pain problem? Tick one.</t>
  </si>
  <si>
    <t>Is your work heavy or monotonous? -</t>
  </si>
  <si>
    <t>How would you rate the pain that you have had during the past week? -</t>
  </si>
  <si>
    <t>In the past three months, on average, how bad was your pain on a 0-10 scale? Select one. -</t>
  </si>
  <si>
    <t>How often would you say that you have experienced pain episodes, on average, during the past three&lt;br&gt;months? Select one. -</t>
  </si>
  <si>
    <t>Based on all things you do to cope, or deal with your pain, on an average day, how much are you&lt;br&gt;able to decrease it? Select one. -</t>
  </si>
  <si>
    <t>If you take into consideration your work routines, management, salary, promotion possibilities and&lt;br&gt;work mates, how satisfied are you with your job? Select one. -</t>
  </si>
  <si>
    <t>How tense or anxious have you felt in the past week? Select one. -</t>
  </si>
  <si>
    <t>How much have you been bothered by feeling depressed in the past week? Select one. -</t>
  </si>
  <si>
    <t>In your view, how large is the risk that your current pain may become persistent? Select one. -</t>
  </si>
  <si>
    <t>In your estimation, what are the chances that you will be able to work in six months? Select one. -</t>
  </si>
  <si>
    <t>Here are some of the things that other people have told us about their pain. For each statement, circle&lt;br&gt;one number from 0 to 10 to say how much physical activities, such as bending, lifting, walking or&lt;br&gt;driving, would affect your pain. - Physical activity makes my pain worse.</t>
  </si>
  <si>
    <t>Here are some of the things that other people have told us about their pain. For each statement, circle&lt;br&gt;one number from 0 to 10 to say how much physical activities, such as bending, lifting, walking or&lt;br&gt;driving, would affect your pain. - An increase in pain is an indication that I should stop what I’m doing until the pain decreases</t>
  </si>
  <si>
    <t>Here are some of the things that other people have told us about their pain. For each statement, circle&lt;br&gt;one number from 0 to 10 to say how much physical activities, such as bending, lifting, walking or&lt;br&gt;driving, would affect your pain. - I should not do my normal work with my present pain.</t>
  </si>
  <si>
    <t>Here is a list of five activities. Select the one number that best describes your current ability to&lt;br&gt;participate in each of these activities. - I can do light work for an hour.</t>
  </si>
  <si>
    <t>Here is a list of five activities. Select the one number that best describes your current ability to&lt;br&gt;participate in each of these activities. - I can walk for an hour.</t>
  </si>
  <si>
    <t>Here is a list of five activities. Select the one number that best describes your current ability to&lt;br&gt;participate in each of these activities. - I can do ordinary household chores.</t>
  </si>
  <si>
    <t>Here is a list of five activities. Select the one number that best describes your current ability to&lt;br&gt;participate in each of these activities. - I can do the weekly shopping</t>
  </si>
  <si>
    <t>Here is a list of five activities. Select the one number that best describes your current ability to&lt;br&gt;participate in each of these activities. - I can sleep at night.</t>
  </si>
  <si>
    <t>120.155.37.66</t>
  </si>
  <si>
    <t>The claimant gives approval for the collection and use of information as described above</t>
  </si>
  <si>
    <t>sdfasdfasd</t>
  </si>
  <si>
    <t>Company</t>
  </si>
  <si>
    <t>sadcasfwa</t>
  </si>
  <si>
    <t>asdw</t>
  </si>
  <si>
    <t>dd</t>
  </si>
  <si>
    <t>wdwdwd</t>
  </si>
  <si>
    <t>rthwjhsfgnsd</t>
  </si>
  <si>
    <t>thhwrt</t>
  </si>
  <si>
    <t>dwdwd</t>
  </si>
  <si>
    <t>geer45yhw</t>
  </si>
  <si>
    <t>Neck, Shoulder, Arm, Upper Back, Lower Back, Leg, Other (state)</t>
  </si>
  <si>
    <t>Arm, Leg, Other (state): Head</t>
  </si>
  <si>
    <t>&lt;strong&gt;Very large risk&lt;/strong&gt;&lt;br&gt;10</t>
  </si>
  <si>
    <t>&lt;strong&gt;Very large chance&lt;/strong&gt;&lt;br&gt;10</t>
  </si>
  <si>
    <t>&lt;strong&gt;Completely disagree&lt;/strong&gt;&lt;br&gt;0</t>
  </si>
  <si>
    <t>&lt;strong&gt;Can’t do it because of pain problem&lt;/strong&gt;&lt;br&gt;0</t>
  </si>
  <si>
    <t>Shoulder, Arm</t>
  </si>
  <si>
    <t>&lt;strong&gt;Not at all&lt;/strong&gt;&lt;br&gt;0</t>
  </si>
  <si>
    <t>Arm</t>
  </si>
  <si>
    <t>&lt;strong&gt;No Pain&lt;/strong&gt;&lt;br&gt;0</t>
  </si>
  <si>
    <t>&lt;strong&gt;Always&lt;/strong&gt;&lt;br&gt;10</t>
  </si>
  <si>
    <t>&lt;strong&gt;Can decrease it completely&lt;/strong&gt;&lt;br&gt;10</t>
  </si>
  <si>
    <t>&lt;strong&gt;Completely satisfied&lt;/strong&gt;&lt;br&gt;10</t>
  </si>
  <si>
    <t>&lt;strong&gt;As tense and anxious as I’ve ever felt&lt;/strong&gt;&lt;br&gt;10</t>
  </si>
  <si>
    <t>&lt;strong&gt;Extremely&lt;/strong&gt;&lt;br&gt;10</t>
  </si>
  <si>
    <t>&lt;strong&gt;Completely agree&lt;/strong&gt;&lt;br&gt;10</t>
  </si>
  <si>
    <t>&lt;strong&gt;Can do it without pain being a problem&lt;/strong&gt;&lt;br&gt;10</t>
  </si>
  <si>
    <t>jamesbenjamin1961@gmail.comhh</t>
  </si>
  <si>
    <t>Benjami</t>
  </si>
  <si>
    <t>J</t>
  </si>
  <si>
    <t>wdwdd</t>
  </si>
  <si>
    <t>Neck, Shoulder, Upper Back</t>
  </si>
  <si>
    <t>&lt;strong&gt;No chance&lt;/strong&gt;&lt;br&gt;0</t>
  </si>
  <si>
    <t>yescode</t>
  </si>
  <si>
    <t>Neck, Upper Back, Other (state): head</t>
  </si>
  <si>
    <t>&lt;strong&gt;Absolutely calm and relaxed&lt;/strong&gt;&lt;br&gt;0</t>
  </si>
  <si>
    <t>&lt;strong&gt;No risk&lt;/strong&gt;&lt;br&gt;0</t>
  </si>
  <si>
    <t>&lt;strong&gt;Pain as bad as it could be&lt;/strong&gt;&lt;br&gt;10</t>
  </si>
  <si>
    <t>&lt;strong&gt;Never&lt;/strong&gt;&lt;br&gt;0</t>
  </si>
  <si>
    <t>&lt;strong&gt;Can’t decrease it at all&lt;/strong&gt;&lt;br&gt;0</t>
  </si>
  <si>
    <t>&lt;strong&gt;Not satisfied at all&lt;/strong&gt;&lt;br&gt;0</t>
  </si>
  <si>
    <t>Neck, Shoulder, Arm, Upper Back, Lower Back, Leg, Other (state): hub</t>
  </si>
  <si>
    <t>Arm, Upper Back, Lower Back, Leg, Other (state): lklkm</t>
  </si>
  <si>
    <t>hetal@gmail.com</t>
  </si>
  <si>
    <t>hetal</t>
  </si>
  <si>
    <t>Patel</t>
  </si>
  <si>
    <t>hetal eproms</t>
  </si>
  <si>
    <t>Hetal</t>
  </si>
  <si>
    <t>sdsd</t>
  </si>
  <si>
    <t>sdsdsd</t>
  </si>
  <si>
    <t>sds</t>
  </si>
  <si>
    <t>Neck, Upper Back</t>
  </si>
  <si>
    <t>ggg</t>
  </si>
  <si>
    <t>Total Injuries</t>
  </si>
  <si>
    <t>OMPQ Score</t>
  </si>
  <si>
    <t>OMPQ Score for Email</t>
  </si>
  <si>
    <t>Question 1</t>
  </si>
  <si>
    <t>Question 2</t>
  </si>
  <si>
    <t>Question 3</t>
  </si>
  <si>
    <t>Question 4 and 5</t>
  </si>
  <si>
    <t>Question 6</t>
  </si>
  <si>
    <t>Question 7</t>
  </si>
  <si>
    <t>Question 8</t>
  </si>
  <si>
    <t>Question 9</t>
  </si>
  <si>
    <t>Question 10</t>
  </si>
  <si>
    <t>Question 11</t>
  </si>
  <si>
    <t>Question 12</t>
  </si>
  <si>
    <t>Question 13 to 15</t>
  </si>
  <si>
    <t>Questions 16 to 20</t>
  </si>
  <si>
    <t xml:space="preserve"> 15-30 days (5)</t>
  </si>
  <si>
    <t xml:space="preserve"> 6-8 weeks (5)</t>
  </si>
  <si>
    <t xml:space="preserve"> 6-12 months (9) </t>
  </si>
  <si>
    <t xml:space="preserve"> 9-12 months (9)</t>
  </si>
  <si>
    <t>0-1 week (1)</t>
  </si>
  <si>
    <t>1-2 weeks (2)</t>
  </si>
  <si>
    <t>3-4 weeks (3)</t>
  </si>
  <si>
    <t>3-6 months (7)</t>
  </si>
  <si>
    <t>4-5 weeks (4)</t>
  </si>
  <si>
    <t>6-9 months (8)</t>
  </si>
  <si>
    <t>9-11 weeks (6)</t>
  </si>
  <si>
    <t>&lt;strong&gt;Extremely
10&lt;/strong&gt;&lt;br&gt;0</t>
  </si>
  <si>
    <t>&lt;strong&gt;&lt;strong&gt;No Pain&lt;/strong&gt;&lt;br&gt;0&lt;/strong&gt;&lt;br&gt;0</t>
  </si>
  <si>
    <t>&lt;strong&gt;Always
10&lt;/strong&gt;&lt;br&gt;0</t>
  </si>
  <si>
    <t>&lt;strong&gt;Can decrease it completely
10&lt;/strong&gt;&lt;br&gt;0</t>
  </si>
  <si>
    <t>&lt;strong&gt;Completely satisfied
10&lt;/strong&gt;&lt;br&gt;0</t>
  </si>
  <si>
    <t>&lt;strong&gt;Absolutely calm and relaxed
0&lt;/strong&gt;&lt;br&gt;0</t>
  </si>
  <si>
    <t>&lt;strong&gt;No risk
0&lt;/strong&gt;&lt;br&gt;0</t>
  </si>
  <si>
    <t>&lt;strong&gt;No chance
0&lt;/strong&gt;&lt;br&gt;0</t>
  </si>
  <si>
    <t>&lt;strong&gt;Completely agree
10&lt;/strong&gt;&lt;br&gt;0</t>
  </si>
  <si>
    <t>&lt;strong&gt;Can do it without pain being a problem
10&lt;/strong&gt;&lt;br&gt;0</t>
  </si>
  <si>
    <t>&lt;strong&gt;Pain as bad as it could be&lt;/strong&gt;&lt;br&gt;0</t>
  </si>
  <si>
    <t>&lt;strong&gt;Never
0&lt;/strong&gt;&lt;br&gt;0</t>
  </si>
  <si>
    <t>&lt;strong&gt;Can’t decrease it at all
0&lt;/strong&gt;&lt;br&gt;0</t>
  </si>
  <si>
    <t>&lt;strong&gt;Not satisfied at all
0&lt;/strong&gt;&lt;br&gt;0</t>
  </si>
  <si>
    <t>&lt;strong&gt;As tense and anxious as I’ve ever felt
10&lt;/strong&gt;&lt;br&gt;0</t>
  </si>
  <si>
    <t>&lt;strong&gt;Not at all
0&lt;/strong&gt;&lt;br&gt;0</t>
  </si>
  <si>
    <t>&lt;strong&gt;Very large risk
10&lt;/strong&gt;&lt;br&gt;0</t>
  </si>
  <si>
    <t>&lt;strong&gt;Very large chance
10&lt;/strong&gt;&lt;br&gt;0</t>
  </si>
  <si>
    <t>&lt;strong&gt;Completely disagree
0&lt;/strong&gt;&lt;br&gt;0</t>
  </si>
  <si>
    <t>&lt;strong&gt;Can’t do it because of pain problem
0&lt;/strong&gt;&lt;br&gt;0</t>
  </si>
  <si>
    <t>No Pain
0</t>
  </si>
  <si>
    <t>Pain as bad as it could be
10</t>
  </si>
  <si>
    <t>Completely disagree
0</t>
  </si>
  <si>
    <t>Completely agree
10</t>
  </si>
  <si>
    <t>Can’t do it because of pain problem
0</t>
  </si>
  <si>
    <t>Can do it without pain being a problem
10</t>
  </si>
  <si>
    <t>Never
0</t>
  </si>
  <si>
    <t>Always
10</t>
  </si>
  <si>
    <t>Can’t decrease it at all
0</t>
  </si>
  <si>
    <t>Can decrease it completely
10</t>
  </si>
  <si>
    <t>Not satisfied at all
0</t>
  </si>
  <si>
    <t>Completely satisfied
10</t>
  </si>
  <si>
    <t>Absolutely calm and relaxed
0</t>
  </si>
  <si>
    <t>As tense and anxious as I’ve ever felt
10</t>
  </si>
  <si>
    <t>Not at all
0</t>
  </si>
  <si>
    <t>Extremely
10</t>
  </si>
  <si>
    <t>No risk
0</t>
  </si>
  <si>
    <t>Very large risk
10</t>
  </si>
  <si>
    <t>No chance
0</t>
  </si>
  <si>
    <t>Very large chance
10</t>
  </si>
  <si>
    <t>Descending stairs</t>
  </si>
  <si>
    <t>Getting in/out of bath or shower</t>
  </si>
  <si>
    <t>Sitting</t>
  </si>
  <si>
    <t>Running</t>
  </si>
  <si>
    <t>Twisting/pivoting on your loaded leg</t>
  </si>
  <si>
    <t>58.173.113.107</t>
  </si>
  <si>
    <t>ClaimantFName</t>
  </si>
  <si>
    <t>code12345688</t>
  </si>
  <si>
    <t>5/4/1961</t>
  </si>
  <si>
    <t>DocFName</t>
  </si>
  <si>
    <t>DocInitials</t>
  </si>
  <si>
    <t>137.154.234.116</t>
  </si>
  <si>
    <t>retjrur</t>
  </si>
  <si>
    <t>ClaimName</t>
  </si>
  <si>
    <t>sssss</t>
  </si>
  <si>
    <t>Empname</t>
  </si>
  <si>
    <t>fdvadsfvavfdfvafdv</t>
  </si>
  <si>
    <t>3e1ee</t>
  </si>
  <si>
    <t>fdvafv</t>
  </si>
  <si>
    <t>fvafv</t>
  </si>
  <si>
    <t>fdvdfvdfv</t>
  </si>
  <si>
    <t>fdvffdv</t>
  </si>
  <si>
    <t>nghnghgnhgnn</t>
  </si>
  <si>
    <t>nghngngfn</t>
  </si>
  <si>
    <t>ndnnn</t>
  </si>
  <si>
    <t>NewCodeTest</t>
  </si>
  <si>
    <t>ClaimInit</t>
  </si>
  <si>
    <t>202.58.230.140</t>
  </si>
  <si>
    <t>Ttyffhgh</t>
  </si>
  <si>
    <t>eddietest</t>
  </si>
  <si>
    <t>9/2/1946</t>
  </si>
  <si>
    <t>CSMS</t>
  </si>
  <si>
    <t xml:space="preserve"> Benjamin</t>
  </si>
  <si>
    <t>86.165.140.18</t>
  </si>
  <si>
    <t>49.180.171.143</t>
  </si>
  <si>
    <t>49.180.154.110</t>
  </si>
  <si>
    <t>103.22.198.10</t>
  </si>
  <si>
    <t>testepjp</t>
  </si>
  <si>
    <t>HOOS Score</t>
  </si>
  <si>
    <t>Client Id</t>
  </si>
  <si>
    <t>Patient Created Id Code</t>
  </si>
  <si>
    <t>101.187.237.124</t>
  </si>
  <si>
    <t>I can hardly read at all because of severe pain in my neck</t>
  </si>
  <si>
    <t>My sleep is mildly disturbed (1-2 hours sleepless)</t>
  </si>
  <si>
    <t>24 Apr 1961</t>
  </si>
  <si>
    <t>I can only do my usual work but no more</t>
  </si>
  <si>
    <t>I can drive my car as long as I want with slight pain in my neck</t>
  </si>
  <si>
    <t>I am able to engage in most, but not all, of my usual recreational activities because pain in my neck</t>
  </si>
  <si>
    <t>I have severe headaches which come frequently</t>
  </si>
  <si>
    <t>I can hardly do any work at all</t>
  </si>
  <si>
    <t>I am able to engage in all my recreational activities with some neck pain</t>
  </si>
  <si>
    <t>The pain is very severe at the moment</t>
  </si>
  <si>
    <t>120.155.9.49</t>
  </si>
  <si>
    <t>newcode1234</t>
  </si>
  <si>
    <t>I can read as much as I want with moderate pain in my neck</t>
  </si>
  <si>
    <t>I have no trouble in sleeping</t>
  </si>
  <si>
    <t>Stan</t>
  </si>
  <si>
    <t>Little</t>
  </si>
  <si>
    <t>abc123</t>
  </si>
  <si>
    <t>SL</t>
  </si>
  <si>
    <t>3 Sep 1967</t>
  </si>
  <si>
    <t>Asucomm Services</t>
  </si>
  <si>
    <t>Bob</t>
  </si>
  <si>
    <t>BB</t>
  </si>
  <si>
    <t>I can concentrate fully when I want to with no difficulty</t>
  </si>
  <si>
    <t>I can drive my car without any neck pain</t>
  </si>
  <si>
    <t>I have no pain at the moment</t>
  </si>
  <si>
    <t>ijsae</t>
  </si>
  <si>
    <t>posdop</t>
  </si>
  <si>
    <t>osdkj</t>
  </si>
  <si>
    <t>ABC</t>
  </si>
  <si>
    <t>FND</t>
  </si>
  <si>
    <t>In</t>
  </si>
  <si>
    <t>sdsdd</t>
  </si>
  <si>
    <t>sddsv</t>
  </si>
  <si>
    <t>49.180.151.114</t>
  </si>
  <si>
    <t>test12345</t>
  </si>
  <si>
    <t>B</t>
  </si>
  <si>
    <t>O</t>
  </si>
  <si>
    <t>NTS Name</t>
  </si>
  <si>
    <t>Type of practitioner (e.g. remedial masseur, psychologist, exercise physiologist, dietician): Type Ancill, Provider number: Ancill num, Name: Name Ancill</t>
  </si>
  <si>
    <t>Ancill num</t>
  </si>
  <si>
    <t>Rehab name</t>
  </si>
  <si>
    <t>I can do as much work as I want to</t>
  </si>
  <si>
    <t>I have no headaches at all</t>
  </si>
  <si>
    <t>Eddie@eddie.com</t>
  </si>
  <si>
    <t>Fixup3 Create</t>
  </si>
  <si>
    <t>ClaName</t>
  </si>
  <si>
    <t>Int</t>
  </si>
  <si>
    <t>ClaLN</t>
  </si>
  <si>
    <t>DrFN</t>
  </si>
  <si>
    <t>DrI</t>
  </si>
  <si>
    <t>DrLN</t>
  </si>
  <si>
    <t>DrNum</t>
  </si>
  <si>
    <t>NTSNam</t>
  </si>
  <si>
    <t>NTTType</t>
  </si>
  <si>
    <t>NTTName</t>
  </si>
  <si>
    <t>NTTNum</t>
  </si>
  <si>
    <t>AncT</t>
  </si>
  <si>
    <t>AncNa</t>
  </si>
  <si>
    <t>AncNum</t>
  </si>
  <si>
    <t>RehabT</t>
  </si>
  <si>
    <t>RehabN</t>
  </si>
  <si>
    <t>RehabNum</t>
  </si>
  <si>
    <t>203.40.132.135</t>
  </si>
  <si>
    <t>PatFN</t>
  </si>
  <si>
    <t>PatI</t>
  </si>
  <si>
    <t>PatLN</t>
  </si>
  <si>
    <t>Dri</t>
  </si>
  <si>
    <t>ja.be@em.co</t>
  </si>
  <si>
    <t>AncType</t>
  </si>
  <si>
    <t>AncName</t>
  </si>
  <si>
    <t>ReHabName</t>
  </si>
  <si>
    <t>Section 4 - Reading</t>
  </si>
  <si>
    <t>Section 5 - Headaches</t>
  </si>
  <si>
    <t>Section 6 - Concentrating</t>
  </si>
  <si>
    <t>Section 7 - Work</t>
  </si>
  <si>
    <t>Section 8 - Driving</t>
  </si>
  <si>
    <t>Section 9 - Sleeping</t>
  </si>
  <si>
    <t>Section 10 - Recreation</t>
  </si>
  <si>
    <t>Neck Pain Score</t>
  </si>
  <si>
    <t xml:space="preserve"> </t>
  </si>
  <si>
    <t>I can look after myself normally without causing extra pain</t>
  </si>
  <si>
    <t>I can look after myself normally, but it causes extra pain</t>
  </si>
  <si>
    <t>I do not get dressed, I wash with difficulty, and stay in bed</t>
  </si>
  <si>
    <t>I need help every day in most aspects of my care</t>
  </si>
  <si>
    <t>I need some help, but I am able to manage most of my personal care</t>
  </si>
  <si>
    <t>It is painful to take care of myself, and I am slow and careful</t>
  </si>
  <si>
    <t>I can lift heavy weights without extra pain</t>
  </si>
  <si>
    <t>I can lift heavy weights, but it gives extra pain</t>
  </si>
  <si>
    <t>I can lift only very light weights</t>
  </si>
  <si>
    <t>I cannot lift or carry anything at all</t>
  </si>
  <si>
    <t>Pain prevents me from lifting heavy weights off the floor, but I can manage if the weights are conveniently positioned (e.g., on a table)</t>
  </si>
  <si>
    <t>Pain prevents me from lifting heavy weights, but I can manage light to medium weights if they are conveniently positioned</t>
  </si>
  <si>
    <t>I can read as much as I want to with no pain in my neck</t>
  </si>
  <si>
    <t>I have slight headaches which come infrequently</t>
  </si>
  <si>
    <t>Rising from bed</t>
  </si>
  <si>
    <t>Putting on socks/stockings</t>
  </si>
  <si>
    <t>Rising from sitting</t>
  </si>
  <si>
    <t>Bending to floor</t>
  </si>
  <si>
    <t>Twisting/pivoting on your injured knee</t>
  </si>
  <si>
    <t>Kneeling</t>
  </si>
  <si>
    <t>Squatting</t>
  </si>
  <si>
    <t>code12345689</t>
  </si>
  <si>
    <t>5/5/1961</t>
  </si>
  <si>
    <t>58.173.113.087</t>
  </si>
  <si>
    <t>code12345690</t>
  </si>
  <si>
    <t>5/6/1961</t>
  </si>
  <si>
    <t>5/7/1961</t>
  </si>
  <si>
    <t>5/8/1961</t>
  </si>
  <si>
    <t>5/9/1961</t>
  </si>
  <si>
    <t>5/10/1961</t>
  </si>
  <si>
    <t>5/11/1961</t>
  </si>
  <si>
    <t>qwertyy</t>
  </si>
  <si>
    <t>ddd@fff.com</t>
  </si>
  <si>
    <t>FNClaim</t>
  </si>
  <si>
    <t>LNClaim</t>
  </si>
  <si>
    <t>InitClaim</t>
  </si>
  <si>
    <t>CompName</t>
  </si>
  <si>
    <t>dcsdc</t>
  </si>
  <si>
    <t>csdc</t>
  </si>
  <si>
    <t>csdcsdc</t>
  </si>
  <si>
    <t>fsdfsdf</t>
  </si>
  <si>
    <t>sadsad</t>
  </si>
  <si>
    <t>sdsadsa</t>
  </si>
  <si>
    <t>dsad</t>
  </si>
  <si>
    <t>dsasdas</t>
  </si>
  <si>
    <t>sadd</t>
  </si>
  <si>
    <t>dsaasd</t>
  </si>
  <si>
    <t>dsadsad</t>
  </si>
  <si>
    <t>sdasd</t>
  </si>
  <si>
    <t>fff@ddd.com</t>
  </si>
  <si>
    <t>csdcsd</t>
  </si>
  <si>
    <t>gdfgf</t>
  </si>
  <si>
    <t>gfgffg</t>
  </si>
  <si>
    <t>hmjuykuy</t>
  </si>
  <si>
    <t>asdfasdf</t>
  </si>
  <si>
    <t>afgfdg</t>
  </si>
  <si>
    <t>iuujhm</t>
  </si>
  <si>
    <t>120.155.31.125</t>
  </si>
  <si>
    <t>1.144.96.82</t>
  </si>
  <si>
    <t>captainferno@gmail.com</t>
  </si>
  <si>
    <t>steve</t>
  </si>
  <si>
    <t>ferno</t>
  </si>
  <si>
    <t>1/14/1962</t>
  </si>
  <si>
    <t>ashdkahdkahksd</t>
  </si>
  <si>
    <t>KOOS Score</t>
  </si>
  <si>
    <t>Patient Created Code</t>
  </si>
  <si>
    <t>eHealthier Identifier</t>
  </si>
  <si>
    <t>During the last 30 days, about how often did you feel tired out for no good reason?</t>
  </si>
  <si>
    <t>During the last 30 days, about how often did you feel nervous?</t>
  </si>
  <si>
    <t>During the last 30 days, about how often did you feel so nervous that nothing could calm you</t>
  </si>
  <si>
    <t>During the last 30 days, about how often did you feel hopeless?</t>
  </si>
  <si>
    <t>During the last 30 days, about how often did you feel restless or fidgety?</t>
  </si>
  <si>
    <t>During the last 30 days, about how often did you feel so restless you could not sit still?</t>
  </si>
  <si>
    <t>During the last 30 days, about how often did you feel depressed?</t>
  </si>
  <si>
    <t>During the last 30 days, about how often did you feel that everything was an effort?</t>
  </si>
  <si>
    <t>During the last 30 days, about how often did you feel so sad that nothing could cheer you up?</t>
  </si>
  <si>
    <t>During the last 30 days, about how often did you feel worthless?</t>
  </si>
  <si>
    <t>Jamesbenjamin1961@gmail.com</t>
  </si>
  <si>
    <t>PatName</t>
  </si>
  <si>
    <t>Pat last</t>
  </si>
  <si>
    <t>Pat init</t>
  </si>
  <si>
    <t>U</t>
  </si>
  <si>
    <t>ABC Pty Ltd</t>
  </si>
  <si>
    <t>fnAME</t>
  </si>
  <si>
    <t>INITIAL</t>
  </si>
  <si>
    <t>LNAME</t>
  </si>
  <si>
    <t>werwrnum</t>
  </si>
  <si>
    <t>czvav</t>
  </si>
  <si>
    <t>vafafdvadva</t>
  </si>
  <si>
    <t>vasdv</t>
  </si>
  <si>
    <t>vavasdv</t>
  </si>
  <si>
    <t>vdv</t>
  </si>
  <si>
    <t>avdsfv</t>
  </si>
  <si>
    <t>vasdvav</t>
  </si>
  <si>
    <t>asdvvdv</t>
  </si>
  <si>
    <t>All of the time</t>
  </si>
  <si>
    <t>Most of the time</t>
  </si>
  <si>
    <t>Some of the time</t>
  </si>
  <si>
    <t>A little of the time</t>
  </si>
  <si>
    <t>None of the time</t>
  </si>
  <si>
    <t>4/24/1936</t>
  </si>
  <si>
    <t>Dr F Name</t>
  </si>
  <si>
    <t>Init</t>
  </si>
  <si>
    <t>FFFFFF</t>
  </si>
  <si>
    <t>EEEE</t>
  </si>
  <si>
    <t>boss</t>
  </si>
  <si>
    <t>dr</t>
  </si>
  <si>
    <t>rd</t>
  </si>
  <si>
    <t>ddrr</t>
  </si>
  <si>
    <t>jbTEST</t>
  </si>
  <si>
    <t>xasx</t>
  </si>
  <si>
    <t>xsax</t>
  </si>
  <si>
    <t>xascasc</t>
  </si>
  <si>
    <t>vfdvfv</t>
  </si>
  <si>
    <t>fdvfdv</t>
  </si>
  <si>
    <t>xsaax</t>
  </si>
  <si>
    <t>saxa</t>
  </si>
  <si>
    <t>xasxas</t>
  </si>
  <si>
    <t>NewTest</t>
  </si>
  <si>
    <t>I</t>
  </si>
  <si>
    <t>Bosas</t>
  </si>
  <si>
    <t>r</t>
  </si>
  <si>
    <t>Frank</t>
  </si>
  <si>
    <t>NomTSpec</t>
  </si>
  <si>
    <t>NTS num</t>
  </si>
  <si>
    <t>Thera</t>
  </si>
  <si>
    <t>Pist</t>
  </si>
  <si>
    <t>nUM</t>
  </si>
  <si>
    <t>Anciltype</t>
  </si>
  <si>
    <t>AnciNam</t>
  </si>
  <si>
    <t>AnciNum</t>
  </si>
  <si>
    <t>RhName</t>
  </si>
  <si>
    <t>RH Num</t>
  </si>
  <si>
    <t>JBTest</t>
  </si>
  <si>
    <t>fadg</t>
  </si>
  <si>
    <t>gfadg</t>
  </si>
  <si>
    <t>sdgg</t>
  </si>
  <si>
    <t>fgafdga</t>
  </si>
  <si>
    <t>gadfga</t>
  </si>
  <si>
    <t>1.124.49.105</t>
  </si>
  <si>
    <t>hugh.leslie@oceaninformatics.com</t>
  </si>
  <si>
    <t>Hugh</t>
  </si>
  <si>
    <t>Leslie</t>
  </si>
  <si>
    <t>2/11/1961</t>
  </si>
  <si>
    <t>255316T</t>
  </si>
  <si>
    <t>K10 Score</t>
  </si>
  <si>
    <t>Claimant</t>
  </si>
  <si>
    <t>ISS01</t>
  </si>
  <si>
    <t>ClaimNoISS01</t>
  </si>
  <si>
    <t>Pain prevents me from sitting for more that 10 minutes</t>
  </si>
  <si>
    <t>Even when I take medication, I sleep less than 2 hours.</t>
  </si>
  <si>
    <t>49.182.152.195</t>
  </si>
  <si>
    <t>101.175.88.181</t>
  </si>
  <si>
    <t>Pain prevents me from standing for more than 10 minutes.</t>
  </si>
  <si>
    <t>NSWT01</t>
  </si>
  <si>
    <t>1/1/1960</t>
  </si>
  <si>
    <t>nominated</t>
  </si>
  <si>
    <t>Treatingdr01</t>
  </si>
  <si>
    <t>11101nt</t>
  </si>
  <si>
    <t>NT Physiotherapist01</t>
  </si>
  <si>
    <t>22201ts</t>
  </si>
  <si>
    <t>Physiotherapist</t>
  </si>
  <si>
    <t>Modified Oswestry Lower Back Pain Score</t>
  </si>
  <si>
    <t>Benjam</t>
  </si>
  <si>
    <t>JB</t>
  </si>
  <si>
    <t>8/24/1961</t>
  </si>
  <si>
    <t>Soak</t>
  </si>
  <si>
    <t>laksdc</t>
  </si>
  <si>
    <t>SLKcdp</t>
  </si>
  <si>
    <t>pronum</t>
  </si>
  <si>
    <t>sdasdfasdfa</t>
  </si>
  <si>
    <t>asdf</t>
  </si>
  <si>
    <t>sdfasdfasdf</t>
  </si>
  <si>
    <t>asdgfa</t>
  </si>
  <si>
    <t>sdfaasdfasd</t>
  </si>
  <si>
    <t>asdfasdfasdfsdfasd</t>
  </si>
  <si>
    <t>dfasdfasd</t>
  </si>
  <si>
    <t>fasdfasdfa</t>
  </si>
  <si>
    <t>sdfasdf</t>
  </si>
  <si>
    <t>59.100.71.203</t>
  </si>
  <si>
    <t>Test1234</t>
  </si>
  <si>
    <t>Response</t>
  </si>
  <si>
    <t>Score</t>
  </si>
  <si>
    <t>Other Ancillary Health Providers (e.g. remedial masseur, psychologist, exercise physiologist, dietician) - Full Name</t>
  </si>
  <si>
    <t>Please rate the claimant's ability to do the following activities in the last week. - Open a tight or new jar</t>
  </si>
  <si>
    <t>Please rate the claimant's ability to do the following activities in the last week. - Do heavy household chores (e.g. wash walls, wash floors)</t>
  </si>
  <si>
    <t>Please rate the claimant's ability to do the following activities in the last week. - Carry a shopping bag or briefcase</t>
  </si>
  <si>
    <t>Please rate the claimant's ability to do the following activities in the last week. - Wash your back</t>
  </si>
  <si>
    <t>Please rate the claimant's ability to do the following activities in the last week. - Use a knife to cut food</t>
  </si>
  <si>
    <t>Please rate the claimant's ability to do the following activities in the last week. - Recreational activities in which you take some force or impact through your arm, shoulder or hand (e.g. golf, hammering, tennis, etc.)</t>
  </si>
  <si>
    <t>During the past week, to what extent has your arm, shoulder or hand problem interfered with your normal social activities with family, friends, neighbours or groups?</t>
  </si>
  <si>
    <t>During the past week, were you limited in your work or other regular daily activities as a result of your arm, shoulder or hand problem?</t>
  </si>
  <si>
    <t>Please rate the severity of the following symptoms in the last week - Arm, shoulder or hand pain</t>
  </si>
  <si>
    <t>Please rate the severity of the following symptoms in the last week - Tingling (pins and needles) in your arm, shoulder or hand</t>
  </si>
  <si>
    <t>During the past week, how much difficulty have you had sleeping because of the pain in your arm, shoulder or hand?</t>
  </si>
  <si>
    <t>Cl Name</t>
  </si>
  <si>
    <t>Cl Last</t>
  </si>
  <si>
    <t>test00</t>
  </si>
  <si>
    <t>Boss Pty Ltd</t>
  </si>
  <si>
    <t>Dr Name</t>
  </si>
  <si>
    <t>Dr I</t>
  </si>
  <si>
    <t>Dr Last</t>
  </si>
  <si>
    <t>Dr num</t>
  </si>
  <si>
    <t>27.32.32.124</t>
  </si>
  <si>
    <t>Julius</t>
  </si>
  <si>
    <t>Test</t>
  </si>
  <si>
    <t>JULIUSTEST</t>
  </si>
  <si>
    <t>Doctor</t>
  </si>
  <si>
    <t>jidesign@hotmail.com</t>
  </si>
  <si>
    <t>Not limited at all</t>
  </si>
  <si>
    <t>FN</t>
  </si>
  <si>
    <t>LN</t>
  </si>
  <si>
    <t>No, I want to create a new file</t>
  </si>
  <si>
    <t>Boss</t>
  </si>
  <si>
    <t>DRI</t>
  </si>
  <si>
    <t>DR Name</t>
  </si>
  <si>
    <t>Dr Num</t>
  </si>
  <si>
    <t>test88</t>
  </si>
  <si>
    <t>Doc</t>
  </si>
  <si>
    <t>Name</t>
  </si>
  <si>
    <t>Num</t>
  </si>
  <si>
    <t>Test88@result.com</t>
  </si>
  <si>
    <t>ff</t>
  </si>
  <si>
    <t>rgfregrre</t>
  </si>
  <si>
    <t>wer</t>
  </si>
  <si>
    <t>reg</t>
  </si>
  <si>
    <t>gergr</t>
  </si>
  <si>
    <t>grrweg</t>
  </si>
  <si>
    <t>ger</t>
  </si>
  <si>
    <t>regr</t>
  </si>
  <si>
    <t>ergre</t>
  </si>
  <si>
    <t>grwr</t>
  </si>
  <si>
    <t>err</t>
  </si>
  <si>
    <t>test99</t>
  </si>
  <si>
    <t>I Doctor</t>
  </si>
  <si>
    <t>Dontiemn</t>
  </si>
  <si>
    <t>info@ehelthier.net</t>
  </si>
  <si>
    <t>Data</t>
  </si>
  <si>
    <t>Datttaaa</t>
  </si>
  <si>
    <t>More Data</t>
  </si>
  <si>
    <t>Data again</t>
  </si>
  <si>
    <t>odkfp</t>
  </si>
  <si>
    <t>More</t>
  </si>
  <si>
    <t>Done</t>
  </si>
  <si>
    <t>Nrearly</t>
  </si>
  <si>
    <t>Ben</t>
  </si>
  <si>
    <t>NTS</t>
  </si>
  <si>
    <t>NTT</t>
  </si>
  <si>
    <t>ANC</t>
  </si>
  <si>
    <t>REH</t>
  </si>
  <si>
    <t>fva</t>
  </si>
  <si>
    <t>avav</t>
  </si>
  <si>
    <t>test33</t>
  </si>
  <si>
    <t>fdva</t>
  </si>
  <si>
    <t>mbeesdsd</t>
  </si>
  <si>
    <t>ffb</t>
  </si>
  <si>
    <t>sbfdb</t>
  </si>
  <si>
    <t>bsfdbfb</t>
  </si>
  <si>
    <t>sfdbsfdbf</t>
  </si>
  <si>
    <t>fbsf</t>
  </si>
  <si>
    <t>fdbfdb</t>
  </si>
  <si>
    <t>fdbfsdb</t>
  </si>
  <si>
    <t>fdbsfgjhyjtyej</t>
  </si>
  <si>
    <t>yjetyj</t>
  </si>
  <si>
    <t>ytjetyjyt</t>
  </si>
  <si>
    <t>jtyjty</t>
  </si>
  <si>
    <t>jtyejytjytjyj</t>
  </si>
  <si>
    <t>yjtyjyt</t>
  </si>
  <si>
    <t>ytjytj</t>
  </si>
  <si>
    <t>das</t>
  </si>
  <si>
    <t>sdasds</t>
  </si>
  <si>
    <t>sdadasd</t>
  </si>
  <si>
    <t>dsa</t>
  </si>
  <si>
    <t>sad</t>
  </si>
  <si>
    <t>asd</t>
  </si>
  <si>
    <t>da</t>
  </si>
  <si>
    <t>asd@g.com</t>
  </si>
  <si>
    <t>QuickDash Score</t>
  </si>
  <si>
    <t>Email for notification of error</t>
  </si>
  <si>
    <t>Lower Limb Outcomes Instrument</t>
  </si>
  <si>
    <t>Data Entry: Go to the second tab of this worksheet and enter the actual score of the item in the cell for that question.  If the question was skipped,  leave that cell blank.</t>
  </si>
  <si>
    <t>Calculation of Standardized &amp; Normative Scores:  The Standardized and Normative Scores will only be calculated for the first 500 records. They are on the third tab of this worksheet.</t>
  </si>
  <si>
    <t>Missing Items: If an item contained within a scale is not answered,  that item is not computed into the mean used for that scale.</t>
  </si>
  <si>
    <t xml:space="preserve">Standardized scores and Normative Scores should be rounded to the nearest whole number. </t>
  </si>
  <si>
    <t>Q1Q2</t>
  </si>
  <si>
    <t>During the past week, how stiff was your lower limb?</t>
  </si>
  <si>
    <t>Standardized scores are calculated so that a "0" represents a poor outcome/worse health while "100" is the best possible outcome/best health.</t>
  </si>
  <si>
    <t>Normative scores are calculated so that a higher scores indicate better functioning.  All scores are referenced to the general/healthy population Normative mean score of 50.</t>
  </si>
  <si>
    <t>For more information on Normative Scores, please see the "Outcomes - Understanding Scoring, Normative Study, Reliability &amp; Validity" webpage.</t>
  </si>
  <si>
    <t>Answers of 'cannot do activity due to other reason' for Questions 3 through 5: a choice of "7" on these items is considered to be missing and recoded automatically in the worksheet.</t>
  </si>
  <si>
    <t>Standardized Mean and Normative Scores should only be generated if a respondent answered at least 4 items.</t>
  </si>
  <si>
    <t>Note that this rule includes items which are considered missing due to recoding of 'cannot do activity due to other reason' (as noted above).</t>
  </si>
  <si>
    <t>Q3Q4Q5</t>
  </si>
  <si>
    <t>The Lower Limb Core Scale consists of the following seven items:</t>
  </si>
  <si>
    <t xml:space="preserve">Q1 </t>
  </si>
  <si>
    <t xml:space="preserve">Q2 </t>
  </si>
  <si>
    <t>During the past week, how swollen was your lower limb?</t>
  </si>
  <si>
    <t xml:space="preserve">Q3 </t>
  </si>
  <si>
    <t>Walking on flat surfaces? (highest value)</t>
  </si>
  <si>
    <t xml:space="preserve">Q4 </t>
  </si>
  <si>
    <t>Going up or down stairs? (highest value)</t>
  </si>
  <si>
    <t xml:space="preserve">Q5 </t>
  </si>
  <si>
    <t>Lying in bed at night? (highest value)</t>
  </si>
  <si>
    <t xml:space="preserve">Q6 </t>
  </si>
  <si>
    <t>Which statements best describes your ability to get around most of the time during the past week?</t>
  </si>
  <si>
    <t xml:space="preserve">Q7 </t>
  </si>
  <si>
    <t>How difficult was it for you to put on or take off socks/ stockings, during the past week?</t>
  </si>
  <si>
    <t>The scoring algorithms in this sheet are to be used with the items as created for Version 2.0 of the AAOS/COMSS/COSS Outcomes Data Collection Instruments.</t>
  </si>
  <si>
    <t>The algorithm for the lower limb core scale is as follows:</t>
  </si>
  <si>
    <t>component</t>
  </si>
  <si>
    <t>value</t>
  </si>
  <si>
    <t>Result</t>
  </si>
  <si>
    <t xml:space="preserve">a = </t>
  </si>
  <si>
    <t>(Q1 -1)* 5/4</t>
  </si>
  <si>
    <t>Value ranging 0 to 5</t>
  </si>
  <si>
    <t>b =</t>
  </si>
  <si>
    <t>(Q2 -1)*5/4</t>
  </si>
  <si>
    <t>c =</t>
  </si>
  <si>
    <t>(Q3 - 1) if rated 1-6;  a rating of 7 (could not do for other reason) is considered missing</t>
  </si>
  <si>
    <t>d =</t>
  </si>
  <si>
    <t>(Q4 - 1) if rated 1-6;  a rating of 7 (could not do for other reason) is considered missing</t>
  </si>
  <si>
    <t>e =</t>
  </si>
  <si>
    <t>(Q5 - 1) if rated 1-6;  a rating of 7 (could not do for other reason) is considered missing</t>
  </si>
  <si>
    <t>f =</t>
  </si>
  <si>
    <t>(Q6 - 1)*5/6</t>
  </si>
  <si>
    <t>Q7</t>
  </si>
  <si>
    <t>g =</t>
  </si>
  <si>
    <t>(Q7 - 1)</t>
  </si>
  <si>
    <t>Output on Standardized &amp; Normative Score Worksheet</t>
  </si>
  <si>
    <t>Raw score:</t>
  </si>
  <si>
    <t>(sum of all components a through g)</t>
  </si>
  <si>
    <t>Value ranging 0 to 35</t>
  </si>
  <si>
    <t>Mean of Items:</t>
  </si>
  <si>
    <t>(sum of all components a through g) / (number of non-missing items)</t>
  </si>
  <si>
    <t>Standardized Mean*:</t>
  </si>
  <si>
    <t>100 - 100 x (mean of items)/5</t>
  </si>
  <si>
    <t>Value ranging 0 to 100</t>
  </si>
  <si>
    <t>Normative Score:</t>
  </si>
  <si>
    <t>10 * [ (Standardized mean score - General population score) / General population standard deviation ] + 50.</t>
  </si>
  <si>
    <t>Value ranging -16 to 57</t>
  </si>
  <si>
    <t>* For all 0-100 scales, a "0"  represents a poor outcome and a "100"  represents the best possible outcome.</t>
  </si>
  <si>
    <t>Unhide rows 2-3 and all columns on the "Standardized &amp; Normative Scores" Worksheet for more information on recoding procedures.</t>
  </si>
  <si>
    <t>Notes:</t>
  </si>
  <si>
    <t>1.  All of the values calculated in this worksheet may be somewhat different than previously published data in which the Standardized means were rounded prior to calculating Normative Values.  Current calculations are not rounded, but show in their respective tables as whole numbers for presentation purposes.</t>
  </si>
  <si>
    <t>123467890ab</t>
  </si>
  <si>
    <t>Extremely painful</t>
  </si>
  <si>
    <t>qwqwq</t>
  </si>
  <si>
    <t>asdvasd</t>
  </si>
  <si>
    <t>InitDr</t>
  </si>
  <si>
    <t>NameDr</t>
  </si>
  <si>
    <t>DrLNaME</t>
  </si>
  <si>
    <t>pROVmON</t>
  </si>
  <si>
    <t>Please enter the claimant's information in the fields below - Claim Identification Number</t>
  </si>
  <si>
    <t>Other Ancillary Health Providers (e.g. remedial masseur, psychologist, exercise physiologist, dietician) - Provider Number</t>
  </si>
  <si>
    <t>RESCALED Q1</t>
  </si>
  <si>
    <t>RESCALED Q2</t>
  </si>
  <si>
    <t>RESCALED Q3</t>
  </si>
  <si>
    <t>RESCALED Q4</t>
  </si>
  <si>
    <t>RESCALED Q5</t>
  </si>
  <si>
    <t>RESCALED Q6</t>
  </si>
  <si>
    <t>RESCALED Q7</t>
  </si>
  <si>
    <t>NVALID</t>
  </si>
  <si>
    <t>Nrequired</t>
  </si>
  <si>
    <t>General Population Mean Score</t>
  </si>
  <si>
    <t>General Population Standard Deviation</t>
  </si>
  <si>
    <t>LOWER LIMB CORE SCALE: Raw Score</t>
  </si>
  <si>
    <t>LOWER LIMB CORE SCALE: Mean of Items</t>
  </si>
  <si>
    <t>LOWER LIMB CORE SCALE: Standardized Mean</t>
  </si>
  <si>
    <t>LOWER LIMB CORE SCALE: Normative Score</t>
  </si>
  <si>
    <t>(Q1 - 1) *5/4</t>
  </si>
  <si>
    <t>(Q2 - 1) *5/4</t>
  </si>
  <si>
    <t>(Q3-1) (7 considered missing)</t>
  </si>
  <si>
    <t>(Q4-1) (7 considered missing)</t>
  </si>
  <si>
    <t>(Q5-1) (7 considered missing)</t>
  </si>
  <si>
    <t>(Q6 - 1) *5/6</t>
  </si>
  <si>
    <t># valid responses for Q1-Q7 (excluding 7's for Q3, Q4, Q5)</t>
  </si>
  <si>
    <t># items required to calculate scale (designed this way)</t>
  </si>
  <si>
    <t>Overall Population Standardized Mean From Normative Study</t>
  </si>
  <si>
    <t>Std dev of Population Standarized Means From Normative Study</t>
  </si>
  <si>
    <t xml:space="preserve">If &gt;= 4 items answered, = Sum of rescaled Q1, Q2, Q3, Q4, Q5, Q6, Q7) </t>
  </si>
  <si>
    <t>If &gt;= 4 items answered, mean = Sum of rescaled Q1, Q2, Q3, Q4, Q5, Q6, Q7) / # items answered</t>
  </si>
  <si>
    <t>if &gt;= 4 items answered, standardized mean =100 - 100* (mean of rescaled Q1 through Q7)/5</t>
  </si>
  <si>
    <t>if &gt;= 4 items answered, Normative Score = 50 + 10*(Standardized Mean - Population Mean) /Population Std dev</t>
  </si>
  <si>
    <t>Rescaled Range=0-5</t>
  </si>
  <si>
    <t>0 to 7 items with valid answers (Q3-Q5 answer of 7 not counted)</t>
  </si>
  <si>
    <t>Must answer at least 4 items for this scale to be calculated</t>
  </si>
  <si>
    <t>Normative Study Mean of Standardized Scores= 90.51</t>
  </si>
  <si>
    <t>Normative Study Mean of Standardized Scores= 13.78</t>
  </si>
  <si>
    <t>Range = 0 to 35; A 0= all items were entered as 1 and  a 5 = all items were highest possible entry (score of 5 for Q1, Q2; score of 6 for Q3, Q4, Q5); score of 7 for Q6; score of 6 for Q7</t>
  </si>
  <si>
    <t>Range = 0 to 5; A 0= all items were entered as 1 and  a 5 = all items were highest possible entry (score of 5 for Q1, Q2; score of 6 for Q3, Q4, Q5); score of 7 for Q6; score of 6 for Q7</t>
  </si>
  <si>
    <t>Range = 0 to 100 with LOWER scores = WORSE function; A 0= all items were entered as 1 and  a 5 = all items were highest possible entry (score of 5 for Q1, Q2; score of 6 for Q3, Q4, Q5); score of 7 for Q6; score of 6 for Q7</t>
  </si>
  <si>
    <t xml:space="preserve"> LOWER scores = WORSE function; Normative Study set the Mean of Healthy Population = 50; Lowest score calculable = -15.67, Highest score calculable = 56.88 </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</si>
</sst>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64" formatCode="d&quot; &quot;mmm&quot; &quot;yyyy"/>
    <numFmt numFmtId="165" formatCode="m/d/yyyy\ h:mm:ss"/>
    <numFmt numFmtId="166" formatCode="m&quot;/&quot;d&quot;/&quot;yy"/>
    <numFmt numFmtId="167" formatCode="dd/mm/yyyy\ hh:mm:ss"/>
    <numFmt numFmtId="168" formatCode="yyyy\-mm\-dd\ hh:mm:ss"/>
    <numFmt numFmtId="169" formatCode="0.0"/>
    <numFmt numFmtId="170" formatCode="0.0000"/>
    <numFmt numFmtId="171" formatCode="0.00000"/>
  </numFmts>
  <fonts count="23">
    <font>
      <sz val="11"/>
      <color rgb="FF000000"/>
      <name val="Calibri"/>
    </font>
    <font>
      <sz val="11"/>
      <name val="&quot;Segoe UI&quot;"/>
    </font>
    <font>
      <sz val="10"/>
      <name val="Calibri"/>
    </font>
    <font>
      <sz val="10"/>
      <name val="Microsoft sans serif"/>
    </font>
    <font>
      <sz val="11"/>
      <name val="Calibri"/>
    </font>
    <font>
      <sz val="10"/>
      <color rgb="FF333333"/>
      <name val="Calibri"/>
    </font>
    <font>
      <sz val="11"/>
      <name val="Calibri"/>
    </font>
    <font>
      <sz val="11"/>
      <color rgb="FF333333"/>
      <name val="Calibri"/>
    </font>
    <font>
      <sz val="11"/>
      <color rgb="FF555555"/>
      <name val="Arial"/>
    </font>
    <font>
      <sz val="9"/>
      <color rgb="FF777777"/>
      <name val="'normal arial'"/>
    </font>
    <font>
      <sz val="11"/>
      <color rgb="FF000000"/>
      <name val="Arial"/>
    </font>
    <font>
      <sz val="9"/>
      <color rgb="FF000000"/>
      <name val="Arial"/>
    </font>
    <font>
      <sz val="11"/>
      <name val="&quot;Calibri&quot;"/>
    </font>
    <font>
      <sz val="11"/>
      <color rgb="FF333333"/>
      <name val="Arial"/>
    </font>
    <font>
      <sz val="11"/>
      <color rgb="FF000000"/>
      <name val="Inconsolata"/>
    </font>
    <font>
      <b/>
      <sz val="10"/>
      <name val="Calibri"/>
    </font>
    <font>
      <sz val="10"/>
      <color rgb="FF000000"/>
      <name val="Calibri"/>
    </font>
    <font>
      <b/>
      <sz val="11"/>
      <name val="Calibri"/>
    </font>
    <font>
      <sz val="11"/>
      <color rgb="FF333333"/>
      <name val="Calibri"/>
    </font>
    <font>
      <sz val="10"/>
      <color rgb="FF222222"/>
      <name val="Calibri"/>
    </font>
    <font>
      <sz val="11"/>
      <color rgb="FF008000"/>
      <name val="Calibri"/>
    </font>
    <font>
      <b/>
      <sz val="10"/>
      <name val="Arial"/>
    </font>
    <font>
      <sz val="10"/>
      <name val="Arial"/>
    </font>
  </fonts>
  <fills count="7">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00FFFF"/>
        <bgColor rgb="FF00FFFF"/>
      </patternFill>
    </fill>
    <fill>
      <patternFill patternType="solid">
        <fgColor rgb="FFFFFF99"/>
        <bgColor rgb="FFFFFF99"/>
      </patternFill>
    </fill>
    <fill>
      <patternFill patternType="solid">
        <fgColor rgb="FFCCFFFF"/>
        <bgColor rgb="FFCCFFFF"/>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dashed">
        <color rgb="FFC0C0C0"/>
      </left>
      <right style="dashed">
        <color rgb="FFC0C0C0"/>
      </right>
      <top style="dashed">
        <color rgb="FFC0C0C0"/>
      </top>
      <bottom style="dashed">
        <color rgb="FFC0C0C0"/>
      </bottom>
      <diagonal/>
    </border>
    <border>
      <left style="thin">
        <color rgb="FF000000"/>
      </left>
      <right style="thin">
        <color rgb="FF000000"/>
      </right>
      <top/>
      <bottom/>
      <diagonal/>
    </border>
    <border>
      <left/>
      <right/>
      <top/>
      <bottom style="hair">
        <color rgb="FFC0C0C0"/>
      </bottom>
      <diagonal/>
    </border>
  </borders>
  <cellStyleXfs count="1">
    <xf numFmtId="0" fontId="0" fillId="0" borderId="0"/>
  </cellStyleXfs>
  <cellXfs count="190">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alignment wrapText="1"/>
    </xf>
    <xf numFmtId="164" fontId="2" fillId="0" borderId="0" xfId="0" applyNumberFormat="1" applyFont="1" applyAlignment="1">
      <alignment wrapText="1"/>
    </xf>
    <xf numFmtId="0" fontId="2" fillId="0" borderId="0" xfId="0" applyFont="1" applyAlignment="1"/>
    <xf numFmtId="14" fontId="2" fillId="0" borderId="0" xfId="0" applyNumberFormat="1" applyFont="1" applyAlignment="1"/>
    <xf numFmtId="0" fontId="2" fillId="0" borderId="0" xfId="0" applyFont="1" applyAlignment="1"/>
    <xf numFmtId="164" fontId="2" fillId="0" borderId="0" xfId="0" applyNumberFormat="1" applyFont="1" applyAlignment="1"/>
    <xf numFmtId="0" fontId="2" fillId="0" borderId="0" xfId="0" applyFont="1" applyAlignment="1"/>
    <xf numFmtId="14" fontId="2" fillId="0" borderId="0" xfId="0" applyNumberFormat="1" applyFont="1" applyAlignment="1"/>
    <xf numFmtId="0" fontId="3" fillId="0" borderId="0" xfId="0" applyFont="1"/>
    <xf numFmtId="165" fontId="2" fillId="0" borderId="0" xfId="0" applyNumberFormat="1" applyFont="1" applyAlignment="1"/>
    <xf numFmtId="0" fontId="3" fillId="0" borderId="0" xfId="0" applyFont="1" applyAlignment="1"/>
    <xf numFmtId="0" fontId="0" fillId="0" borderId="0" xfId="0" applyFont="1"/>
    <xf numFmtId="166" fontId="2" fillId="0" borderId="0" xfId="0" applyNumberFormat="1" applyFont="1" applyAlignment="1"/>
    <xf numFmtId="0" fontId="0" fillId="0" borderId="0" xfId="0" applyFont="1" applyAlignment="1"/>
    <xf numFmtId="164" fontId="2" fillId="0" borderId="0" xfId="0" applyNumberFormat="1" applyFont="1" applyAlignment="1">
      <alignment horizontal="right"/>
    </xf>
    <xf numFmtId="0" fontId="4" fillId="0" borderId="0" xfId="0" applyFont="1" applyAlignment="1"/>
    <xf numFmtId="0" fontId="2" fillId="0" borderId="0" xfId="0" applyFont="1" applyAlignment="1"/>
    <xf numFmtId="14" fontId="2" fillId="0" borderId="0" xfId="0" applyNumberFormat="1" applyFont="1" applyAlignment="1">
      <alignment horizontal="right"/>
    </xf>
    <xf numFmtId="0" fontId="5" fillId="2" borderId="0" xfId="0" applyFont="1" applyFill="1" applyAlignment="1"/>
    <xf numFmtId="0" fontId="0" fillId="0" borderId="0" xfId="0" applyFont="1" applyAlignment="1"/>
    <xf numFmtId="165" fontId="0" fillId="0" borderId="0" xfId="0" applyNumberFormat="1" applyFont="1" applyAlignment="1"/>
    <xf numFmtId="0" fontId="0" fillId="0" borderId="0" xfId="0" applyFont="1" applyAlignment="1">
      <alignment wrapText="1"/>
    </xf>
    <xf numFmtId="14" fontId="0" fillId="0" borderId="0" xfId="0" applyNumberFormat="1" applyFont="1" applyAlignment="1"/>
    <xf numFmtId="0" fontId="6" fillId="0" borderId="0" xfId="0" applyFont="1" applyAlignment="1"/>
    <xf numFmtId="165" fontId="6" fillId="0" borderId="0" xfId="0" applyNumberFormat="1" applyFont="1" applyAlignment="1"/>
    <xf numFmtId="0" fontId="6" fillId="0" borderId="0" xfId="0" applyFont="1" applyAlignment="1"/>
    <xf numFmtId="0" fontId="7" fillId="3" borderId="0" xfId="0" applyFont="1" applyFill="1" applyAlignment="1">
      <alignment horizontal="left"/>
    </xf>
    <xf numFmtId="0" fontId="6" fillId="0" borderId="0" xfId="0" applyFont="1" applyAlignment="1"/>
    <xf numFmtId="0" fontId="6" fillId="0" borderId="0" xfId="0" applyFont="1"/>
    <xf numFmtId="0" fontId="6" fillId="2" borderId="0" xfId="0" applyFont="1" applyFill="1" applyAlignment="1">
      <alignment horizontal="left"/>
    </xf>
    <xf numFmtId="0" fontId="6" fillId="0" borderId="0" xfId="0" applyFont="1" applyAlignment="1"/>
    <xf numFmtId="14" fontId="4" fillId="0" borderId="0" xfId="0" applyNumberFormat="1" applyFont="1" applyAlignment="1"/>
    <xf numFmtId="0" fontId="1" fillId="0" borderId="0" xfId="0" applyFont="1" applyAlignment="1">
      <alignment horizontal="right"/>
    </xf>
    <xf numFmtId="165" fontId="4" fillId="0" borderId="0" xfId="0" applyNumberFormat="1" applyFont="1" applyAlignment="1"/>
    <xf numFmtId="0" fontId="4" fillId="0" borderId="0" xfId="0" applyFont="1" applyAlignment="1"/>
    <xf numFmtId="165" fontId="2" fillId="0" borderId="0" xfId="0" applyNumberFormat="1" applyFont="1" applyAlignment="1">
      <alignment horizontal="right" wrapText="1"/>
    </xf>
    <xf numFmtId="14" fontId="4" fillId="0" borderId="0" xfId="0" applyNumberFormat="1" applyFont="1" applyAlignment="1">
      <alignment horizontal="right"/>
    </xf>
    <xf numFmtId="167" fontId="4" fillId="0" borderId="0" xfId="0" applyNumberFormat="1" applyFont="1"/>
    <xf numFmtId="0" fontId="8" fillId="2" borderId="0" xfId="0" applyFont="1" applyFill="1" applyAlignment="1">
      <alignment horizontal="left"/>
    </xf>
    <xf numFmtId="0" fontId="4" fillId="0" borderId="0" xfId="0" applyFont="1" applyAlignment="1">
      <alignment horizontal="right"/>
    </xf>
    <xf numFmtId="0" fontId="2" fillId="0" borderId="0" xfId="0" applyFont="1" applyAlignment="1">
      <alignment horizontal="right" wrapText="1"/>
    </xf>
    <xf numFmtId="164" fontId="2" fillId="0" borderId="0" xfId="0" applyNumberFormat="1" applyFont="1" applyAlignment="1"/>
    <xf numFmtId="165" fontId="2" fillId="0" borderId="0" xfId="0" applyNumberFormat="1" applyFont="1" applyAlignment="1">
      <alignment horizontal="right"/>
    </xf>
    <xf numFmtId="0" fontId="9" fillId="2" borderId="0" xfId="0" applyFont="1" applyFill="1" applyAlignment="1"/>
    <xf numFmtId="0" fontId="10" fillId="2" borderId="0" xfId="0" applyFont="1" applyFill="1" applyAlignment="1"/>
    <xf numFmtId="0" fontId="11" fillId="2" borderId="0" xfId="0" applyFont="1" applyFill="1" applyAlignment="1"/>
    <xf numFmtId="165" fontId="4" fillId="0" borderId="0" xfId="0" applyNumberFormat="1" applyFont="1" applyAlignment="1">
      <alignment horizontal="right"/>
    </xf>
    <xf numFmtId="0" fontId="12" fillId="0" borderId="0" xfId="0" applyFont="1" applyAlignment="1"/>
    <xf numFmtId="14" fontId="4" fillId="0" borderId="0" xfId="0" applyNumberFormat="1" applyFont="1" applyAlignment="1"/>
    <xf numFmtId="0" fontId="2" fillId="0" borderId="0" xfId="0" applyFont="1" applyAlignment="1">
      <alignment wrapText="1"/>
    </xf>
    <xf numFmtId="164" fontId="2" fillId="0" borderId="0" xfId="0" applyNumberFormat="1" applyFont="1" applyAlignment="1">
      <alignment wrapText="1"/>
    </xf>
    <xf numFmtId="164" fontId="4" fillId="0" borderId="0" xfId="0" applyNumberFormat="1" applyFont="1"/>
    <xf numFmtId="14" fontId="4" fillId="0" borderId="0" xfId="0" applyNumberFormat="1" applyFont="1"/>
    <xf numFmtId="0" fontId="13" fillId="2" borderId="0" xfId="0" applyFont="1" applyFill="1" applyAlignment="1"/>
    <xf numFmtId="0" fontId="2" fillId="0" borderId="0" xfId="0" applyFont="1" applyAlignment="1">
      <alignment horizontal="right"/>
    </xf>
    <xf numFmtId="0" fontId="1" fillId="0" borderId="0" xfId="0" applyFont="1" applyAlignment="1"/>
    <xf numFmtId="0" fontId="7" fillId="2" borderId="0" xfId="0" applyFont="1" applyFill="1" applyAlignment="1"/>
    <xf numFmtId="0" fontId="14" fillId="2" borderId="0" xfId="0" applyFont="1" applyFill="1" applyAlignment="1"/>
    <xf numFmtId="0" fontId="1" fillId="0" borderId="0" xfId="0" applyFont="1" applyAlignment="1"/>
    <xf numFmtId="0" fontId="15" fillId="0" borderId="0" xfId="0" applyFont="1" applyAlignment="1">
      <alignment horizontal="left"/>
    </xf>
    <xf numFmtId="0" fontId="15" fillId="0" borderId="0" xfId="0" applyFont="1" applyAlignment="1">
      <alignment horizontal="center"/>
    </xf>
    <xf numFmtId="0" fontId="15" fillId="0" borderId="0" xfId="0" applyFont="1" applyAlignment="1">
      <alignment horizontal="right"/>
    </xf>
    <xf numFmtId="0" fontId="2" fillId="0" borderId="0" xfId="0" applyFont="1" applyAlignment="1">
      <alignment horizontal="left" vertical="top"/>
    </xf>
    <xf numFmtId="0" fontId="2" fillId="0" borderId="0" xfId="0" applyFont="1" applyAlignment="1">
      <alignment horizontal="center" vertical="top"/>
    </xf>
    <xf numFmtId="0" fontId="2" fillId="0" borderId="0" xfId="0" applyFont="1" applyAlignment="1">
      <alignment horizontal="right" vertical="top"/>
    </xf>
    <xf numFmtId="0" fontId="6" fillId="2" borderId="0" xfId="0" applyFont="1" applyFill="1"/>
    <xf numFmtId="168" fontId="2" fillId="0" borderId="0" xfId="0" applyNumberFormat="1" applyFont="1" applyAlignment="1"/>
    <xf numFmtId="14" fontId="2" fillId="0" borderId="0" xfId="0" applyNumberFormat="1" applyFont="1" applyAlignment="1"/>
    <xf numFmtId="0" fontId="16" fillId="0" borderId="0" xfId="0" applyFont="1" applyAlignment="1"/>
    <xf numFmtId="0" fontId="6" fillId="2" borderId="0" xfId="0" applyFont="1" applyFill="1" applyAlignment="1">
      <alignment horizontal="center"/>
    </xf>
    <xf numFmtId="0" fontId="6" fillId="2" borderId="1" xfId="0" applyFont="1" applyFill="1" applyBorder="1" applyAlignment="1">
      <alignment horizontal="center"/>
    </xf>
    <xf numFmtId="0" fontId="6" fillId="2" borderId="0" xfId="0" applyFont="1" applyFill="1" applyAlignment="1"/>
    <xf numFmtId="0" fontId="17" fillId="2" borderId="1" xfId="0" applyFont="1" applyFill="1" applyBorder="1" applyAlignment="1">
      <alignment horizontal="center"/>
    </xf>
    <xf numFmtId="0" fontId="2" fillId="0" borderId="1" xfId="0" applyFont="1" applyBorder="1" applyAlignment="1">
      <alignment horizontal="right"/>
    </xf>
    <xf numFmtId="0" fontId="17" fillId="2" borderId="1" xfId="0" applyFont="1" applyFill="1" applyBorder="1" applyAlignment="1">
      <alignment horizontal="center"/>
    </xf>
    <xf numFmtId="0" fontId="4" fillId="0" borderId="1" xfId="0" applyFont="1" applyBorder="1" applyAlignment="1"/>
    <xf numFmtId="0" fontId="16" fillId="0" borderId="0" xfId="0" applyFont="1" applyAlignment="1">
      <alignment horizontal="right"/>
    </xf>
    <xf numFmtId="14" fontId="4" fillId="0" borderId="0" xfId="0" applyNumberFormat="1" applyFont="1"/>
    <xf numFmtId="0" fontId="15" fillId="0" borderId="0" xfId="0" applyFont="1" applyAlignment="1">
      <alignment horizontal="center" wrapText="1"/>
    </xf>
    <xf numFmtId="164" fontId="2" fillId="0" borderId="0" xfId="0" applyNumberFormat="1" applyFont="1" applyAlignment="1">
      <alignment wrapText="1"/>
    </xf>
    <xf numFmtId="164" fontId="2" fillId="0" borderId="0" xfId="0" applyNumberFormat="1" applyFont="1" applyAlignment="1"/>
    <xf numFmtId="164" fontId="4" fillId="0" borderId="0" xfId="0" applyNumberFormat="1" applyFont="1"/>
    <xf numFmtId="164" fontId="2" fillId="0" borderId="0" xfId="0" applyNumberFormat="1" applyFont="1" applyAlignment="1">
      <alignment horizontal="right"/>
    </xf>
    <xf numFmtId="0" fontId="2" fillId="0" borderId="0" xfId="0" applyFont="1" applyAlignment="1"/>
    <xf numFmtId="14" fontId="2" fillId="0" borderId="0" xfId="0" applyNumberFormat="1" applyFont="1" applyAlignment="1"/>
    <xf numFmtId="164" fontId="2" fillId="0" borderId="0" xfId="0" applyNumberFormat="1" applyFont="1" applyAlignment="1"/>
    <xf numFmtId="14" fontId="2" fillId="0" borderId="0" xfId="0" applyNumberFormat="1" applyFont="1" applyAlignment="1">
      <alignment horizontal="right"/>
    </xf>
    <xf numFmtId="0" fontId="2" fillId="0" borderId="0" xfId="0" applyFont="1" applyAlignment="1">
      <alignment horizontal="center"/>
    </xf>
    <xf numFmtId="0" fontId="4" fillId="0" borderId="0" xfId="0" applyFont="1" applyAlignment="1">
      <alignment horizontal="center"/>
    </xf>
    <xf numFmtId="0" fontId="4" fillId="0" borderId="0" xfId="0" applyFont="1" applyAlignment="1">
      <alignment horizontal="center"/>
    </xf>
    <xf numFmtId="0" fontId="18" fillId="2" borderId="0" xfId="0" applyFont="1" applyFill="1" applyAlignment="1"/>
    <xf numFmtId="0" fontId="4" fillId="0" borderId="0" xfId="0" applyFont="1" applyAlignment="1">
      <alignment wrapText="1"/>
    </xf>
    <xf numFmtId="0" fontId="0" fillId="0" borderId="0" xfId="0" applyFont="1" applyAlignment="1">
      <alignment wrapText="1"/>
    </xf>
    <xf numFmtId="164" fontId="0" fillId="0" borderId="0" xfId="0" applyNumberFormat="1" applyFont="1" applyAlignment="1"/>
    <xf numFmtId="0" fontId="0" fillId="0" borderId="0" xfId="0" applyFont="1" applyAlignment="1">
      <alignment wrapText="1"/>
    </xf>
    <xf numFmtId="0" fontId="2" fillId="2" borderId="0" xfId="0" applyFont="1" applyFill="1" applyAlignment="1"/>
    <xf numFmtId="164" fontId="4" fillId="0" borderId="0" xfId="0" applyNumberFormat="1" applyFont="1" applyAlignment="1"/>
    <xf numFmtId="0" fontId="19" fillId="2" borderId="0" xfId="0" applyFont="1" applyFill="1" applyAlignment="1">
      <alignment wrapText="1"/>
    </xf>
    <xf numFmtId="167" fontId="19" fillId="2" borderId="0" xfId="0" applyNumberFormat="1" applyFont="1" applyFill="1" applyAlignment="1">
      <alignment wrapText="1"/>
    </xf>
    <xf numFmtId="167" fontId="0" fillId="0" borderId="0" xfId="0" applyNumberFormat="1" applyFont="1"/>
    <xf numFmtId="0" fontId="2" fillId="0" borderId="0" xfId="0" applyFont="1" applyAlignment="1">
      <alignment horizontal="right"/>
    </xf>
    <xf numFmtId="169" fontId="0" fillId="0" borderId="0" xfId="0" applyNumberFormat="1" applyFont="1" applyAlignment="1">
      <alignment horizontal="center"/>
    </xf>
    <xf numFmtId="0" fontId="2" fillId="0" borderId="0" xfId="0" applyFont="1" applyAlignment="1">
      <alignment horizontal="right"/>
    </xf>
    <xf numFmtId="165" fontId="4" fillId="0" borderId="0" xfId="0" applyNumberFormat="1" applyFont="1"/>
    <xf numFmtId="14" fontId="0" fillId="0" borderId="0" xfId="0" applyNumberFormat="1" applyFont="1"/>
    <xf numFmtId="0" fontId="20" fillId="2" borderId="0" xfId="0" applyFont="1" applyFill="1" applyAlignment="1"/>
    <xf numFmtId="0" fontId="6" fillId="0" borderId="0" xfId="0" applyFont="1" applyAlignment="1"/>
    <xf numFmtId="0" fontId="6" fillId="0" borderId="0" xfId="0" applyFont="1" applyAlignment="1"/>
    <xf numFmtId="0" fontId="6" fillId="0" borderId="0" xfId="0" applyFont="1"/>
    <xf numFmtId="0" fontId="6" fillId="0" borderId="0" xfId="0" applyFont="1" applyAlignment="1"/>
    <xf numFmtId="0" fontId="21" fillId="4" borderId="2" xfId="0" applyFont="1" applyFill="1" applyBorder="1"/>
    <xf numFmtId="0" fontId="21" fillId="4" borderId="3" xfId="0" applyFont="1" applyFill="1" applyBorder="1"/>
    <xf numFmtId="0" fontId="22" fillId="4" borderId="4" xfId="0" applyFont="1" applyFill="1" applyBorder="1"/>
    <xf numFmtId="0" fontId="21" fillId="2" borderId="5" xfId="0" applyFont="1" applyFill="1" applyBorder="1"/>
    <xf numFmtId="0" fontId="22" fillId="2" borderId="0" xfId="0" applyFont="1" applyFill="1" applyBorder="1"/>
    <xf numFmtId="0" fontId="22" fillId="2" borderId="6" xfId="0" applyFont="1" applyFill="1" applyBorder="1"/>
    <xf numFmtId="0" fontId="22" fillId="2" borderId="5" xfId="0" applyFont="1" applyFill="1" applyBorder="1"/>
    <xf numFmtId="0" fontId="4" fillId="0" borderId="0" xfId="0" applyFont="1"/>
    <xf numFmtId="0" fontId="22" fillId="0" borderId="0" xfId="0" applyFont="1"/>
    <xf numFmtId="0" fontId="21" fillId="2" borderId="0" xfId="0" applyFont="1" applyFill="1" applyBorder="1"/>
    <xf numFmtId="0" fontId="22" fillId="2" borderId="5" xfId="0" applyFont="1" applyFill="1" applyBorder="1" applyAlignment="1">
      <alignment horizontal="right"/>
    </xf>
    <xf numFmtId="0" fontId="4" fillId="0" borderId="0" xfId="0" applyFont="1" applyAlignment="1">
      <alignment horizontal="left"/>
    </xf>
    <xf numFmtId="49" fontId="5" fillId="2" borderId="0" xfId="0" applyNumberFormat="1" applyFont="1" applyFill="1" applyAlignment="1"/>
    <xf numFmtId="0" fontId="21" fillId="4" borderId="5" xfId="0" applyFont="1" applyFill="1" applyBorder="1" applyAlignment="1">
      <alignment horizontal="center"/>
    </xf>
    <xf numFmtId="0" fontId="21" fillId="4" borderId="0" xfId="0" applyFont="1" applyFill="1" applyBorder="1" applyAlignment="1">
      <alignment horizontal="center"/>
    </xf>
    <xf numFmtId="0" fontId="21" fillId="4" borderId="6" xfId="0" applyFont="1" applyFill="1" applyBorder="1" applyAlignment="1">
      <alignment horizontal="center"/>
    </xf>
    <xf numFmtId="0" fontId="22" fillId="5" borderId="5" xfId="0" applyFont="1" applyFill="1" applyBorder="1" applyAlignment="1">
      <alignment horizontal="center"/>
    </xf>
    <xf numFmtId="0" fontId="22" fillId="5" borderId="0" xfId="0" applyFont="1" applyFill="1" applyBorder="1"/>
    <xf numFmtId="0" fontId="22" fillId="5" borderId="6" xfId="0" applyFont="1" applyFill="1" applyBorder="1" applyAlignment="1">
      <alignment horizontal="left"/>
    </xf>
    <xf numFmtId="0" fontId="22" fillId="5" borderId="9" xfId="0" applyFont="1" applyFill="1" applyBorder="1" applyAlignment="1">
      <alignment horizontal="center"/>
    </xf>
    <xf numFmtId="0" fontId="22" fillId="5" borderId="10" xfId="0" applyFont="1" applyFill="1" applyBorder="1"/>
    <xf numFmtId="0" fontId="22" fillId="5" borderId="11" xfId="0" applyFont="1" applyFill="1" applyBorder="1" applyAlignment="1">
      <alignment horizontal="left"/>
    </xf>
    <xf numFmtId="0" fontId="21" fillId="4" borderId="12" xfId="0" applyFont="1" applyFill="1" applyBorder="1" applyAlignment="1">
      <alignment horizontal="center"/>
    </xf>
    <xf numFmtId="0" fontId="21" fillId="5" borderId="5" xfId="0" applyFont="1" applyFill="1" applyBorder="1"/>
    <xf numFmtId="0" fontId="22" fillId="5" borderId="3" xfId="0" applyFont="1" applyFill="1" applyBorder="1"/>
    <xf numFmtId="0" fontId="21" fillId="5" borderId="9" xfId="0" applyFont="1" applyFill="1" applyBorder="1"/>
    <xf numFmtId="0" fontId="21" fillId="2" borderId="9" xfId="0" applyFont="1" applyFill="1" applyBorder="1"/>
    <xf numFmtId="0" fontId="22" fillId="2" borderId="10" xfId="0" applyFont="1" applyFill="1" applyBorder="1"/>
    <xf numFmtId="0" fontId="22" fillId="2" borderId="11" xfId="0" applyFont="1" applyFill="1" applyBorder="1"/>
    <xf numFmtId="0" fontId="21" fillId="0" borderId="0" xfId="0" applyFont="1"/>
    <xf numFmtId="2" fontId="22" fillId="0" borderId="0" xfId="0" applyNumberFormat="1" applyFont="1"/>
    <xf numFmtId="0" fontId="22" fillId="0" borderId="0" xfId="0" applyFont="1" applyAlignment="1">
      <alignment vertical="top" wrapText="1"/>
    </xf>
    <xf numFmtId="168" fontId="2" fillId="0" borderId="0" xfId="0" applyNumberFormat="1" applyFont="1" applyAlignment="1">
      <alignment horizontal="right"/>
    </xf>
    <xf numFmtId="4" fontId="2" fillId="0" borderId="0" xfId="0" applyNumberFormat="1" applyFont="1" applyAlignment="1">
      <alignment wrapText="1"/>
    </xf>
    <xf numFmtId="1" fontId="2" fillId="0" borderId="0" xfId="0" applyNumberFormat="1" applyFont="1" applyAlignment="1">
      <alignment wrapText="1"/>
    </xf>
    <xf numFmtId="4" fontId="2" fillId="0" borderId="0" xfId="0" applyNumberFormat="1" applyFont="1" applyAlignment="1"/>
    <xf numFmtId="1" fontId="22" fillId="6" borderId="13" xfId="0" applyNumberFormat="1" applyFont="1" applyFill="1" applyBorder="1"/>
    <xf numFmtId="0" fontId="21" fillId="6" borderId="0" xfId="0" applyFont="1" applyFill="1" applyBorder="1" applyAlignment="1">
      <alignment horizontal="center" wrapText="1"/>
    </xf>
    <xf numFmtId="0" fontId="22" fillId="6" borderId="0" xfId="0" applyFont="1" applyFill="1" applyBorder="1" applyAlignment="1">
      <alignment wrapText="1"/>
    </xf>
    <xf numFmtId="2" fontId="21" fillId="6" borderId="0" xfId="0" applyNumberFormat="1" applyFont="1" applyFill="1" applyBorder="1" applyAlignment="1">
      <alignment horizontal="center" wrapText="1"/>
    </xf>
    <xf numFmtId="2" fontId="22" fillId="6" borderId="0" xfId="0" applyNumberFormat="1" applyFont="1" applyFill="1" applyBorder="1" applyAlignment="1">
      <alignment wrapText="1"/>
    </xf>
    <xf numFmtId="1" fontId="21" fillId="6" borderId="6" xfId="0" applyNumberFormat="1" applyFont="1" applyFill="1" applyBorder="1" applyAlignment="1">
      <alignment horizontal="center" wrapText="1"/>
    </xf>
    <xf numFmtId="1" fontId="22" fillId="6" borderId="14" xfId="0" applyNumberFormat="1" applyFont="1" applyFill="1" applyBorder="1" applyAlignment="1">
      <alignment wrapText="1"/>
    </xf>
    <xf numFmtId="1" fontId="21" fillId="6" borderId="14" xfId="0" applyNumberFormat="1" applyFont="1" applyFill="1" applyBorder="1" applyAlignment="1">
      <alignment horizontal="center" wrapText="1"/>
    </xf>
    <xf numFmtId="0" fontId="21" fillId="0" borderId="0" xfId="0" applyFont="1" applyAlignment="1">
      <alignment vertical="top" wrapText="1"/>
    </xf>
    <xf numFmtId="170" fontId="21" fillId="0" borderId="0" xfId="0" applyNumberFormat="1" applyFont="1" applyAlignment="1">
      <alignment vertical="top" wrapText="1"/>
    </xf>
    <xf numFmtId="0" fontId="22" fillId="6" borderId="0" xfId="0" applyFont="1" applyFill="1" applyAlignment="1">
      <alignment vertical="top" wrapText="1"/>
    </xf>
    <xf numFmtId="0" fontId="22" fillId="6" borderId="0" xfId="0" applyFont="1" applyFill="1" applyBorder="1" applyAlignment="1">
      <alignment vertical="top" wrapText="1"/>
    </xf>
    <xf numFmtId="2" fontId="22" fillId="6" borderId="0" xfId="0" applyNumberFormat="1" applyFont="1" applyFill="1" applyAlignment="1">
      <alignment vertical="top" wrapText="1"/>
    </xf>
    <xf numFmtId="2" fontId="22" fillId="6" borderId="0" xfId="0" applyNumberFormat="1" applyFont="1" applyFill="1" applyBorder="1" applyAlignment="1">
      <alignment vertical="top" wrapText="1"/>
    </xf>
    <xf numFmtId="1" fontId="22" fillId="6" borderId="0" xfId="0" applyNumberFormat="1" applyFont="1" applyFill="1" applyAlignment="1">
      <alignment vertical="top" wrapText="1"/>
    </xf>
    <xf numFmtId="1" fontId="22" fillId="6" borderId="0" xfId="0" applyNumberFormat="1" applyFont="1" applyFill="1" applyBorder="1" applyAlignment="1">
      <alignment vertical="top" wrapText="1"/>
    </xf>
    <xf numFmtId="164" fontId="22" fillId="0" borderId="0" xfId="0" applyNumberFormat="1" applyFont="1" applyAlignment="1">
      <alignment vertical="top" wrapText="1"/>
    </xf>
    <xf numFmtId="1" fontId="22" fillId="0" borderId="0" xfId="0" applyNumberFormat="1" applyFont="1" applyAlignment="1">
      <alignment vertical="top" wrapText="1"/>
    </xf>
    <xf numFmtId="1" fontId="21" fillId="6" borderId="0" xfId="0" applyNumberFormat="1" applyFont="1" applyFill="1" applyAlignment="1">
      <alignment vertical="top" wrapText="1"/>
    </xf>
    <xf numFmtId="4" fontId="21" fillId="0" borderId="0" xfId="0" applyNumberFormat="1" applyFont="1" applyAlignment="1">
      <alignment vertical="top" wrapText="1"/>
    </xf>
    <xf numFmtId="164" fontId="21" fillId="0" borderId="0" xfId="0" applyNumberFormat="1" applyFont="1" applyAlignment="1">
      <alignment vertical="top" wrapText="1"/>
    </xf>
    <xf numFmtId="164" fontId="21" fillId="0" borderId="0" xfId="0" applyNumberFormat="1" applyFont="1" applyAlignment="1">
      <alignment vertical="top" wrapText="1"/>
    </xf>
    <xf numFmtId="14" fontId="21" fillId="0" borderId="0" xfId="0" applyNumberFormat="1" applyFont="1" applyAlignment="1">
      <alignment vertical="top" wrapText="1"/>
    </xf>
    <xf numFmtId="1" fontId="22" fillId="6" borderId="0" xfId="0" applyNumberFormat="1" applyFont="1" applyFill="1"/>
    <xf numFmtId="0" fontId="22" fillId="6" borderId="0" xfId="0" applyFont="1" applyFill="1"/>
    <xf numFmtId="1" fontId="22" fillId="6" borderId="0" xfId="0" applyNumberFormat="1" applyFont="1" applyFill="1"/>
    <xf numFmtId="171" fontId="22" fillId="6" borderId="15" xfId="0" applyNumberFormat="1" applyFont="1" applyFill="1" applyBorder="1"/>
    <xf numFmtId="0" fontId="22" fillId="6" borderId="0" xfId="0" applyFont="1" applyFill="1" applyBorder="1"/>
    <xf numFmtId="2" fontId="22" fillId="6" borderId="0" xfId="0" applyNumberFormat="1" applyFont="1" applyFill="1"/>
    <xf numFmtId="2" fontId="22" fillId="6" borderId="0" xfId="0" applyNumberFormat="1" applyFont="1" applyFill="1" applyBorder="1"/>
    <xf numFmtId="1" fontId="22" fillId="6" borderId="0" xfId="0" applyNumberFormat="1" applyFont="1" applyFill="1" applyBorder="1"/>
    <xf numFmtId="0" fontId="4" fillId="0" borderId="0" xfId="0" applyFont="1" applyAlignment="1">
      <alignment wrapText="1"/>
    </xf>
    <xf numFmtId="164" fontId="4" fillId="0" borderId="0" xfId="0" applyNumberFormat="1" applyFont="1" applyAlignment="1">
      <alignment wrapText="1"/>
    </xf>
    <xf numFmtId="0" fontId="2" fillId="0" borderId="0" xfId="0" applyFont="1" applyAlignment="1"/>
    <xf numFmtId="0" fontId="0" fillId="0" borderId="0" xfId="0" applyFont="1" applyAlignment="1"/>
    <xf numFmtId="0" fontId="15" fillId="0" borderId="0" xfId="0" applyFont="1" applyAlignment="1">
      <alignment horizontal="center"/>
    </xf>
    <xf numFmtId="0" fontId="1" fillId="0" borderId="0" xfId="0" applyFont="1" applyAlignment="1"/>
    <xf numFmtId="0" fontId="21" fillId="4" borderId="7" xfId="0" applyFont="1" applyFill="1" applyBorder="1" applyAlignment="1">
      <alignment horizontal="center"/>
    </xf>
    <xf numFmtId="0" fontId="4" fillId="0" borderId="8" xfId="0" applyFont="1" applyBorder="1"/>
    <xf numFmtId="0" fontId="22" fillId="0" borderId="0" xfId="0" applyFont="1" applyAlignment="1">
      <alignment vertical="top" wrapText="1"/>
    </xf>
    <xf numFmtId="0" fontId="7"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17"/>
  <sheetViews>
    <sheetView workbookViewId="0"/>
  </sheetViews>
  <sheetFormatPr defaultColWidth="15.140625" defaultRowHeight="15.75" customHeight="1"/>
  <sheetData>
    <row r="1" spans="1:54" ht="12.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20</v>
      </c>
      <c r="U1" s="1" t="s">
        <v>21</v>
      </c>
      <c r="V1" s="1" t="s">
        <v>24</v>
      </c>
      <c r="W1" s="1" t="s">
        <v>26</v>
      </c>
      <c r="X1" s="1" t="s">
        <v>28</v>
      </c>
      <c r="Y1" s="1" t="s">
        <v>30</v>
      </c>
      <c r="Z1" s="1" t="s">
        <v>32</v>
      </c>
      <c r="AA1" s="1" t="s">
        <v>34</v>
      </c>
      <c r="AB1" s="1" t="s">
        <v>35</v>
      </c>
      <c r="AC1" s="1" t="s">
        <v>36</v>
      </c>
      <c r="AD1" s="1" t="s">
        <v>37</v>
      </c>
      <c r="AE1" s="1" t="s">
        <v>39</v>
      </c>
      <c r="AF1" s="1" t="s">
        <v>41</v>
      </c>
      <c r="AG1" s="1" t="s">
        <v>42</v>
      </c>
      <c r="AH1" s="1" t="s">
        <v>43</v>
      </c>
      <c r="AI1" s="1" t="s">
        <v>45</v>
      </c>
      <c r="AJ1" s="1" t="s">
        <v>47</v>
      </c>
      <c r="AK1" s="1" t="s">
        <v>49</v>
      </c>
      <c r="AL1" s="1" t="s">
        <v>51</v>
      </c>
      <c r="AM1" s="1" t="s">
        <v>53</v>
      </c>
      <c r="AN1" s="1" t="s">
        <v>54</v>
      </c>
      <c r="AO1" s="1" t="s">
        <v>55</v>
      </c>
      <c r="AP1" s="1" t="s">
        <v>57</v>
      </c>
      <c r="AQ1" s="1" t="s">
        <v>61</v>
      </c>
      <c r="AR1" s="1" t="s">
        <v>65</v>
      </c>
      <c r="AS1" s="1" t="s">
        <v>69</v>
      </c>
      <c r="AT1" s="1" t="s">
        <v>71</v>
      </c>
      <c r="AU1" s="5"/>
      <c r="AV1" s="5"/>
      <c r="AW1" s="5"/>
      <c r="AX1" s="5"/>
      <c r="AY1" s="5"/>
      <c r="AZ1" s="5"/>
      <c r="BA1" s="5"/>
      <c r="BB1" s="5"/>
    </row>
    <row r="2" spans="1:54" ht="12.75" customHeight="1">
      <c r="A2" s="2">
        <v>3668478183</v>
      </c>
      <c r="B2" s="2">
        <v>61781750</v>
      </c>
      <c r="C2" s="6">
        <v>42005</v>
      </c>
      <c r="D2" s="6">
        <v>42005</v>
      </c>
      <c r="E2" s="2" t="s">
        <v>80</v>
      </c>
      <c r="F2" s="2"/>
      <c r="G2" s="7"/>
      <c r="H2" s="7"/>
      <c r="I2" s="7"/>
      <c r="J2" s="2" t="s">
        <v>81</v>
      </c>
      <c r="K2" s="182" t="s">
        <v>88</v>
      </c>
      <c r="L2" s="183"/>
      <c r="M2" s="5"/>
      <c r="N2" s="5"/>
      <c r="O2" s="10"/>
      <c r="P2" s="5"/>
      <c r="Q2" s="5"/>
      <c r="R2" s="5"/>
      <c r="S2" s="5"/>
      <c r="T2" s="5"/>
      <c r="U2" s="5"/>
      <c r="V2" s="5"/>
      <c r="W2" s="5"/>
      <c r="X2" s="5"/>
      <c r="Y2" s="5"/>
      <c r="Z2" s="5"/>
      <c r="AA2" s="5"/>
      <c r="AB2" s="5"/>
      <c r="AC2" s="5"/>
      <c r="AD2" s="5"/>
      <c r="AE2" s="5"/>
      <c r="AF2" s="5"/>
      <c r="AG2" s="5"/>
      <c r="AH2" s="5"/>
      <c r="AI2" s="2" t="s">
        <v>108</v>
      </c>
      <c r="AJ2" s="2" t="s">
        <v>112</v>
      </c>
      <c r="AK2" s="2" t="s">
        <v>112</v>
      </c>
      <c r="AL2" s="2" t="s">
        <v>115</v>
      </c>
      <c r="AM2" s="2" t="s">
        <v>119</v>
      </c>
      <c r="AN2" s="2" t="s">
        <v>122</v>
      </c>
      <c r="AO2" s="2" t="s">
        <v>124</v>
      </c>
      <c r="AP2" s="2" t="s">
        <v>127</v>
      </c>
      <c r="AQ2" s="2" t="s">
        <v>130</v>
      </c>
      <c r="AR2" s="2" t="s">
        <v>132</v>
      </c>
      <c r="AS2" s="2" t="s">
        <v>115</v>
      </c>
      <c r="AT2" s="2"/>
      <c r="AU2" s="2"/>
      <c r="AV2" s="2"/>
      <c r="AW2" s="2"/>
      <c r="AX2" s="2"/>
      <c r="AY2" s="2"/>
      <c r="AZ2" s="2"/>
      <c r="BA2" s="2"/>
      <c r="BB2" s="2"/>
    </row>
    <row r="3" spans="1:54" ht="12.75" customHeight="1">
      <c r="A3" s="2">
        <v>3668478183</v>
      </c>
      <c r="B3" s="2">
        <v>61781750</v>
      </c>
      <c r="C3" s="6">
        <v>42006</v>
      </c>
      <c r="D3" s="6">
        <v>42006</v>
      </c>
      <c r="E3" s="2" t="s">
        <v>140</v>
      </c>
      <c r="F3" s="2"/>
      <c r="G3" s="7"/>
      <c r="H3" s="7"/>
      <c r="I3" s="7"/>
      <c r="J3" s="2"/>
      <c r="K3" s="2"/>
      <c r="L3" s="2" t="s">
        <v>142</v>
      </c>
      <c r="M3" s="2" t="s">
        <v>144</v>
      </c>
      <c r="N3" s="2" t="s">
        <v>146</v>
      </c>
      <c r="O3" s="6" t="s">
        <v>151</v>
      </c>
      <c r="P3" s="2" t="s">
        <v>152</v>
      </c>
      <c r="Q3" s="2" t="s">
        <v>153</v>
      </c>
      <c r="R3" s="2" t="s">
        <v>154</v>
      </c>
      <c r="S3" s="2" t="s">
        <v>155</v>
      </c>
      <c r="T3" s="2" t="s">
        <v>156</v>
      </c>
      <c r="U3" s="2" t="s">
        <v>157</v>
      </c>
      <c r="V3" s="2" t="s">
        <v>114</v>
      </c>
      <c r="W3" s="2" t="s">
        <v>117</v>
      </c>
      <c r="X3" s="2" t="s">
        <v>158</v>
      </c>
      <c r="Y3" s="2" t="s">
        <v>158</v>
      </c>
      <c r="Z3" s="2" t="s">
        <v>159</v>
      </c>
      <c r="AA3" s="2" t="s">
        <v>160</v>
      </c>
      <c r="AB3" s="2" t="s">
        <v>161</v>
      </c>
      <c r="AC3" s="2" t="s">
        <v>162</v>
      </c>
      <c r="AD3" s="2" t="s">
        <v>163</v>
      </c>
      <c r="AE3" s="2" t="s">
        <v>164</v>
      </c>
      <c r="AF3" s="2"/>
      <c r="AG3" s="2" t="s">
        <v>165</v>
      </c>
      <c r="AH3" s="2" t="s">
        <v>166</v>
      </c>
      <c r="AI3" s="11" t="s">
        <v>115</v>
      </c>
      <c r="AJ3" s="11" t="s">
        <v>112</v>
      </c>
      <c r="AK3" s="11" t="s">
        <v>108</v>
      </c>
      <c r="AL3" s="11" t="s">
        <v>119</v>
      </c>
      <c r="AM3" s="11" t="s">
        <v>119</v>
      </c>
      <c r="AN3" s="11" t="s">
        <v>119</v>
      </c>
      <c r="AO3" s="11" t="s">
        <v>168</v>
      </c>
      <c r="AP3" s="11" t="s">
        <v>169</v>
      </c>
      <c r="AQ3" s="11" t="s">
        <v>130</v>
      </c>
      <c r="AR3" s="11" t="s">
        <v>132</v>
      </c>
      <c r="AS3" s="11" t="s">
        <v>112</v>
      </c>
      <c r="AT3" s="11"/>
      <c r="AU3" s="11"/>
      <c r="AV3" s="11"/>
      <c r="AW3" s="11"/>
      <c r="AX3" s="11"/>
      <c r="AY3" s="11"/>
      <c r="AZ3" s="11"/>
      <c r="BA3" s="11"/>
      <c r="BB3" s="11"/>
    </row>
    <row r="4" spans="1:54" ht="12.75" customHeight="1">
      <c r="A4" s="2">
        <v>3668478183</v>
      </c>
      <c r="B4" s="2">
        <v>61781750</v>
      </c>
      <c r="C4" s="6">
        <v>42007</v>
      </c>
      <c r="D4" s="6">
        <v>42007</v>
      </c>
      <c r="E4" s="2" t="s">
        <v>140</v>
      </c>
      <c r="F4" s="2"/>
      <c r="G4" s="7"/>
      <c r="H4" s="7"/>
      <c r="I4" s="7"/>
      <c r="J4" s="2"/>
      <c r="K4" s="2"/>
      <c r="L4" s="2" t="s">
        <v>142</v>
      </c>
      <c r="M4" s="2" t="s">
        <v>144</v>
      </c>
      <c r="N4" s="2" t="s">
        <v>146</v>
      </c>
      <c r="O4" s="6" t="s">
        <v>151</v>
      </c>
      <c r="P4" s="2" t="s">
        <v>152</v>
      </c>
      <c r="Q4" s="2" t="s">
        <v>153</v>
      </c>
      <c r="R4" s="2" t="s">
        <v>154</v>
      </c>
      <c r="S4" s="2" t="s">
        <v>155</v>
      </c>
      <c r="T4" s="2" t="s">
        <v>156</v>
      </c>
      <c r="U4" s="2" t="s">
        <v>157</v>
      </c>
      <c r="V4" s="2" t="s">
        <v>114</v>
      </c>
      <c r="W4" s="2" t="s">
        <v>117</v>
      </c>
      <c r="X4" s="2" t="s">
        <v>158</v>
      </c>
      <c r="Y4" s="2" t="s">
        <v>158</v>
      </c>
      <c r="Z4" s="2" t="s">
        <v>159</v>
      </c>
      <c r="AA4" s="2" t="s">
        <v>160</v>
      </c>
      <c r="AB4" s="2" t="s">
        <v>161</v>
      </c>
      <c r="AC4" s="2" t="s">
        <v>162</v>
      </c>
      <c r="AD4" s="2" t="s">
        <v>163</v>
      </c>
      <c r="AE4" s="2" t="s">
        <v>164</v>
      </c>
      <c r="AF4" s="2"/>
      <c r="AG4" s="2" t="s">
        <v>165</v>
      </c>
      <c r="AH4" s="2" t="s">
        <v>166</v>
      </c>
      <c r="AI4" s="11" t="s">
        <v>122</v>
      </c>
      <c r="AJ4" s="11" t="s">
        <v>122</v>
      </c>
      <c r="AK4" s="11" t="s">
        <v>122</v>
      </c>
      <c r="AL4" s="11" t="s">
        <v>122</v>
      </c>
      <c r="AM4" s="11" t="s">
        <v>122</v>
      </c>
      <c r="AN4" s="11" t="s">
        <v>122</v>
      </c>
      <c r="AO4" s="11" t="s">
        <v>186</v>
      </c>
      <c r="AP4" s="11" t="s">
        <v>122</v>
      </c>
      <c r="AQ4" s="11" t="s">
        <v>188</v>
      </c>
      <c r="AR4" s="11" t="s">
        <v>188</v>
      </c>
      <c r="AS4" s="11" t="s">
        <v>189</v>
      </c>
      <c r="AT4" s="11"/>
      <c r="AU4" s="11"/>
      <c r="AV4" s="11"/>
      <c r="AW4" s="11"/>
      <c r="AX4" s="11"/>
      <c r="AY4" s="11"/>
      <c r="AZ4" s="11"/>
      <c r="BA4" s="11"/>
      <c r="BB4" s="11"/>
    </row>
    <row r="5" spans="1:54" ht="12.75" customHeight="1">
      <c r="A5" s="2">
        <v>3668478183</v>
      </c>
      <c r="B5" s="2">
        <v>61781750</v>
      </c>
      <c r="C5" s="6">
        <v>42008</v>
      </c>
      <c r="D5" s="6">
        <v>42008</v>
      </c>
      <c r="E5" s="2" t="s">
        <v>140</v>
      </c>
      <c r="F5" s="2"/>
      <c r="G5" s="7"/>
      <c r="H5" s="7"/>
      <c r="I5" s="7"/>
      <c r="J5" s="2"/>
      <c r="K5" s="2"/>
      <c r="L5" s="2" t="s">
        <v>142</v>
      </c>
      <c r="M5" s="2" t="s">
        <v>144</v>
      </c>
      <c r="N5" s="2" t="s">
        <v>146</v>
      </c>
      <c r="O5" s="6" t="s">
        <v>151</v>
      </c>
      <c r="P5" s="2" t="s">
        <v>152</v>
      </c>
      <c r="Q5" s="2" t="s">
        <v>153</v>
      </c>
      <c r="R5" s="2" t="s">
        <v>154</v>
      </c>
      <c r="S5" s="2" t="s">
        <v>155</v>
      </c>
      <c r="T5" s="2" t="s">
        <v>156</v>
      </c>
      <c r="U5" s="2" t="s">
        <v>157</v>
      </c>
      <c r="V5" s="2" t="s">
        <v>114</v>
      </c>
      <c r="W5" s="2" t="s">
        <v>117</v>
      </c>
      <c r="X5" s="2" t="s">
        <v>158</v>
      </c>
      <c r="Y5" s="2" t="s">
        <v>158</v>
      </c>
      <c r="Z5" s="2" t="s">
        <v>159</v>
      </c>
      <c r="AA5" s="2" t="s">
        <v>160</v>
      </c>
      <c r="AB5" s="2" t="s">
        <v>161</v>
      </c>
      <c r="AC5" s="2" t="s">
        <v>162</v>
      </c>
      <c r="AD5" s="2" t="s">
        <v>163</v>
      </c>
      <c r="AE5" s="2" t="s">
        <v>164</v>
      </c>
      <c r="AF5" s="2"/>
      <c r="AG5" s="2" t="s">
        <v>165</v>
      </c>
      <c r="AH5" s="2" t="s">
        <v>166</v>
      </c>
      <c r="AI5" s="11" t="s">
        <v>108</v>
      </c>
      <c r="AJ5" s="11" t="s">
        <v>112</v>
      </c>
      <c r="AK5" s="11" t="s">
        <v>115</v>
      </c>
      <c r="AL5" s="11" t="s">
        <v>119</v>
      </c>
      <c r="AM5" s="11" t="s">
        <v>119</v>
      </c>
      <c r="AN5" s="11" t="s">
        <v>122</v>
      </c>
      <c r="AO5" s="11" t="s">
        <v>198</v>
      </c>
      <c r="AP5" s="11" t="s">
        <v>127</v>
      </c>
      <c r="AQ5" s="11" t="s">
        <v>188</v>
      </c>
      <c r="AR5" s="11" t="s">
        <v>188</v>
      </c>
      <c r="AS5" s="11" t="s">
        <v>108</v>
      </c>
      <c r="AT5" s="11"/>
      <c r="AU5" s="11"/>
      <c r="AV5" s="11"/>
      <c r="AW5" s="11"/>
      <c r="AX5" s="11"/>
      <c r="AY5" s="11"/>
      <c r="AZ5" s="11"/>
      <c r="BA5" s="11"/>
      <c r="BB5" s="11"/>
    </row>
    <row r="6" spans="1:54" ht="12.75" customHeight="1">
      <c r="A6" s="2">
        <v>3668478183</v>
      </c>
      <c r="B6" s="2">
        <v>61781750</v>
      </c>
      <c r="C6" s="6">
        <v>42009</v>
      </c>
      <c r="D6" s="6">
        <v>42009</v>
      </c>
      <c r="E6" s="2" t="s">
        <v>140</v>
      </c>
      <c r="F6" s="2"/>
      <c r="G6" s="7"/>
      <c r="H6" s="7"/>
      <c r="I6" s="7"/>
      <c r="J6" s="2"/>
      <c r="K6" s="2"/>
      <c r="L6" s="2" t="s">
        <v>142</v>
      </c>
      <c r="M6" s="2" t="s">
        <v>144</v>
      </c>
      <c r="N6" s="2" t="s">
        <v>146</v>
      </c>
      <c r="O6" s="6" t="s">
        <v>151</v>
      </c>
      <c r="P6" s="2" t="s">
        <v>152</v>
      </c>
      <c r="Q6" s="2" t="s">
        <v>153</v>
      </c>
      <c r="R6" s="2" t="s">
        <v>154</v>
      </c>
      <c r="S6" s="2" t="s">
        <v>155</v>
      </c>
      <c r="T6" s="2" t="s">
        <v>156</v>
      </c>
      <c r="U6" s="2" t="s">
        <v>157</v>
      </c>
      <c r="V6" s="2" t="s">
        <v>114</v>
      </c>
      <c r="W6" s="2" t="s">
        <v>117</v>
      </c>
      <c r="X6" s="2" t="s">
        <v>158</v>
      </c>
      <c r="Y6" s="2" t="s">
        <v>158</v>
      </c>
      <c r="Z6" s="2" t="s">
        <v>159</v>
      </c>
      <c r="AA6" s="2" t="s">
        <v>160</v>
      </c>
      <c r="AB6" s="2" t="s">
        <v>161</v>
      </c>
      <c r="AC6" s="2" t="s">
        <v>162</v>
      </c>
      <c r="AD6" s="2" t="s">
        <v>163</v>
      </c>
      <c r="AE6" s="2" t="s">
        <v>164</v>
      </c>
      <c r="AF6" s="2"/>
      <c r="AG6" s="2" t="s">
        <v>165</v>
      </c>
      <c r="AH6" s="2" t="s">
        <v>166</v>
      </c>
      <c r="AI6" s="13" t="s">
        <v>122</v>
      </c>
      <c r="AJ6" s="13" t="s">
        <v>122</v>
      </c>
      <c r="AK6" s="13" t="s">
        <v>122</v>
      </c>
      <c r="AL6" s="13" t="s">
        <v>122</v>
      </c>
      <c r="AM6" s="13" t="s">
        <v>122</v>
      </c>
      <c r="AN6" s="13" t="s">
        <v>122</v>
      </c>
      <c r="AO6" s="13" t="s">
        <v>186</v>
      </c>
      <c r="AP6" s="13" t="s">
        <v>122</v>
      </c>
      <c r="AQ6" s="13" t="s">
        <v>188</v>
      </c>
      <c r="AR6" s="13" t="s">
        <v>188</v>
      </c>
      <c r="AS6" s="13" t="s">
        <v>189</v>
      </c>
      <c r="AT6" s="13"/>
      <c r="AU6" s="13"/>
      <c r="AV6" s="13"/>
      <c r="AW6" s="13"/>
      <c r="AX6" s="13"/>
      <c r="AY6" s="13"/>
      <c r="AZ6" s="13"/>
      <c r="BA6" s="13"/>
      <c r="BB6" s="13"/>
    </row>
    <row r="7" spans="1:54" ht="12.75" customHeight="1">
      <c r="A7" s="2">
        <v>3668478183</v>
      </c>
      <c r="B7" s="2">
        <v>61781750</v>
      </c>
      <c r="C7" s="6">
        <v>42010</v>
      </c>
      <c r="D7" s="6">
        <v>42010</v>
      </c>
      <c r="E7" s="2" t="s">
        <v>140</v>
      </c>
      <c r="F7" s="2"/>
      <c r="G7" s="7"/>
      <c r="H7" s="7"/>
      <c r="I7" s="7"/>
      <c r="J7" s="2"/>
      <c r="K7" s="2"/>
      <c r="L7" s="2" t="s">
        <v>142</v>
      </c>
      <c r="M7" s="2" t="s">
        <v>144</v>
      </c>
      <c r="N7" s="2" t="s">
        <v>146</v>
      </c>
      <c r="O7" s="6" t="s">
        <v>151</v>
      </c>
      <c r="P7" s="2" t="s">
        <v>152</v>
      </c>
      <c r="Q7" s="2" t="s">
        <v>153</v>
      </c>
      <c r="R7" s="2" t="s">
        <v>154</v>
      </c>
      <c r="S7" s="2" t="s">
        <v>155</v>
      </c>
      <c r="T7" s="2" t="s">
        <v>156</v>
      </c>
      <c r="U7" s="2" t="s">
        <v>157</v>
      </c>
      <c r="V7" s="2" t="s">
        <v>114</v>
      </c>
      <c r="W7" s="2" t="s">
        <v>117</v>
      </c>
      <c r="X7" s="2" t="s">
        <v>158</v>
      </c>
      <c r="Y7" s="2" t="s">
        <v>158</v>
      </c>
      <c r="Z7" s="2" t="s">
        <v>159</v>
      </c>
      <c r="AA7" s="2" t="s">
        <v>160</v>
      </c>
      <c r="AB7" s="2" t="s">
        <v>161</v>
      </c>
      <c r="AC7" s="2" t="s">
        <v>162</v>
      </c>
      <c r="AD7" s="2" t="s">
        <v>163</v>
      </c>
      <c r="AE7" s="2" t="s">
        <v>164</v>
      </c>
      <c r="AF7" s="2"/>
      <c r="AG7" s="2" t="s">
        <v>165</v>
      </c>
      <c r="AH7" s="2" t="s">
        <v>166</v>
      </c>
      <c r="AI7" s="13" t="s">
        <v>119</v>
      </c>
      <c r="AJ7" s="13" t="s">
        <v>119</v>
      </c>
      <c r="AK7" s="13" t="s">
        <v>119</v>
      </c>
      <c r="AL7" s="13" t="s">
        <v>119</v>
      </c>
      <c r="AM7" s="13" t="s">
        <v>119</v>
      </c>
      <c r="AN7" s="13" t="s">
        <v>119</v>
      </c>
      <c r="AO7" s="13" t="s">
        <v>124</v>
      </c>
      <c r="AP7" s="13" t="s">
        <v>169</v>
      </c>
      <c r="AQ7" s="13" t="s">
        <v>219</v>
      </c>
      <c r="AR7" s="13" t="s">
        <v>219</v>
      </c>
      <c r="AS7" s="13" t="s">
        <v>119</v>
      </c>
      <c r="AT7" s="13"/>
      <c r="AU7" s="13"/>
      <c r="AV7" s="13"/>
      <c r="AW7" s="13"/>
      <c r="AX7" s="13"/>
      <c r="AY7" s="13"/>
      <c r="AZ7" s="13"/>
      <c r="BA7" s="13"/>
      <c r="BB7" s="13"/>
    </row>
    <row r="8" spans="1:54" ht="12.75" customHeight="1">
      <c r="A8" s="2">
        <v>3668478183</v>
      </c>
      <c r="B8" s="2">
        <v>61781750</v>
      </c>
      <c r="C8" s="6">
        <v>42011</v>
      </c>
      <c r="D8" s="6">
        <v>42011</v>
      </c>
      <c r="E8" s="2" t="s">
        <v>140</v>
      </c>
      <c r="F8" s="2"/>
      <c r="G8" s="7"/>
      <c r="H8" s="7"/>
      <c r="I8" s="7"/>
      <c r="J8" s="2"/>
      <c r="K8" s="2"/>
      <c r="L8" s="2" t="s">
        <v>142</v>
      </c>
      <c r="M8" s="2" t="s">
        <v>144</v>
      </c>
      <c r="N8" s="2" t="s">
        <v>146</v>
      </c>
      <c r="O8" s="6" t="s">
        <v>151</v>
      </c>
      <c r="P8" s="2" t="s">
        <v>152</v>
      </c>
      <c r="Q8" s="2" t="s">
        <v>153</v>
      </c>
      <c r="R8" s="2" t="s">
        <v>154</v>
      </c>
      <c r="S8" s="2" t="s">
        <v>155</v>
      </c>
      <c r="T8" s="2" t="s">
        <v>156</v>
      </c>
      <c r="U8" s="2" t="s">
        <v>157</v>
      </c>
      <c r="V8" s="2" t="s">
        <v>114</v>
      </c>
      <c r="W8" s="2" t="s">
        <v>117</v>
      </c>
      <c r="X8" s="2" t="s">
        <v>158</v>
      </c>
      <c r="Y8" s="2" t="s">
        <v>158</v>
      </c>
      <c r="Z8" s="2" t="s">
        <v>159</v>
      </c>
      <c r="AA8" s="2" t="s">
        <v>160</v>
      </c>
      <c r="AB8" s="2" t="s">
        <v>161</v>
      </c>
      <c r="AC8" s="2" t="s">
        <v>162</v>
      </c>
      <c r="AD8" s="2" t="s">
        <v>163</v>
      </c>
      <c r="AE8" s="2" t="s">
        <v>164</v>
      </c>
      <c r="AF8" s="2"/>
      <c r="AG8" s="2" t="s">
        <v>165</v>
      </c>
      <c r="AH8" s="2" t="s">
        <v>166</v>
      </c>
      <c r="AI8" s="13" t="s">
        <v>122</v>
      </c>
      <c r="AJ8" s="13" t="s">
        <v>122</v>
      </c>
      <c r="AK8" s="13" t="s">
        <v>122</v>
      </c>
      <c r="AL8" s="13" t="s">
        <v>122</v>
      </c>
      <c r="AM8" s="13" t="s">
        <v>122</v>
      </c>
      <c r="AN8" s="13" t="s">
        <v>122</v>
      </c>
      <c r="AO8" s="13" t="s">
        <v>186</v>
      </c>
      <c r="AP8" s="13" t="s">
        <v>122</v>
      </c>
      <c r="AQ8" s="13" t="s">
        <v>188</v>
      </c>
      <c r="AR8" s="13" t="s">
        <v>188</v>
      </c>
      <c r="AS8" s="13" t="s">
        <v>189</v>
      </c>
      <c r="AT8" s="13"/>
      <c r="AU8" s="13"/>
      <c r="AV8" s="13"/>
      <c r="AW8" s="13"/>
      <c r="AX8" s="13"/>
      <c r="AY8" s="13"/>
      <c r="AZ8" s="13"/>
      <c r="BA8" s="13"/>
      <c r="BB8" s="13"/>
    </row>
    <row r="9" spans="1:54" ht="12.75" customHeight="1">
      <c r="A9" s="2">
        <v>3707268426</v>
      </c>
      <c r="B9" s="2">
        <v>61781750</v>
      </c>
      <c r="C9" s="15" t="s">
        <v>224</v>
      </c>
      <c r="D9" s="15" t="s">
        <v>224</v>
      </c>
      <c r="E9" s="2" t="s">
        <v>140</v>
      </c>
      <c r="F9" s="5"/>
      <c r="G9" s="7"/>
      <c r="H9" s="7"/>
      <c r="I9" s="7"/>
      <c r="J9" s="2" t="s">
        <v>81</v>
      </c>
      <c r="K9" s="2" t="s">
        <v>225</v>
      </c>
      <c r="L9" s="5"/>
      <c r="M9" s="5"/>
      <c r="N9" s="5"/>
      <c r="O9" s="10"/>
      <c r="P9" s="5"/>
      <c r="Q9" s="5"/>
      <c r="R9" s="5"/>
      <c r="S9" s="6"/>
      <c r="T9" s="6"/>
      <c r="U9" s="5"/>
      <c r="V9" s="5"/>
      <c r="W9" s="5"/>
      <c r="X9" s="5"/>
      <c r="Y9" s="5"/>
      <c r="Z9" s="5"/>
      <c r="AA9" s="5"/>
      <c r="AB9" s="5"/>
      <c r="AC9" s="5"/>
      <c r="AD9" s="5"/>
      <c r="AE9" s="5"/>
      <c r="AF9" s="5"/>
      <c r="AG9" s="5"/>
      <c r="AH9" s="5"/>
      <c r="AI9" s="2" t="s">
        <v>115</v>
      </c>
      <c r="AJ9" s="2" t="s">
        <v>119</v>
      </c>
      <c r="AK9" s="2" t="s">
        <v>115</v>
      </c>
      <c r="AL9" s="2" t="s">
        <v>112</v>
      </c>
      <c r="AM9" s="2" t="s">
        <v>115</v>
      </c>
      <c r="AN9" s="2" t="s">
        <v>122</v>
      </c>
      <c r="AO9" s="2" t="s">
        <v>168</v>
      </c>
      <c r="AP9" s="2" t="s">
        <v>227</v>
      </c>
      <c r="AQ9" s="2" t="s">
        <v>132</v>
      </c>
      <c r="AR9" s="2" t="s">
        <v>130</v>
      </c>
      <c r="AS9" s="2" t="s">
        <v>112</v>
      </c>
      <c r="AT9" s="2"/>
      <c r="AU9" s="2"/>
      <c r="AV9" s="2"/>
      <c r="AW9" s="2"/>
      <c r="AX9" s="2"/>
      <c r="AY9" s="2"/>
      <c r="AZ9" s="2"/>
      <c r="BA9" s="2"/>
      <c r="BB9" s="2"/>
    </row>
    <row r="10" spans="1:54" ht="12.75" customHeight="1">
      <c r="A10" s="2"/>
      <c r="B10" s="2"/>
      <c r="C10" s="15"/>
      <c r="D10" s="15"/>
      <c r="E10" s="2" t="s">
        <v>228</v>
      </c>
      <c r="F10" s="5"/>
      <c r="G10" s="7"/>
      <c r="H10" s="7"/>
      <c r="I10" s="7"/>
      <c r="J10" s="2"/>
      <c r="K10" s="2"/>
      <c r="L10" s="5"/>
      <c r="M10" s="5"/>
      <c r="N10" s="5"/>
      <c r="O10" s="10"/>
      <c r="P10" s="5"/>
      <c r="Q10" s="5"/>
      <c r="R10" s="5"/>
      <c r="S10" s="6"/>
      <c r="T10" s="6"/>
      <c r="U10" s="5"/>
      <c r="V10" s="5"/>
      <c r="W10" s="5"/>
      <c r="X10" s="5"/>
      <c r="Y10" s="5"/>
      <c r="Z10" s="5"/>
      <c r="AA10" s="5"/>
      <c r="AB10" s="5"/>
      <c r="AC10" s="5"/>
      <c r="AD10" s="5"/>
      <c r="AE10" s="5"/>
      <c r="AF10" s="5"/>
      <c r="AG10" s="5"/>
      <c r="AH10" s="5"/>
      <c r="AI10" s="2"/>
      <c r="AJ10" s="2"/>
      <c r="AK10" s="2"/>
      <c r="AL10" s="2"/>
      <c r="AM10" s="2"/>
      <c r="AN10" s="2"/>
      <c r="AO10" s="2"/>
      <c r="AP10" s="2"/>
      <c r="AQ10" s="2"/>
      <c r="AR10" s="2"/>
      <c r="AS10" s="2"/>
      <c r="AT10" s="2"/>
      <c r="AU10" s="2"/>
      <c r="AV10" s="2"/>
      <c r="AW10" s="2"/>
      <c r="AX10" s="2"/>
      <c r="AY10" s="2"/>
      <c r="AZ10" s="2"/>
      <c r="BA10" s="2"/>
      <c r="BB10" s="2"/>
    </row>
    <row r="11" spans="1:54" ht="12.75" customHeight="1">
      <c r="A11" s="2"/>
      <c r="B11" s="2"/>
      <c r="C11" s="15"/>
      <c r="D11" s="15"/>
      <c r="E11" s="2"/>
      <c r="F11" s="5"/>
      <c r="G11" s="7"/>
      <c r="H11" s="7"/>
      <c r="I11" s="7"/>
      <c r="J11" s="2"/>
      <c r="K11" s="2"/>
      <c r="L11" s="5"/>
      <c r="M11" s="5"/>
      <c r="N11" s="5"/>
      <c r="O11" s="10"/>
      <c r="P11" s="5"/>
      <c r="Q11" s="5"/>
      <c r="R11" s="5"/>
      <c r="S11" s="6"/>
      <c r="T11" s="6"/>
      <c r="U11" s="5"/>
      <c r="V11" s="5"/>
      <c r="W11" s="5"/>
      <c r="X11" s="5"/>
      <c r="Y11" s="5"/>
      <c r="Z11" s="5"/>
      <c r="AA11" s="5"/>
      <c r="AB11" s="5"/>
      <c r="AC11" s="5"/>
      <c r="AD11" s="5"/>
      <c r="AE11" s="5"/>
      <c r="AF11" s="5"/>
      <c r="AG11" s="5"/>
      <c r="AH11" s="5"/>
      <c r="AI11" s="2"/>
      <c r="AJ11" s="2"/>
      <c r="AK11" s="2"/>
      <c r="AL11" s="2"/>
      <c r="AM11" s="2"/>
      <c r="AN11" s="2"/>
      <c r="AO11" s="2"/>
      <c r="AP11" s="2"/>
      <c r="AQ11" s="2"/>
      <c r="AR11" s="2"/>
      <c r="AS11" s="2"/>
      <c r="AT11" s="2"/>
      <c r="AU11" s="2"/>
      <c r="AV11" s="2"/>
      <c r="AW11" s="2"/>
      <c r="AX11" s="2"/>
      <c r="AY11" s="2"/>
      <c r="AZ11" s="2"/>
      <c r="BA11" s="2"/>
      <c r="BB11" s="2"/>
    </row>
    <row r="12" spans="1:54" ht="12.75" customHeight="1">
      <c r="A12" s="2"/>
      <c r="B12" s="2"/>
      <c r="C12" s="15"/>
      <c r="D12" s="15"/>
      <c r="E12" s="2"/>
      <c r="F12" s="5"/>
      <c r="G12" s="7"/>
      <c r="H12" s="7"/>
      <c r="I12" s="7"/>
      <c r="J12" s="2"/>
      <c r="K12" s="2"/>
      <c r="L12" s="5"/>
      <c r="M12" s="5"/>
      <c r="N12" s="5"/>
      <c r="O12" s="10"/>
      <c r="P12" s="5"/>
      <c r="Q12" s="5"/>
      <c r="R12" s="5"/>
      <c r="S12" s="6"/>
      <c r="T12" s="6"/>
      <c r="U12" s="5"/>
      <c r="V12" s="5"/>
      <c r="W12" s="5"/>
      <c r="X12" s="5"/>
      <c r="Y12" s="5"/>
      <c r="Z12" s="5"/>
      <c r="AA12" s="5"/>
      <c r="AB12" s="5"/>
      <c r="AC12" s="5"/>
      <c r="AD12" s="5"/>
      <c r="AE12" s="5"/>
      <c r="AF12" s="5"/>
      <c r="AG12" s="5"/>
      <c r="AH12" s="5"/>
      <c r="AI12" s="2"/>
      <c r="AJ12" s="2"/>
      <c r="AK12" s="2"/>
      <c r="AL12" s="2"/>
      <c r="AM12" s="2"/>
      <c r="AN12" s="2"/>
      <c r="AO12" s="2"/>
      <c r="AP12" s="2"/>
      <c r="AQ12" s="2"/>
      <c r="AR12" s="2"/>
      <c r="AS12" s="2"/>
      <c r="AT12" s="2"/>
      <c r="AU12" s="2"/>
      <c r="AV12" s="2"/>
      <c r="AW12" s="2"/>
      <c r="AX12" s="2"/>
      <c r="AY12" s="2"/>
      <c r="AZ12" s="2"/>
      <c r="BA12" s="2"/>
      <c r="BB12" s="2"/>
    </row>
    <row r="13" spans="1:54" ht="12.75" customHeight="1">
      <c r="A13" s="2"/>
      <c r="B13" s="2"/>
      <c r="C13" s="15"/>
      <c r="D13" s="15"/>
      <c r="E13" s="2"/>
      <c r="F13" s="5"/>
      <c r="G13" s="7"/>
      <c r="H13" s="7"/>
      <c r="I13" s="7"/>
      <c r="J13" s="2"/>
      <c r="K13" s="2"/>
      <c r="L13" s="5"/>
      <c r="M13" s="5"/>
      <c r="N13" s="5"/>
      <c r="O13" s="10"/>
      <c r="P13" s="5"/>
      <c r="Q13" s="5"/>
      <c r="R13" s="5"/>
      <c r="S13" s="6"/>
      <c r="T13" s="6"/>
      <c r="U13" s="5"/>
      <c r="V13" s="5"/>
      <c r="W13" s="5"/>
      <c r="X13" s="5"/>
      <c r="Y13" s="5"/>
      <c r="Z13" s="5"/>
      <c r="AA13" s="5"/>
      <c r="AB13" s="5"/>
      <c r="AC13" s="5"/>
      <c r="AD13" s="5"/>
      <c r="AE13" s="5"/>
      <c r="AF13" s="5"/>
      <c r="AG13" s="5"/>
      <c r="AH13" s="5"/>
      <c r="AI13" s="2"/>
      <c r="AJ13" s="2"/>
      <c r="AK13" s="2"/>
      <c r="AL13" s="2"/>
      <c r="AM13" s="2"/>
      <c r="AN13" s="2"/>
      <c r="AO13" s="2"/>
      <c r="AP13" s="2"/>
      <c r="AQ13" s="2"/>
      <c r="AR13" s="2"/>
      <c r="AS13" s="2"/>
      <c r="AT13" s="2"/>
      <c r="AU13" s="2"/>
      <c r="AV13" s="2"/>
      <c r="AW13" s="2"/>
      <c r="AX13" s="2"/>
      <c r="AY13" s="2"/>
      <c r="AZ13" s="2"/>
      <c r="BA13" s="2"/>
      <c r="BB13" s="2"/>
    </row>
    <row r="14" spans="1:54" ht="12.75" customHeight="1">
      <c r="A14" s="2"/>
      <c r="B14" s="2"/>
      <c r="C14" s="12"/>
      <c r="D14" s="12"/>
      <c r="E14" s="2"/>
      <c r="F14" s="5"/>
      <c r="G14" s="9"/>
      <c r="H14" s="9"/>
      <c r="I14" s="9"/>
      <c r="J14" s="2"/>
      <c r="K14" s="2"/>
      <c r="L14" s="2"/>
      <c r="M14" s="2"/>
      <c r="N14" s="2"/>
      <c r="O14" s="6"/>
      <c r="P14" s="2"/>
      <c r="Q14" s="2"/>
      <c r="R14" s="2"/>
      <c r="S14" s="6"/>
      <c r="T14" s="6"/>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row>
    <row r="15" spans="1:54" ht="12.75" customHeight="1">
      <c r="A15" s="2"/>
      <c r="B15" s="2"/>
      <c r="C15" s="12"/>
      <c r="D15" s="12"/>
      <c r="E15" s="2"/>
      <c r="F15" s="5"/>
      <c r="G15" s="9"/>
      <c r="H15" s="9"/>
      <c r="I15" s="9"/>
      <c r="J15" s="2"/>
      <c r="K15" s="2"/>
      <c r="L15" s="2"/>
      <c r="M15" s="2"/>
      <c r="N15" s="2"/>
      <c r="O15" s="6"/>
      <c r="P15" s="2"/>
      <c r="Q15" s="2"/>
      <c r="R15" s="2"/>
      <c r="S15" s="6"/>
      <c r="T15" s="6"/>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row>
    <row r="16" spans="1:54" ht="12.75" customHeight="1">
      <c r="A16" s="2"/>
      <c r="B16" s="2"/>
      <c r="C16" s="12"/>
      <c r="D16" s="12"/>
      <c r="E16" s="2"/>
      <c r="F16" s="5"/>
      <c r="G16" s="9"/>
      <c r="H16" s="9"/>
      <c r="I16" s="9"/>
      <c r="J16" s="2"/>
      <c r="K16" s="2"/>
      <c r="L16" s="2"/>
      <c r="M16" s="2"/>
      <c r="N16" s="2"/>
      <c r="O16" s="6"/>
      <c r="P16" s="2"/>
      <c r="Q16" s="2"/>
      <c r="R16" s="2"/>
      <c r="S16" s="6"/>
      <c r="T16" s="6"/>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row>
    <row r="17" spans="1:54" ht="12.75" customHeight="1">
      <c r="A17" s="2"/>
      <c r="B17" s="2"/>
      <c r="C17" s="12"/>
      <c r="D17" s="12"/>
      <c r="E17" s="2"/>
      <c r="F17" s="5"/>
      <c r="G17" s="9"/>
      <c r="H17" s="9"/>
      <c r="I17" s="7"/>
      <c r="J17" s="2"/>
      <c r="K17" s="2"/>
      <c r="L17" s="2"/>
      <c r="M17" s="2"/>
      <c r="N17" s="2"/>
      <c r="O17" s="10"/>
      <c r="P17" s="2"/>
      <c r="Q17" s="2"/>
      <c r="R17" s="2"/>
      <c r="S17" s="6"/>
      <c r="T17" s="6"/>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row>
  </sheetData>
  <mergeCells count="1">
    <mergeCell ref="K2:L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2"/>
  <sheetViews>
    <sheetView workbookViewId="0"/>
  </sheetViews>
  <sheetFormatPr defaultColWidth="15.140625" defaultRowHeight="15.75" customHeight="1"/>
  <sheetData>
    <row r="1" spans="1:44" ht="38.25" customHeight="1">
      <c r="A1" s="3" t="s">
        <v>0</v>
      </c>
      <c r="B1" s="3" t="s">
        <v>1</v>
      </c>
      <c r="C1" s="4" t="s">
        <v>2</v>
      </c>
      <c r="D1" s="4" t="s">
        <v>3</v>
      </c>
      <c r="E1" s="3" t="s">
        <v>4</v>
      </c>
      <c r="F1" s="3" t="s">
        <v>5</v>
      </c>
      <c r="G1" s="3" t="s">
        <v>6</v>
      </c>
      <c r="H1" s="3" t="s">
        <v>7</v>
      </c>
      <c r="I1" s="3" t="s">
        <v>8</v>
      </c>
      <c r="J1" s="3" t="s">
        <v>19</v>
      </c>
      <c r="K1" s="3" t="s">
        <v>11</v>
      </c>
      <c r="L1" s="3" t="s">
        <v>23</v>
      </c>
      <c r="M1" s="3" t="s">
        <v>25</v>
      </c>
      <c r="N1" s="3" t="s">
        <v>27</v>
      </c>
      <c r="O1" s="3" t="s">
        <v>29</v>
      </c>
      <c r="P1" s="3" t="s">
        <v>31</v>
      </c>
      <c r="Q1" s="3" t="s">
        <v>52</v>
      </c>
      <c r="R1" s="3" t="s">
        <v>20</v>
      </c>
      <c r="S1" s="3" t="s">
        <v>21</v>
      </c>
      <c r="T1" s="3" t="s">
        <v>24</v>
      </c>
      <c r="U1" s="3" t="s">
        <v>26</v>
      </c>
      <c r="V1" s="3" t="s">
        <v>59</v>
      </c>
      <c r="W1" s="3" t="s">
        <v>63</v>
      </c>
      <c r="X1" s="3" t="s">
        <v>32</v>
      </c>
      <c r="Y1" s="3" t="s">
        <v>34</v>
      </c>
      <c r="Z1" s="3" t="s">
        <v>35</v>
      </c>
      <c r="AA1" s="3" t="s">
        <v>36</v>
      </c>
      <c r="AB1" s="3" t="s">
        <v>37</v>
      </c>
      <c r="AC1" s="3" t="s">
        <v>39</v>
      </c>
      <c r="AD1" s="3" t="s">
        <v>41</v>
      </c>
      <c r="AE1" s="3" t="s">
        <v>42</v>
      </c>
      <c r="AF1" s="3" t="s">
        <v>43</v>
      </c>
      <c r="AG1" s="3" t="s">
        <v>45</v>
      </c>
      <c r="AH1" s="3" t="s">
        <v>47</v>
      </c>
      <c r="AI1" s="3" t="s">
        <v>56</v>
      </c>
      <c r="AJ1" s="3" t="s">
        <v>58</v>
      </c>
      <c r="AK1" s="3" t="s">
        <v>60</v>
      </c>
      <c r="AL1" s="3" t="s">
        <v>73</v>
      </c>
      <c r="AM1" s="3" t="s">
        <v>74</v>
      </c>
      <c r="AN1" s="3" t="s">
        <v>75</v>
      </c>
      <c r="AO1" s="3" t="s">
        <v>76</v>
      </c>
      <c r="AP1" s="3" t="s">
        <v>77</v>
      </c>
      <c r="AQ1" s="3" t="s">
        <v>78</v>
      </c>
      <c r="AR1" s="3" t="s">
        <v>79</v>
      </c>
    </row>
    <row r="2" spans="1:44" ht="14.25" customHeight="1">
      <c r="A2" s="2">
        <v>3671686248</v>
      </c>
      <c r="B2" s="2">
        <v>61443351</v>
      </c>
      <c r="C2" s="8">
        <v>42005</v>
      </c>
      <c r="D2" s="8">
        <v>42005</v>
      </c>
      <c r="E2" s="182" t="s">
        <v>80</v>
      </c>
      <c r="F2" s="183"/>
      <c r="G2" s="7"/>
      <c r="H2" s="7"/>
      <c r="I2" s="7"/>
      <c r="J2" s="2" t="s">
        <v>81</v>
      </c>
      <c r="K2" s="2" t="s">
        <v>91</v>
      </c>
      <c r="L2" s="2" t="s">
        <v>92</v>
      </c>
      <c r="M2" s="2" t="s">
        <v>94</v>
      </c>
      <c r="N2" s="2" t="s">
        <v>95</v>
      </c>
      <c r="O2" s="6" t="s">
        <v>100</v>
      </c>
      <c r="P2" s="2" t="s">
        <v>87</v>
      </c>
      <c r="Q2" s="2" t="s">
        <v>103</v>
      </c>
      <c r="R2" s="2" t="s">
        <v>105</v>
      </c>
      <c r="S2" s="2" t="s">
        <v>106</v>
      </c>
      <c r="T2" s="2" t="s">
        <v>109</v>
      </c>
      <c r="U2" s="2" t="s">
        <v>111</v>
      </c>
      <c r="V2" s="2" t="s">
        <v>114</v>
      </c>
      <c r="W2" s="2" t="s">
        <v>117</v>
      </c>
      <c r="X2" s="2" t="s">
        <v>118</v>
      </c>
      <c r="Y2" s="2" t="s">
        <v>120</v>
      </c>
      <c r="Z2" s="2" t="s">
        <v>123</v>
      </c>
      <c r="AA2" s="2" t="s">
        <v>126</v>
      </c>
      <c r="AB2" s="2" t="s">
        <v>128</v>
      </c>
      <c r="AC2" s="2" t="s">
        <v>131</v>
      </c>
      <c r="AD2" s="2" t="s">
        <v>134</v>
      </c>
      <c r="AE2" s="2" t="s">
        <v>135</v>
      </c>
      <c r="AF2" s="2"/>
      <c r="AG2" s="2" t="s">
        <v>136</v>
      </c>
      <c r="AH2" s="2" t="s">
        <v>137</v>
      </c>
      <c r="AI2" s="2" t="s">
        <v>138</v>
      </c>
      <c r="AJ2" s="2" t="s">
        <v>139</v>
      </c>
      <c r="AK2" s="2" t="s">
        <v>107</v>
      </c>
      <c r="AL2" s="2" t="s">
        <v>141</v>
      </c>
      <c r="AM2" s="2" t="s">
        <v>143</v>
      </c>
      <c r="AN2" s="2" t="s">
        <v>145</v>
      </c>
      <c r="AO2" s="2" t="s">
        <v>147</v>
      </c>
      <c r="AP2" s="2" t="s">
        <v>148</v>
      </c>
      <c r="AQ2" s="2" t="s">
        <v>149</v>
      </c>
      <c r="AR2" s="2" t="s">
        <v>150</v>
      </c>
    </row>
    <row r="3" spans="1:44" ht="14.25" customHeight="1">
      <c r="A3" s="2">
        <v>3670000000</v>
      </c>
      <c r="B3" s="2">
        <v>61443351</v>
      </c>
      <c r="C3" s="8">
        <v>42367</v>
      </c>
      <c r="D3" s="8">
        <v>42002</v>
      </c>
      <c r="E3" s="182" t="s">
        <v>140</v>
      </c>
      <c r="F3" s="183"/>
      <c r="G3" s="7"/>
      <c r="H3" s="7"/>
      <c r="I3" s="7"/>
      <c r="J3" s="2"/>
      <c r="K3" s="2"/>
      <c r="L3" s="2" t="s">
        <v>92</v>
      </c>
      <c r="M3" s="2" t="s">
        <v>94</v>
      </c>
      <c r="N3" s="2" t="s">
        <v>95</v>
      </c>
      <c r="O3" s="6" t="s">
        <v>100</v>
      </c>
      <c r="P3" s="2" t="s">
        <v>87</v>
      </c>
      <c r="Q3" s="2" t="s">
        <v>103</v>
      </c>
      <c r="R3" s="2" t="s">
        <v>105</v>
      </c>
      <c r="S3" s="2" t="s">
        <v>106</v>
      </c>
      <c r="T3" s="2" t="s">
        <v>109</v>
      </c>
      <c r="U3" s="2" t="s">
        <v>111</v>
      </c>
      <c r="V3" s="2" t="s">
        <v>114</v>
      </c>
      <c r="W3" s="2" t="s">
        <v>117</v>
      </c>
      <c r="X3" s="2" t="s">
        <v>118</v>
      </c>
      <c r="Y3" s="2" t="s">
        <v>120</v>
      </c>
      <c r="Z3" s="2" t="s">
        <v>123</v>
      </c>
      <c r="AA3" s="2" t="s">
        <v>126</v>
      </c>
      <c r="AB3" s="2" t="s">
        <v>128</v>
      </c>
      <c r="AC3" s="2" t="s">
        <v>131</v>
      </c>
      <c r="AD3" s="2" t="s">
        <v>134</v>
      </c>
      <c r="AE3" s="2" t="s">
        <v>135</v>
      </c>
      <c r="AF3" s="2"/>
      <c r="AG3" s="2" t="s">
        <v>136</v>
      </c>
      <c r="AH3" s="2" t="s">
        <v>137</v>
      </c>
      <c r="AI3" s="2" t="s">
        <v>138</v>
      </c>
      <c r="AJ3" s="2" t="s">
        <v>139</v>
      </c>
      <c r="AK3" s="2" t="s">
        <v>107</v>
      </c>
      <c r="AL3" s="2" t="s">
        <v>141</v>
      </c>
      <c r="AM3" s="2" t="s">
        <v>143</v>
      </c>
      <c r="AN3" s="2" t="s">
        <v>145</v>
      </c>
      <c r="AO3" s="2" t="s">
        <v>147</v>
      </c>
      <c r="AP3" s="2" t="s">
        <v>148</v>
      </c>
      <c r="AQ3" s="2" t="s">
        <v>149</v>
      </c>
      <c r="AR3" s="2" t="s">
        <v>150</v>
      </c>
    </row>
    <row r="4" spans="1:44" ht="14.25" customHeight="1">
      <c r="A4" s="2">
        <v>3670000000</v>
      </c>
      <c r="B4" s="2">
        <v>61443351</v>
      </c>
      <c r="C4" s="8">
        <v>42729</v>
      </c>
      <c r="D4" s="8">
        <v>41999</v>
      </c>
      <c r="E4" s="182" t="s">
        <v>140</v>
      </c>
      <c r="F4" s="183"/>
      <c r="G4" s="7"/>
      <c r="H4" s="7"/>
      <c r="I4" s="7"/>
      <c r="J4" s="2"/>
      <c r="K4" s="2"/>
      <c r="L4" s="2" t="s">
        <v>167</v>
      </c>
      <c r="M4" s="2" t="s">
        <v>94</v>
      </c>
      <c r="N4" s="2" t="s">
        <v>95</v>
      </c>
      <c r="O4" s="6" t="s">
        <v>100</v>
      </c>
      <c r="P4" s="2" t="s">
        <v>87</v>
      </c>
      <c r="Q4" s="2" t="s">
        <v>103</v>
      </c>
      <c r="R4" s="2" t="s">
        <v>105</v>
      </c>
      <c r="S4" s="2" t="s">
        <v>106</v>
      </c>
      <c r="T4" s="2" t="s">
        <v>109</v>
      </c>
      <c r="U4" s="2" t="s">
        <v>111</v>
      </c>
      <c r="V4" s="2" t="s">
        <v>114</v>
      </c>
      <c r="W4" s="2" t="s">
        <v>117</v>
      </c>
      <c r="X4" s="2" t="s">
        <v>118</v>
      </c>
      <c r="Y4" s="2" t="s">
        <v>120</v>
      </c>
      <c r="Z4" s="2" t="s">
        <v>123</v>
      </c>
      <c r="AA4" s="2" t="s">
        <v>126</v>
      </c>
      <c r="AB4" s="2" t="s">
        <v>128</v>
      </c>
      <c r="AC4" s="2" t="s">
        <v>131</v>
      </c>
      <c r="AD4" s="2" t="s">
        <v>134</v>
      </c>
      <c r="AE4" s="2" t="s">
        <v>135</v>
      </c>
      <c r="AF4" s="2"/>
      <c r="AG4" s="2" t="s">
        <v>136</v>
      </c>
      <c r="AH4" s="2" t="s">
        <v>137</v>
      </c>
      <c r="AI4" s="2" t="s">
        <v>172</v>
      </c>
      <c r="AJ4" s="2" t="s">
        <v>173</v>
      </c>
      <c r="AK4" s="2" t="s">
        <v>174</v>
      </c>
      <c r="AL4" s="2" t="s">
        <v>175</v>
      </c>
      <c r="AM4" s="2" t="s">
        <v>176</v>
      </c>
      <c r="AN4" s="2" t="s">
        <v>177</v>
      </c>
      <c r="AO4" s="2" t="s">
        <v>179</v>
      </c>
      <c r="AP4" s="2" t="s">
        <v>181</v>
      </c>
      <c r="AQ4" s="2" t="s">
        <v>182</v>
      </c>
      <c r="AR4" s="2" t="s">
        <v>184</v>
      </c>
    </row>
    <row r="5" spans="1:44" ht="14.25" customHeight="1">
      <c r="A5" s="2">
        <v>3670000000</v>
      </c>
      <c r="B5" s="2">
        <v>61443351</v>
      </c>
      <c r="C5" s="8">
        <v>43091</v>
      </c>
      <c r="D5" s="8">
        <v>41996</v>
      </c>
      <c r="E5" s="182" t="s">
        <v>140</v>
      </c>
      <c r="F5" s="183"/>
      <c r="G5" s="7"/>
      <c r="H5" s="7"/>
      <c r="I5" s="7"/>
      <c r="J5" s="2"/>
      <c r="K5" s="2"/>
      <c r="L5" s="2" t="s">
        <v>190</v>
      </c>
      <c r="M5" s="2" t="s">
        <v>94</v>
      </c>
      <c r="N5" s="2" t="s">
        <v>95</v>
      </c>
      <c r="O5" s="6" t="s">
        <v>100</v>
      </c>
      <c r="P5" s="2" t="s">
        <v>87</v>
      </c>
      <c r="Q5" s="2" t="s">
        <v>103</v>
      </c>
      <c r="R5" s="2" t="s">
        <v>105</v>
      </c>
      <c r="S5" s="2" t="s">
        <v>106</v>
      </c>
      <c r="T5" s="2" t="s">
        <v>109</v>
      </c>
      <c r="U5" s="2" t="s">
        <v>111</v>
      </c>
      <c r="V5" s="2" t="s">
        <v>114</v>
      </c>
      <c r="W5" s="2" t="s">
        <v>117</v>
      </c>
      <c r="X5" s="2" t="s">
        <v>118</v>
      </c>
      <c r="Y5" s="2" t="s">
        <v>120</v>
      </c>
      <c r="Z5" s="2" t="s">
        <v>123</v>
      </c>
      <c r="AA5" s="2" t="s">
        <v>126</v>
      </c>
      <c r="AB5" s="2" t="s">
        <v>128</v>
      </c>
      <c r="AC5" s="2" t="s">
        <v>131</v>
      </c>
      <c r="AD5" s="2" t="s">
        <v>134</v>
      </c>
      <c r="AE5" s="2" t="s">
        <v>135</v>
      </c>
      <c r="AF5" s="2"/>
      <c r="AG5" s="2" t="s">
        <v>136</v>
      </c>
      <c r="AH5" s="2" t="s">
        <v>137</v>
      </c>
      <c r="AI5" s="2" t="s">
        <v>195</v>
      </c>
      <c r="AJ5" s="2" t="s">
        <v>173</v>
      </c>
      <c r="AK5" s="2" t="s">
        <v>174</v>
      </c>
      <c r="AL5" s="2" t="s">
        <v>196</v>
      </c>
      <c r="AM5" s="2" t="s">
        <v>176</v>
      </c>
      <c r="AN5" s="2" t="s">
        <v>145</v>
      </c>
      <c r="AO5" s="2" t="s">
        <v>197</v>
      </c>
      <c r="AP5" s="2" t="s">
        <v>199</v>
      </c>
      <c r="AQ5" s="2" t="s">
        <v>200</v>
      </c>
      <c r="AR5" s="2" t="s">
        <v>201</v>
      </c>
    </row>
    <row r="6" spans="1:44" ht="14.25" customHeight="1">
      <c r="A6" s="2">
        <v>3670000000</v>
      </c>
      <c r="B6" s="2">
        <v>61443351</v>
      </c>
      <c r="C6" s="8">
        <v>43453</v>
      </c>
      <c r="D6" s="8">
        <v>41993</v>
      </c>
      <c r="E6" s="182" t="s">
        <v>140</v>
      </c>
      <c r="F6" s="183"/>
      <c r="G6" s="7"/>
      <c r="H6" s="7"/>
      <c r="I6" s="7"/>
      <c r="J6" s="2"/>
      <c r="K6" s="2"/>
      <c r="L6" s="2" t="s">
        <v>202</v>
      </c>
      <c r="M6" s="2" t="s">
        <v>94</v>
      </c>
      <c r="N6" s="2" t="s">
        <v>95</v>
      </c>
      <c r="O6" s="6" t="s">
        <v>100</v>
      </c>
      <c r="P6" s="2" t="s">
        <v>87</v>
      </c>
      <c r="Q6" s="2" t="s">
        <v>103</v>
      </c>
      <c r="R6" s="2" t="s">
        <v>105</v>
      </c>
      <c r="S6" s="2" t="s">
        <v>106</v>
      </c>
      <c r="T6" s="2" t="s">
        <v>109</v>
      </c>
      <c r="U6" s="2" t="s">
        <v>111</v>
      </c>
      <c r="V6" s="2" t="s">
        <v>114</v>
      </c>
      <c r="W6" s="2" t="s">
        <v>117</v>
      </c>
      <c r="X6" s="2" t="s">
        <v>118</v>
      </c>
      <c r="Y6" s="2" t="s">
        <v>120</v>
      </c>
      <c r="Z6" s="2" t="s">
        <v>123</v>
      </c>
      <c r="AA6" s="2" t="s">
        <v>126</v>
      </c>
      <c r="AB6" s="2" t="s">
        <v>128</v>
      </c>
      <c r="AC6" s="2" t="s">
        <v>131</v>
      </c>
      <c r="AD6" s="2" t="s">
        <v>134</v>
      </c>
      <c r="AE6" s="2" t="s">
        <v>135</v>
      </c>
      <c r="AF6" s="2"/>
      <c r="AG6" s="2" t="s">
        <v>136</v>
      </c>
      <c r="AH6" s="2" t="s">
        <v>137</v>
      </c>
      <c r="AI6" s="2" t="s">
        <v>138</v>
      </c>
      <c r="AJ6" s="2" t="s">
        <v>139</v>
      </c>
      <c r="AK6" s="2" t="s">
        <v>107</v>
      </c>
      <c r="AL6" s="2" t="s">
        <v>141</v>
      </c>
      <c r="AM6" s="2" t="s">
        <v>143</v>
      </c>
      <c r="AN6" s="2" t="s">
        <v>145</v>
      </c>
      <c r="AO6" s="2" t="s">
        <v>147</v>
      </c>
      <c r="AP6" s="2" t="s">
        <v>148</v>
      </c>
      <c r="AQ6" s="2" t="s">
        <v>149</v>
      </c>
      <c r="AR6" s="2" t="s">
        <v>150</v>
      </c>
    </row>
    <row r="7" spans="1:44" ht="14.25" customHeight="1">
      <c r="A7" s="2">
        <v>3670000000</v>
      </c>
      <c r="B7" s="2">
        <v>61443351</v>
      </c>
      <c r="C7" s="8">
        <v>43815</v>
      </c>
      <c r="D7" s="8">
        <v>41990</v>
      </c>
      <c r="E7" s="182" t="s">
        <v>140</v>
      </c>
      <c r="F7" s="183"/>
      <c r="G7" s="7"/>
      <c r="H7" s="7"/>
      <c r="I7" s="7"/>
      <c r="J7" s="2"/>
      <c r="K7" s="2"/>
      <c r="L7" s="2" t="s">
        <v>92</v>
      </c>
      <c r="M7" s="2" t="s">
        <v>94</v>
      </c>
      <c r="N7" s="2" t="s">
        <v>95</v>
      </c>
      <c r="O7" s="6" t="s">
        <v>100</v>
      </c>
      <c r="P7" s="2" t="s">
        <v>87</v>
      </c>
      <c r="Q7" s="2" t="s">
        <v>103</v>
      </c>
      <c r="R7" s="2" t="s">
        <v>105</v>
      </c>
      <c r="S7" s="2" t="s">
        <v>106</v>
      </c>
      <c r="T7" s="2" t="s">
        <v>109</v>
      </c>
      <c r="U7" s="2" t="s">
        <v>111</v>
      </c>
      <c r="V7" s="2" t="s">
        <v>114</v>
      </c>
      <c r="W7" s="2" t="s">
        <v>117</v>
      </c>
      <c r="X7" s="2" t="s">
        <v>118</v>
      </c>
      <c r="Y7" s="2" t="s">
        <v>120</v>
      </c>
      <c r="Z7" s="2" t="s">
        <v>123</v>
      </c>
      <c r="AA7" s="2" t="s">
        <v>126</v>
      </c>
      <c r="AB7" s="2" t="s">
        <v>128</v>
      </c>
      <c r="AC7" s="2" t="s">
        <v>131</v>
      </c>
      <c r="AD7" s="2" t="s">
        <v>134</v>
      </c>
      <c r="AE7" s="2" t="s">
        <v>135</v>
      </c>
      <c r="AF7" s="2"/>
      <c r="AG7" s="2" t="s">
        <v>136</v>
      </c>
      <c r="AH7" s="2" t="s">
        <v>137</v>
      </c>
      <c r="AI7" s="14" t="s">
        <v>195</v>
      </c>
      <c r="AJ7" s="14" t="s">
        <v>173</v>
      </c>
      <c r="AK7" s="14" t="s">
        <v>210</v>
      </c>
      <c r="AL7" s="14" t="s">
        <v>216</v>
      </c>
      <c r="AM7" s="14" t="s">
        <v>143</v>
      </c>
      <c r="AN7" s="14" t="s">
        <v>145</v>
      </c>
      <c r="AO7" s="14" t="s">
        <v>147</v>
      </c>
      <c r="AP7" s="14" t="s">
        <v>217</v>
      </c>
      <c r="AQ7" s="14" t="s">
        <v>200</v>
      </c>
      <c r="AR7" s="14" t="s">
        <v>218</v>
      </c>
    </row>
    <row r="8" spans="1:44" ht="14.25" customHeight="1">
      <c r="A8" s="2">
        <v>3670000000</v>
      </c>
      <c r="B8" s="2">
        <v>61443351</v>
      </c>
      <c r="C8" s="8">
        <v>44177</v>
      </c>
      <c r="D8" s="8">
        <v>41987</v>
      </c>
      <c r="E8" s="182" t="s">
        <v>140</v>
      </c>
      <c r="F8" s="183"/>
      <c r="G8" s="7"/>
      <c r="H8" s="7"/>
      <c r="I8" s="7"/>
      <c r="J8" s="2"/>
      <c r="K8" s="2"/>
      <c r="L8" s="2" t="s">
        <v>167</v>
      </c>
      <c r="M8" s="2" t="s">
        <v>94</v>
      </c>
      <c r="N8" s="2" t="s">
        <v>95</v>
      </c>
      <c r="O8" s="6" t="s">
        <v>100</v>
      </c>
      <c r="P8" s="2" t="s">
        <v>87</v>
      </c>
      <c r="Q8" s="2" t="s">
        <v>103</v>
      </c>
      <c r="R8" s="2" t="s">
        <v>105</v>
      </c>
      <c r="S8" s="2" t="s">
        <v>106</v>
      </c>
      <c r="T8" s="2" t="s">
        <v>109</v>
      </c>
      <c r="U8" s="2" t="s">
        <v>111</v>
      </c>
      <c r="V8" s="2" t="s">
        <v>114</v>
      </c>
      <c r="W8" s="2" t="s">
        <v>117</v>
      </c>
      <c r="X8" s="2" t="s">
        <v>118</v>
      </c>
      <c r="Y8" s="2" t="s">
        <v>120</v>
      </c>
      <c r="Z8" s="2" t="s">
        <v>123</v>
      </c>
      <c r="AA8" s="2" t="s">
        <v>126</v>
      </c>
      <c r="AB8" s="2" t="s">
        <v>128</v>
      </c>
      <c r="AC8" s="2" t="s">
        <v>131</v>
      </c>
      <c r="AD8" s="2" t="s">
        <v>134</v>
      </c>
      <c r="AE8" s="2" t="s">
        <v>135</v>
      </c>
      <c r="AF8" s="2"/>
      <c r="AG8" s="2" t="s">
        <v>136</v>
      </c>
      <c r="AH8" s="2" t="s">
        <v>137</v>
      </c>
      <c r="AI8" s="14" t="s">
        <v>220</v>
      </c>
      <c r="AJ8" s="14" t="s">
        <v>180</v>
      </c>
      <c r="AK8" s="14" t="s">
        <v>183</v>
      </c>
      <c r="AL8" s="14" t="s">
        <v>141</v>
      </c>
      <c r="AM8" s="14" t="s">
        <v>221</v>
      </c>
      <c r="AN8" s="14" t="s">
        <v>222</v>
      </c>
      <c r="AO8" s="14" t="s">
        <v>147</v>
      </c>
      <c r="AP8" s="14" t="s">
        <v>199</v>
      </c>
      <c r="AQ8" s="14" t="s">
        <v>223</v>
      </c>
      <c r="AR8" s="14" t="s">
        <v>201</v>
      </c>
    </row>
    <row r="9" spans="1:44" ht="14.25" customHeight="1">
      <c r="A9" s="2">
        <v>3670000000</v>
      </c>
      <c r="B9" s="2">
        <v>61443351</v>
      </c>
      <c r="C9" s="8">
        <v>44539</v>
      </c>
      <c r="D9" s="8">
        <v>41984</v>
      </c>
      <c r="E9" s="182" t="s">
        <v>140</v>
      </c>
      <c r="F9" s="183"/>
      <c r="G9" s="7"/>
      <c r="H9" s="7"/>
      <c r="I9" s="7"/>
      <c r="J9" s="2"/>
      <c r="K9" s="2"/>
      <c r="L9" s="2" t="s">
        <v>190</v>
      </c>
      <c r="M9" s="2" t="s">
        <v>94</v>
      </c>
      <c r="N9" s="2" t="s">
        <v>95</v>
      </c>
      <c r="O9" s="6" t="s">
        <v>100</v>
      </c>
      <c r="P9" s="2" t="s">
        <v>87</v>
      </c>
      <c r="Q9" s="2" t="s">
        <v>103</v>
      </c>
      <c r="R9" s="2" t="s">
        <v>105</v>
      </c>
      <c r="S9" s="2" t="s">
        <v>106</v>
      </c>
      <c r="T9" s="2" t="s">
        <v>109</v>
      </c>
      <c r="U9" s="2" t="s">
        <v>111</v>
      </c>
      <c r="V9" s="2" t="s">
        <v>114</v>
      </c>
      <c r="W9" s="2" t="s">
        <v>117</v>
      </c>
      <c r="X9" s="2" t="s">
        <v>118</v>
      </c>
      <c r="Y9" s="2" t="s">
        <v>120</v>
      </c>
      <c r="Z9" s="2" t="s">
        <v>123</v>
      </c>
      <c r="AA9" s="2" t="s">
        <v>126</v>
      </c>
      <c r="AB9" s="2" t="s">
        <v>128</v>
      </c>
      <c r="AC9" s="2" t="s">
        <v>131</v>
      </c>
      <c r="AD9" s="2" t="s">
        <v>134</v>
      </c>
      <c r="AE9" s="2" t="s">
        <v>135</v>
      </c>
      <c r="AF9" s="2"/>
      <c r="AG9" s="2" t="s">
        <v>136</v>
      </c>
      <c r="AH9" s="2" t="s">
        <v>137</v>
      </c>
      <c r="AI9" s="14" t="s">
        <v>220</v>
      </c>
      <c r="AJ9" s="14" t="s">
        <v>104</v>
      </c>
      <c r="AK9" s="14" t="s">
        <v>210</v>
      </c>
      <c r="AL9" s="14" t="s">
        <v>141</v>
      </c>
      <c r="AM9" s="14" t="s">
        <v>221</v>
      </c>
      <c r="AN9" s="14" t="s">
        <v>145</v>
      </c>
      <c r="AO9" s="14" t="s">
        <v>147</v>
      </c>
      <c r="AP9" s="14" t="s">
        <v>226</v>
      </c>
      <c r="AQ9" s="14" t="s">
        <v>200</v>
      </c>
      <c r="AR9" s="14" t="s">
        <v>218</v>
      </c>
    </row>
    <row r="10" spans="1:44" ht="14.25" customHeight="1">
      <c r="A10" s="2">
        <v>3670000000</v>
      </c>
      <c r="B10" s="2">
        <v>61443351</v>
      </c>
      <c r="C10" s="8">
        <v>44901</v>
      </c>
      <c r="D10" s="8">
        <v>41981</v>
      </c>
      <c r="E10" s="182" t="s">
        <v>140</v>
      </c>
      <c r="F10" s="183"/>
      <c r="G10" s="7"/>
      <c r="H10" s="7"/>
      <c r="I10" s="7"/>
      <c r="J10" s="2"/>
      <c r="K10" s="2"/>
      <c r="L10" s="2" t="s">
        <v>202</v>
      </c>
      <c r="M10" s="2" t="s">
        <v>94</v>
      </c>
      <c r="N10" s="2" t="s">
        <v>95</v>
      </c>
      <c r="O10" s="6" t="s">
        <v>100</v>
      </c>
      <c r="P10" s="2" t="s">
        <v>87</v>
      </c>
      <c r="Q10" s="2" t="s">
        <v>103</v>
      </c>
      <c r="R10" s="2" t="s">
        <v>105</v>
      </c>
      <c r="S10" s="2" t="s">
        <v>106</v>
      </c>
      <c r="T10" s="2" t="s">
        <v>109</v>
      </c>
      <c r="U10" s="2" t="s">
        <v>111</v>
      </c>
      <c r="V10" s="2" t="s">
        <v>114</v>
      </c>
      <c r="W10" s="2" t="s">
        <v>117</v>
      </c>
      <c r="X10" s="2" t="s">
        <v>118</v>
      </c>
      <c r="Y10" s="2" t="s">
        <v>120</v>
      </c>
      <c r="Z10" s="2" t="s">
        <v>123</v>
      </c>
      <c r="AA10" s="2" t="s">
        <v>126</v>
      </c>
      <c r="AB10" s="2" t="s">
        <v>128</v>
      </c>
      <c r="AC10" s="2" t="s">
        <v>131</v>
      </c>
      <c r="AD10" s="2" t="s">
        <v>134</v>
      </c>
      <c r="AE10" s="2" t="s">
        <v>135</v>
      </c>
      <c r="AF10" s="2"/>
      <c r="AG10" s="2" t="s">
        <v>136</v>
      </c>
      <c r="AH10" s="2" t="s">
        <v>137</v>
      </c>
      <c r="AI10" s="16" t="s">
        <v>220</v>
      </c>
      <c r="AJ10" s="16" t="s">
        <v>203</v>
      </c>
      <c r="AK10" s="16" t="s">
        <v>183</v>
      </c>
      <c r="AL10" s="16" t="s">
        <v>175</v>
      </c>
      <c r="AM10" s="16" t="s">
        <v>176</v>
      </c>
      <c r="AN10" s="16" t="s">
        <v>241</v>
      </c>
      <c r="AO10" s="16" t="s">
        <v>197</v>
      </c>
      <c r="AP10" s="16" t="s">
        <v>217</v>
      </c>
      <c r="AQ10" s="16" t="s">
        <v>200</v>
      </c>
      <c r="AR10" s="16" t="s">
        <v>218</v>
      </c>
    </row>
    <row r="11" spans="1:44" ht="14.25" customHeight="1">
      <c r="A11" s="2">
        <v>3670000000</v>
      </c>
      <c r="B11" s="2">
        <v>61443351</v>
      </c>
      <c r="C11" s="8">
        <v>45263</v>
      </c>
      <c r="D11" s="8">
        <v>41978</v>
      </c>
      <c r="E11" s="182" t="s">
        <v>140</v>
      </c>
      <c r="F11" s="183"/>
      <c r="G11" s="7"/>
      <c r="H11" s="7"/>
      <c r="I11" s="7"/>
      <c r="J11" s="2"/>
      <c r="K11" s="2"/>
      <c r="L11" s="2" t="s">
        <v>92</v>
      </c>
      <c r="M11" s="2" t="s">
        <v>94</v>
      </c>
      <c r="N11" s="2" t="s">
        <v>95</v>
      </c>
      <c r="O11" s="6" t="s">
        <v>100</v>
      </c>
      <c r="P11" s="2" t="s">
        <v>87</v>
      </c>
      <c r="Q11" s="2" t="s">
        <v>103</v>
      </c>
      <c r="R11" s="2" t="s">
        <v>105</v>
      </c>
      <c r="S11" s="2" t="s">
        <v>106</v>
      </c>
      <c r="T11" s="2" t="s">
        <v>109</v>
      </c>
      <c r="U11" s="2" t="s">
        <v>111</v>
      </c>
      <c r="V11" s="2" t="s">
        <v>114</v>
      </c>
      <c r="W11" s="2" t="s">
        <v>117</v>
      </c>
      <c r="X11" s="2" t="s">
        <v>118</v>
      </c>
      <c r="Y11" s="2" t="s">
        <v>120</v>
      </c>
      <c r="Z11" s="2" t="s">
        <v>123</v>
      </c>
      <c r="AA11" s="2" t="s">
        <v>126</v>
      </c>
      <c r="AB11" s="2" t="s">
        <v>128</v>
      </c>
      <c r="AC11" s="2" t="s">
        <v>131</v>
      </c>
      <c r="AD11" s="2" t="s">
        <v>134</v>
      </c>
      <c r="AE11" s="2" t="s">
        <v>135</v>
      </c>
      <c r="AF11" s="2"/>
      <c r="AG11" s="2" t="s">
        <v>136</v>
      </c>
      <c r="AH11" s="2" t="s">
        <v>137</v>
      </c>
      <c r="AI11" s="16" t="s">
        <v>248</v>
      </c>
      <c r="AJ11" s="16" t="s">
        <v>250</v>
      </c>
      <c r="AK11" s="16" t="s">
        <v>251</v>
      </c>
      <c r="AL11" s="16" t="s">
        <v>216</v>
      </c>
      <c r="AM11" s="16" t="s">
        <v>253</v>
      </c>
      <c r="AN11" s="16" t="s">
        <v>255</v>
      </c>
      <c r="AO11" s="16" t="s">
        <v>256</v>
      </c>
      <c r="AP11" s="16" t="s">
        <v>226</v>
      </c>
      <c r="AQ11" s="16" t="s">
        <v>257</v>
      </c>
      <c r="AR11" s="16" t="s">
        <v>258</v>
      </c>
    </row>
    <row r="12" spans="1:44" ht="14.25" customHeight="1">
      <c r="A12" s="2">
        <v>3670000000</v>
      </c>
      <c r="B12" s="2">
        <v>61443351</v>
      </c>
      <c r="C12" s="8">
        <v>45625</v>
      </c>
      <c r="D12" s="8">
        <v>41975</v>
      </c>
      <c r="E12" s="182" t="s">
        <v>140</v>
      </c>
      <c r="F12" s="183"/>
      <c r="G12" s="7"/>
      <c r="H12" s="7"/>
      <c r="I12" s="7"/>
      <c r="J12" s="2"/>
      <c r="K12" s="2"/>
      <c r="L12" s="2" t="s">
        <v>167</v>
      </c>
      <c r="M12" s="2" t="s">
        <v>94</v>
      </c>
      <c r="N12" s="2" t="s">
        <v>95</v>
      </c>
      <c r="O12" s="6" t="s">
        <v>100</v>
      </c>
      <c r="P12" s="2" t="s">
        <v>87</v>
      </c>
      <c r="Q12" s="2" t="s">
        <v>103</v>
      </c>
      <c r="R12" s="2" t="s">
        <v>105</v>
      </c>
      <c r="S12" s="2" t="s">
        <v>106</v>
      </c>
      <c r="T12" s="2" t="s">
        <v>109</v>
      </c>
      <c r="U12" s="2" t="s">
        <v>111</v>
      </c>
      <c r="V12" s="2" t="s">
        <v>114</v>
      </c>
      <c r="W12" s="2" t="s">
        <v>117</v>
      </c>
      <c r="X12" s="2" t="s">
        <v>118</v>
      </c>
      <c r="Y12" s="2" t="s">
        <v>120</v>
      </c>
      <c r="Z12" s="2" t="s">
        <v>123</v>
      </c>
      <c r="AA12" s="2" t="s">
        <v>126</v>
      </c>
      <c r="AB12" s="2" t="s">
        <v>128</v>
      </c>
      <c r="AC12" s="2" t="s">
        <v>131</v>
      </c>
      <c r="AD12" s="2" t="s">
        <v>134</v>
      </c>
      <c r="AE12" s="2" t="s">
        <v>135</v>
      </c>
      <c r="AF12" s="2"/>
      <c r="AG12" s="2" t="s">
        <v>136</v>
      </c>
      <c r="AH12" s="2" t="s">
        <v>137</v>
      </c>
      <c r="AI12" s="16" t="s">
        <v>195</v>
      </c>
      <c r="AJ12" s="16" t="s">
        <v>104</v>
      </c>
      <c r="AK12" s="16" t="s">
        <v>183</v>
      </c>
      <c r="AL12" s="16" t="s">
        <v>141</v>
      </c>
      <c r="AM12" s="16" t="s">
        <v>143</v>
      </c>
      <c r="AN12" s="16" t="s">
        <v>145</v>
      </c>
      <c r="AO12" s="16" t="s">
        <v>262</v>
      </c>
      <c r="AP12" s="16" t="s">
        <v>199</v>
      </c>
      <c r="AQ12" s="16" t="s">
        <v>149</v>
      </c>
      <c r="AR12" s="16" t="s">
        <v>201</v>
      </c>
    </row>
    <row r="13" spans="1:44" ht="14.25" customHeight="1">
      <c r="A13" s="2">
        <v>3670000000</v>
      </c>
      <c r="B13" s="2">
        <v>61443351</v>
      </c>
      <c r="C13" s="8">
        <v>45987</v>
      </c>
      <c r="D13" s="8">
        <v>41972</v>
      </c>
      <c r="E13" s="182" t="s">
        <v>140</v>
      </c>
      <c r="F13" s="183"/>
      <c r="G13" s="7"/>
      <c r="H13" s="7"/>
      <c r="I13" s="7"/>
      <c r="J13" s="2"/>
      <c r="K13" s="2"/>
      <c r="L13" s="2" t="s">
        <v>190</v>
      </c>
      <c r="M13" s="2" t="s">
        <v>94</v>
      </c>
      <c r="N13" s="2" t="s">
        <v>95</v>
      </c>
      <c r="O13" s="6" t="s">
        <v>100</v>
      </c>
      <c r="P13" s="2" t="s">
        <v>87</v>
      </c>
      <c r="Q13" s="2" t="s">
        <v>103</v>
      </c>
      <c r="R13" s="2" t="s">
        <v>105</v>
      </c>
      <c r="S13" s="2" t="s">
        <v>106</v>
      </c>
      <c r="T13" s="2" t="s">
        <v>109</v>
      </c>
      <c r="U13" s="2" t="s">
        <v>111</v>
      </c>
      <c r="V13" s="2" t="s">
        <v>114</v>
      </c>
      <c r="W13" s="2" t="s">
        <v>117</v>
      </c>
      <c r="X13" s="2" t="s">
        <v>118</v>
      </c>
      <c r="Y13" s="2" t="s">
        <v>120</v>
      </c>
      <c r="Z13" s="2" t="s">
        <v>123</v>
      </c>
      <c r="AA13" s="2" t="s">
        <v>126</v>
      </c>
      <c r="AB13" s="2" t="s">
        <v>128</v>
      </c>
      <c r="AC13" s="2" t="s">
        <v>131</v>
      </c>
      <c r="AD13" s="2" t="s">
        <v>134</v>
      </c>
      <c r="AE13" s="2" t="s">
        <v>135</v>
      </c>
      <c r="AF13" s="2"/>
      <c r="AG13" s="2" t="s">
        <v>136</v>
      </c>
      <c r="AH13" s="2" t="s">
        <v>137</v>
      </c>
      <c r="AI13" s="16" t="s">
        <v>269</v>
      </c>
      <c r="AJ13" s="16" t="s">
        <v>180</v>
      </c>
      <c r="AK13" s="16" t="s">
        <v>183</v>
      </c>
      <c r="AL13" s="16" t="s">
        <v>175</v>
      </c>
      <c r="AM13" s="16" t="s">
        <v>143</v>
      </c>
      <c r="AN13" s="16" t="s">
        <v>145</v>
      </c>
      <c r="AO13" s="16" t="s">
        <v>262</v>
      </c>
      <c r="AP13" s="16" t="s">
        <v>199</v>
      </c>
      <c r="AQ13" s="16" t="s">
        <v>149</v>
      </c>
      <c r="AR13" s="16" t="s">
        <v>270</v>
      </c>
    </row>
    <row r="14" spans="1:44" ht="14.25" customHeight="1">
      <c r="A14" s="2">
        <v>3670000000</v>
      </c>
      <c r="B14" s="2">
        <v>61443351</v>
      </c>
      <c r="C14" s="8">
        <v>46349</v>
      </c>
      <c r="D14" s="8">
        <v>41969</v>
      </c>
      <c r="E14" s="182" t="s">
        <v>140</v>
      </c>
      <c r="F14" s="183"/>
      <c r="G14" s="7"/>
      <c r="H14" s="7"/>
      <c r="I14" s="7"/>
      <c r="J14" s="2"/>
      <c r="K14" s="2"/>
      <c r="L14" s="2" t="s">
        <v>202</v>
      </c>
      <c r="M14" s="2" t="s">
        <v>94</v>
      </c>
      <c r="N14" s="2" t="s">
        <v>95</v>
      </c>
      <c r="O14" s="6" t="s">
        <v>100</v>
      </c>
      <c r="P14" s="2" t="s">
        <v>87</v>
      </c>
      <c r="Q14" s="2" t="s">
        <v>103</v>
      </c>
      <c r="R14" s="2" t="s">
        <v>105</v>
      </c>
      <c r="S14" s="2" t="s">
        <v>106</v>
      </c>
      <c r="T14" s="2" t="s">
        <v>109</v>
      </c>
      <c r="U14" s="2" t="s">
        <v>111</v>
      </c>
      <c r="V14" s="2" t="s">
        <v>114</v>
      </c>
      <c r="W14" s="2" t="s">
        <v>117</v>
      </c>
      <c r="X14" s="2" t="s">
        <v>118</v>
      </c>
      <c r="Y14" s="2" t="s">
        <v>120</v>
      </c>
      <c r="Z14" s="2" t="s">
        <v>123</v>
      </c>
      <c r="AA14" s="2" t="s">
        <v>126</v>
      </c>
      <c r="AB14" s="2" t="s">
        <v>128</v>
      </c>
      <c r="AC14" s="2" t="s">
        <v>131</v>
      </c>
      <c r="AD14" s="2" t="s">
        <v>134</v>
      </c>
      <c r="AE14" s="2" t="s">
        <v>135</v>
      </c>
      <c r="AF14" s="2"/>
      <c r="AG14" s="2" t="s">
        <v>136</v>
      </c>
      <c r="AH14" s="2" t="s">
        <v>137</v>
      </c>
      <c r="AI14" s="16" t="s">
        <v>248</v>
      </c>
      <c r="AJ14" s="16" t="s">
        <v>250</v>
      </c>
      <c r="AK14" s="16" t="s">
        <v>251</v>
      </c>
      <c r="AL14" s="16" t="s">
        <v>216</v>
      </c>
      <c r="AM14" s="16" t="s">
        <v>253</v>
      </c>
      <c r="AN14" s="16" t="s">
        <v>255</v>
      </c>
      <c r="AO14" s="16" t="s">
        <v>256</v>
      </c>
      <c r="AP14" s="16" t="s">
        <v>226</v>
      </c>
      <c r="AQ14" s="16" t="s">
        <v>257</v>
      </c>
      <c r="AR14" s="16" t="s">
        <v>258</v>
      </c>
    </row>
    <row r="15" spans="1:44" ht="14.25" customHeight="1">
      <c r="A15" s="2">
        <v>3670000000</v>
      </c>
      <c r="B15" s="2">
        <v>61443351</v>
      </c>
      <c r="C15" s="8">
        <v>46711</v>
      </c>
      <c r="D15" s="8">
        <v>41966</v>
      </c>
      <c r="E15" s="182" t="s">
        <v>140</v>
      </c>
      <c r="F15" s="183"/>
      <c r="G15" s="7"/>
      <c r="H15" s="7"/>
      <c r="I15" s="7"/>
      <c r="J15" s="2"/>
      <c r="K15" s="2"/>
      <c r="L15" s="2" t="s">
        <v>92</v>
      </c>
      <c r="M15" s="2" t="s">
        <v>94</v>
      </c>
      <c r="N15" s="2" t="s">
        <v>95</v>
      </c>
      <c r="O15" s="6" t="s">
        <v>100</v>
      </c>
      <c r="P15" s="2" t="s">
        <v>87</v>
      </c>
      <c r="Q15" s="2" t="s">
        <v>103</v>
      </c>
      <c r="R15" s="2" t="s">
        <v>105</v>
      </c>
      <c r="S15" s="2" t="s">
        <v>106</v>
      </c>
      <c r="T15" s="2" t="s">
        <v>109</v>
      </c>
      <c r="U15" s="2" t="s">
        <v>111</v>
      </c>
      <c r="V15" s="2" t="s">
        <v>114</v>
      </c>
      <c r="W15" s="2" t="s">
        <v>117</v>
      </c>
      <c r="X15" s="2" t="s">
        <v>118</v>
      </c>
      <c r="Y15" s="2" t="s">
        <v>120</v>
      </c>
      <c r="Z15" s="2" t="s">
        <v>123</v>
      </c>
      <c r="AA15" s="2" t="s">
        <v>126</v>
      </c>
      <c r="AB15" s="2" t="s">
        <v>128</v>
      </c>
      <c r="AC15" s="2" t="s">
        <v>131</v>
      </c>
      <c r="AD15" s="2" t="s">
        <v>134</v>
      </c>
      <c r="AE15" s="2" t="s">
        <v>135</v>
      </c>
      <c r="AF15" s="2"/>
      <c r="AG15" s="2" t="s">
        <v>136</v>
      </c>
      <c r="AH15" s="2" t="s">
        <v>137</v>
      </c>
      <c r="AI15" s="16" t="s">
        <v>195</v>
      </c>
      <c r="AJ15" s="16" t="s">
        <v>104</v>
      </c>
      <c r="AK15" s="16" t="s">
        <v>183</v>
      </c>
      <c r="AL15" s="16" t="s">
        <v>141</v>
      </c>
      <c r="AM15" s="16" t="s">
        <v>143</v>
      </c>
      <c r="AN15" s="16" t="s">
        <v>145</v>
      </c>
      <c r="AO15" s="16" t="s">
        <v>262</v>
      </c>
      <c r="AP15" s="16" t="s">
        <v>199</v>
      </c>
      <c r="AQ15" s="16" t="s">
        <v>149</v>
      </c>
      <c r="AR15" s="16" t="s">
        <v>201</v>
      </c>
    </row>
    <row r="16" spans="1:44" ht="14.25" customHeight="1">
      <c r="A16" s="2">
        <v>3670000000</v>
      </c>
      <c r="B16" s="2">
        <v>61443351</v>
      </c>
      <c r="C16" s="8">
        <v>47073</v>
      </c>
      <c r="D16" s="8">
        <v>41963</v>
      </c>
      <c r="E16" s="182" t="s">
        <v>140</v>
      </c>
      <c r="F16" s="183"/>
      <c r="G16" s="7"/>
      <c r="H16" s="7"/>
      <c r="I16" s="7"/>
      <c r="J16" s="2"/>
      <c r="K16" s="2"/>
      <c r="L16" s="2" t="s">
        <v>167</v>
      </c>
      <c r="M16" s="2" t="s">
        <v>94</v>
      </c>
      <c r="N16" s="2" t="s">
        <v>95</v>
      </c>
      <c r="O16" s="6" t="s">
        <v>100</v>
      </c>
      <c r="P16" s="2" t="s">
        <v>87</v>
      </c>
      <c r="Q16" s="2" t="s">
        <v>103</v>
      </c>
      <c r="R16" s="2" t="s">
        <v>105</v>
      </c>
      <c r="S16" s="2" t="s">
        <v>106</v>
      </c>
      <c r="T16" s="2" t="s">
        <v>109</v>
      </c>
      <c r="U16" s="2" t="s">
        <v>111</v>
      </c>
      <c r="V16" s="2" t="s">
        <v>114</v>
      </c>
      <c r="W16" s="2" t="s">
        <v>117</v>
      </c>
      <c r="X16" s="2" t="s">
        <v>118</v>
      </c>
      <c r="Y16" s="2" t="s">
        <v>120</v>
      </c>
      <c r="Z16" s="2" t="s">
        <v>123</v>
      </c>
      <c r="AA16" s="2" t="s">
        <v>126</v>
      </c>
      <c r="AB16" s="2" t="s">
        <v>128</v>
      </c>
      <c r="AC16" s="2" t="s">
        <v>131</v>
      </c>
      <c r="AD16" s="2" t="s">
        <v>134</v>
      </c>
      <c r="AE16" s="2" t="s">
        <v>135</v>
      </c>
      <c r="AF16" s="2"/>
      <c r="AG16" s="2" t="s">
        <v>136</v>
      </c>
      <c r="AH16" s="2" t="s">
        <v>137</v>
      </c>
      <c r="AI16" s="16" t="s">
        <v>269</v>
      </c>
      <c r="AJ16" s="16" t="s">
        <v>180</v>
      </c>
      <c r="AK16" s="16" t="s">
        <v>183</v>
      </c>
      <c r="AL16" s="16" t="s">
        <v>175</v>
      </c>
      <c r="AM16" s="16" t="s">
        <v>143</v>
      </c>
      <c r="AN16" s="16" t="s">
        <v>145</v>
      </c>
      <c r="AO16" s="16" t="s">
        <v>262</v>
      </c>
      <c r="AP16" s="16" t="s">
        <v>199</v>
      </c>
      <c r="AQ16" s="16" t="s">
        <v>149</v>
      </c>
      <c r="AR16" s="16" t="s">
        <v>270</v>
      </c>
    </row>
    <row r="17" spans="1:44" ht="14.25" customHeight="1">
      <c r="A17" s="2">
        <v>3670000000</v>
      </c>
      <c r="B17" s="2">
        <v>61443351</v>
      </c>
      <c r="C17" s="8">
        <v>47435</v>
      </c>
      <c r="D17" s="8">
        <v>41960</v>
      </c>
      <c r="E17" s="182" t="s">
        <v>140</v>
      </c>
      <c r="F17" s="183"/>
      <c r="G17" s="7"/>
      <c r="H17" s="7"/>
      <c r="I17" s="7"/>
      <c r="J17" s="2"/>
      <c r="K17" s="2"/>
      <c r="L17" s="2" t="s">
        <v>190</v>
      </c>
      <c r="M17" s="2" t="s">
        <v>94</v>
      </c>
      <c r="N17" s="2" t="s">
        <v>95</v>
      </c>
      <c r="O17" s="6" t="s">
        <v>100</v>
      </c>
      <c r="P17" s="2" t="s">
        <v>87</v>
      </c>
      <c r="Q17" s="2" t="s">
        <v>103</v>
      </c>
      <c r="R17" s="2" t="s">
        <v>105</v>
      </c>
      <c r="S17" s="2" t="s">
        <v>106</v>
      </c>
      <c r="T17" s="2" t="s">
        <v>109</v>
      </c>
      <c r="U17" s="2" t="s">
        <v>111</v>
      </c>
      <c r="V17" s="2" t="s">
        <v>114</v>
      </c>
      <c r="W17" s="2" t="s">
        <v>117</v>
      </c>
      <c r="X17" s="2" t="s">
        <v>118</v>
      </c>
      <c r="Y17" s="2" t="s">
        <v>120</v>
      </c>
      <c r="Z17" s="2" t="s">
        <v>123</v>
      </c>
      <c r="AA17" s="2" t="s">
        <v>126</v>
      </c>
      <c r="AB17" s="2" t="s">
        <v>128</v>
      </c>
      <c r="AC17" s="2" t="s">
        <v>131</v>
      </c>
      <c r="AD17" s="2" t="s">
        <v>134</v>
      </c>
      <c r="AE17" s="2" t="s">
        <v>135</v>
      </c>
      <c r="AF17" s="2"/>
      <c r="AG17" s="2" t="s">
        <v>136</v>
      </c>
      <c r="AH17" s="2" t="s">
        <v>137</v>
      </c>
      <c r="AI17" s="16" t="s">
        <v>220</v>
      </c>
      <c r="AJ17" s="16" t="s">
        <v>104</v>
      </c>
      <c r="AK17" s="16" t="s">
        <v>183</v>
      </c>
      <c r="AL17" s="16" t="s">
        <v>141</v>
      </c>
      <c r="AM17" s="16" t="s">
        <v>143</v>
      </c>
      <c r="AN17" s="16" t="s">
        <v>145</v>
      </c>
      <c r="AO17" s="16" t="s">
        <v>147</v>
      </c>
      <c r="AP17" s="16" t="s">
        <v>199</v>
      </c>
      <c r="AQ17" s="16" t="s">
        <v>149</v>
      </c>
      <c r="AR17" s="16" t="s">
        <v>270</v>
      </c>
    </row>
    <row r="18" spans="1:44" ht="14.25" customHeight="1">
      <c r="A18" s="2">
        <v>3670000000</v>
      </c>
      <c r="B18" s="2">
        <v>61443351</v>
      </c>
      <c r="C18" s="8">
        <v>47797</v>
      </c>
      <c r="D18" s="8">
        <v>41957</v>
      </c>
      <c r="E18" s="182" t="s">
        <v>140</v>
      </c>
      <c r="F18" s="183"/>
      <c r="G18" s="7"/>
      <c r="H18" s="7"/>
      <c r="I18" s="7"/>
      <c r="J18" s="2"/>
      <c r="K18" s="2"/>
      <c r="L18" s="2" t="s">
        <v>202</v>
      </c>
      <c r="M18" s="2" t="s">
        <v>94</v>
      </c>
      <c r="N18" s="2" t="s">
        <v>95</v>
      </c>
      <c r="O18" s="6" t="s">
        <v>100</v>
      </c>
      <c r="P18" s="2" t="s">
        <v>87</v>
      </c>
      <c r="Q18" s="2" t="s">
        <v>103</v>
      </c>
      <c r="R18" s="2" t="s">
        <v>105</v>
      </c>
      <c r="S18" s="2" t="s">
        <v>106</v>
      </c>
      <c r="T18" s="2" t="s">
        <v>109</v>
      </c>
      <c r="U18" s="2" t="s">
        <v>111</v>
      </c>
      <c r="V18" s="2" t="s">
        <v>114</v>
      </c>
      <c r="W18" s="2" t="s">
        <v>117</v>
      </c>
      <c r="X18" s="2" t="s">
        <v>118</v>
      </c>
      <c r="Y18" s="2" t="s">
        <v>120</v>
      </c>
      <c r="Z18" s="2" t="s">
        <v>123</v>
      </c>
      <c r="AA18" s="2" t="s">
        <v>126</v>
      </c>
      <c r="AB18" s="2" t="s">
        <v>128</v>
      </c>
      <c r="AC18" s="2" t="s">
        <v>131</v>
      </c>
      <c r="AD18" s="2" t="s">
        <v>134</v>
      </c>
      <c r="AE18" s="2" t="s">
        <v>135</v>
      </c>
      <c r="AF18" s="2"/>
      <c r="AG18" s="2" t="s">
        <v>136</v>
      </c>
      <c r="AH18" s="2" t="s">
        <v>137</v>
      </c>
      <c r="AI18" s="16" t="s">
        <v>220</v>
      </c>
      <c r="AJ18" s="16" t="s">
        <v>104</v>
      </c>
      <c r="AK18" s="16" t="s">
        <v>210</v>
      </c>
      <c r="AL18" s="16" t="s">
        <v>141</v>
      </c>
      <c r="AM18" s="16" t="s">
        <v>221</v>
      </c>
      <c r="AN18" s="16" t="s">
        <v>222</v>
      </c>
      <c r="AO18" s="16" t="s">
        <v>147</v>
      </c>
      <c r="AP18" s="16" t="s">
        <v>199</v>
      </c>
      <c r="AQ18" s="16" t="s">
        <v>223</v>
      </c>
      <c r="AR18" s="16" t="s">
        <v>218</v>
      </c>
    </row>
    <row r="19" spans="1:44" ht="14.25" customHeight="1">
      <c r="A19" s="2">
        <v>3670000000</v>
      </c>
      <c r="B19" s="2">
        <v>61443351</v>
      </c>
      <c r="C19" s="8">
        <v>48159</v>
      </c>
      <c r="D19" s="8">
        <v>41954</v>
      </c>
      <c r="E19" s="182" t="s">
        <v>140</v>
      </c>
      <c r="F19" s="183"/>
      <c r="G19" s="7"/>
      <c r="H19" s="7"/>
      <c r="I19" s="7"/>
      <c r="J19" s="2"/>
      <c r="K19" s="2"/>
      <c r="L19" s="2" t="s">
        <v>92</v>
      </c>
      <c r="M19" s="2" t="s">
        <v>94</v>
      </c>
      <c r="N19" s="2" t="s">
        <v>95</v>
      </c>
      <c r="O19" s="6" t="s">
        <v>100</v>
      </c>
      <c r="P19" s="2" t="s">
        <v>87</v>
      </c>
      <c r="Q19" s="2" t="s">
        <v>103</v>
      </c>
      <c r="R19" s="2" t="s">
        <v>105</v>
      </c>
      <c r="S19" s="2" t="s">
        <v>106</v>
      </c>
      <c r="T19" s="2" t="s">
        <v>109</v>
      </c>
      <c r="U19" s="2" t="s">
        <v>111</v>
      </c>
      <c r="V19" s="2" t="s">
        <v>114</v>
      </c>
      <c r="W19" s="2" t="s">
        <v>117</v>
      </c>
      <c r="X19" s="2" t="s">
        <v>118</v>
      </c>
      <c r="Y19" s="2" t="s">
        <v>120</v>
      </c>
      <c r="Z19" s="2" t="s">
        <v>123</v>
      </c>
      <c r="AA19" s="2" t="s">
        <v>126</v>
      </c>
      <c r="AB19" s="2" t="s">
        <v>128</v>
      </c>
      <c r="AC19" s="2" t="s">
        <v>131</v>
      </c>
      <c r="AD19" s="2" t="s">
        <v>134</v>
      </c>
      <c r="AE19" s="2" t="s">
        <v>135</v>
      </c>
      <c r="AF19" s="2"/>
      <c r="AG19" s="2" t="s">
        <v>136</v>
      </c>
      <c r="AH19" s="2" t="s">
        <v>137</v>
      </c>
      <c r="AI19" s="16" t="s">
        <v>195</v>
      </c>
      <c r="AJ19" s="16" t="s">
        <v>203</v>
      </c>
      <c r="AK19" s="16" t="s">
        <v>107</v>
      </c>
      <c r="AL19" s="16" t="s">
        <v>175</v>
      </c>
      <c r="AM19" s="16" t="s">
        <v>176</v>
      </c>
      <c r="AN19" s="16" t="s">
        <v>177</v>
      </c>
      <c r="AO19" s="16" t="s">
        <v>262</v>
      </c>
      <c r="AP19" s="16" t="s">
        <v>217</v>
      </c>
      <c r="AQ19" s="16" t="s">
        <v>200</v>
      </c>
      <c r="AR19" s="16" t="s">
        <v>184</v>
      </c>
    </row>
    <row r="20" spans="1:44" ht="14.25" customHeight="1">
      <c r="A20" s="2">
        <v>3670000000</v>
      </c>
      <c r="B20" s="2">
        <v>61443351</v>
      </c>
      <c r="C20" s="8">
        <v>48521</v>
      </c>
      <c r="D20" s="8">
        <v>41951</v>
      </c>
      <c r="E20" s="182" t="s">
        <v>140</v>
      </c>
      <c r="F20" s="183"/>
      <c r="G20" s="7"/>
      <c r="H20" s="7"/>
      <c r="I20" s="7"/>
      <c r="J20" s="2"/>
      <c r="K20" s="2"/>
      <c r="L20" s="2" t="s">
        <v>167</v>
      </c>
      <c r="M20" s="2" t="s">
        <v>94</v>
      </c>
      <c r="N20" s="2" t="s">
        <v>95</v>
      </c>
      <c r="O20" s="6" t="s">
        <v>100</v>
      </c>
      <c r="P20" s="2" t="s">
        <v>87</v>
      </c>
      <c r="Q20" s="2" t="s">
        <v>103</v>
      </c>
      <c r="R20" s="2" t="s">
        <v>105</v>
      </c>
      <c r="S20" s="2" t="s">
        <v>106</v>
      </c>
      <c r="T20" s="2" t="s">
        <v>109</v>
      </c>
      <c r="U20" s="2" t="s">
        <v>111</v>
      </c>
      <c r="V20" s="2" t="s">
        <v>114</v>
      </c>
      <c r="W20" s="2" t="s">
        <v>117</v>
      </c>
      <c r="X20" s="2" t="s">
        <v>118</v>
      </c>
      <c r="Y20" s="2" t="s">
        <v>120</v>
      </c>
      <c r="Z20" s="2" t="s">
        <v>123</v>
      </c>
      <c r="AA20" s="2" t="s">
        <v>126</v>
      </c>
      <c r="AB20" s="2" t="s">
        <v>128</v>
      </c>
      <c r="AC20" s="2" t="s">
        <v>131</v>
      </c>
      <c r="AD20" s="2" t="s">
        <v>134</v>
      </c>
      <c r="AE20" s="2" t="s">
        <v>135</v>
      </c>
      <c r="AF20" s="2"/>
      <c r="AG20" s="2" t="s">
        <v>136</v>
      </c>
      <c r="AH20" s="2" t="s">
        <v>137</v>
      </c>
      <c r="AI20" s="16" t="s">
        <v>195</v>
      </c>
      <c r="AJ20" s="16" t="s">
        <v>173</v>
      </c>
      <c r="AK20" s="16" t="s">
        <v>174</v>
      </c>
      <c r="AL20" s="16" t="s">
        <v>196</v>
      </c>
      <c r="AM20" s="16" t="s">
        <v>176</v>
      </c>
      <c r="AN20" s="16" t="s">
        <v>145</v>
      </c>
      <c r="AO20" s="16" t="s">
        <v>197</v>
      </c>
      <c r="AP20" s="16" t="s">
        <v>199</v>
      </c>
      <c r="AQ20" s="16" t="s">
        <v>200</v>
      </c>
      <c r="AR20" s="16" t="s">
        <v>201</v>
      </c>
    </row>
    <row r="21" spans="1:44" ht="14.25" customHeight="1">
      <c r="A21" s="2">
        <v>3670000000</v>
      </c>
      <c r="B21" s="2">
        <v>61443351</v>
      </c>
      <c r="C21" s="8">
        <v>48883</v>
      </c>
      <c r="D21" s="8">
        <v>41948</v>
      </c>
      <c r="E21" s="182" t="s">
        <v>140</v>
      </c>
      <c r="F21" s="183"/>
      <c r="G21" s="7"/>
      <c r="H21" s="7"/>
      <c r="I21" s="7"/>
      <c r="J21" s="2"/>
      <c r="K21" s="2"/>
      <c r="L21" s="2" t="s">
        <v>190</v>
      </c>
      <c r="M21" s="2" t="s">
        <v>94</v>
      </c>
      <c r="N21" s="2" t="s">
        <v>95</v>
      </c>
      <c r="O21" s="6" t="s">
        <v>100</v>
      </c>
      <c r="P21" s="2" t="s">
        <v>87</v>
      </c>
      <c r="Q21" s="2" t="s">
        <v>103</v>
      </c>
      <c r="R21" s="2" t="s">
        <v>105</v>
      </c>
      <c r="S21" s="2" t="s">
        <v>106</v>
      </c>
      <c r="T21" s="2" t="s">
        <v>109</v>
      </c>
      <c r="U21" s="2" t="s">
        <v>111</v>
      </c>
      <c r="V21" s="2" t="s">
        <v>114</v>
      </c>
      <c r="W21" s="2" t="s">
        <v>117</v>
      </c>
      <c r="X21" s="2" t="s">
        <v>118</v>
      </c>
      <c r="Y21" s="2" t="s">
        <v>120</v>
      </c>
      <c r="Z21" s="2" t="s">
        <v>123</v>
      </c>
      <c r="AA21" s="2" t="s">
        <v>126</v>
      </c>
      <c r="AB21" s="2" t="s">
        <v>128</v>
      </c>
      <c r="AC21" s="2" t="s">
        <v>131</v>
      </c>
      <c r="AD21" s="2" t="s">
        <v>134</v>
      </c>
      <c r="AE21" s="2" t="s">
        <v>135</v>
      </c>
      <c r="AF21" s="2"/>
      <c r="AG21" s="2" t="s">
        <v>136</v>
      </c>
      <c r="AH21" s="2" t="s">
        <v>137</v>
      </c>
      <c r="AI21" s="16" t="s">
        <v>172</v>
      </c>
      <c r="AJ21" s="16" t="s">
        <v>173</v>
      </c>
      <c r="AK21" s="16" t="s">
        <v>174</v>
      </c>
      <c r="AL21" s="16" t="s">
        <v>175</v>
      </c>
      <c r="AM21" s="16" t="s">
        <v>176</v>
      </c>
      <c r="AN21" s="16" t="s">
        <v>177</v>
      </c>
      <c r="AO21" s="16" t="s">
        <v>179</v>
      </c>
      <c r="AP21" s="16" t="s">
        <v>181</v>
      </c>
      <c r="AQ21" s="16" t="s">
        <v>182</v>
      </c>
      <c r="AR21" s="16" t="s">
        <v>184</v>
      </c>
    </row>
    <row r="22" spans="1:44" ht="14.25" customHeight="1">
      <c r="A22" s="2">
        <v>3670000000</v>
      </c>
      <c r="B22" s="2">
        <v>61443351</v>
      </c>
      <c r="C22" s="8">
        <v>49245</v>
      </c>
      <c r="D22" s="8">
        <v>41945</v>
      </c>
      <c r="E22" s="182" t="s">
        <v>140</v>
      </c>
      <c r="F22" s="183"/>
      <c r="G22" s="7"/>
      <c r="H22" s="7"/>
      <c r="I22" s="7"/>
      <c r="J22" s="2"/>
      <c r="K22" s="2"/>
      <c r="L22" s="2" t="s">
        <v>202</v>
      </c>
      <c r="M22" s="2" t="s">
        <v>94</v>
      </c>
      <c r="N22" s="2" t="s">
        <v>95</v>
      </c>
      <c r="O22" s="6" t="s">
        <v>100</v>
      </c>
      <c r="P22" s="2" t="s">
        <v>87</v>
      </c>
      <c r="Q22" s="2" t="s">
        <v>103</v>
      </c>
      <c r="R22" s="2" t="s">
        <v>105</v>
      </c>
      <c r="S22" s="2" t="s">
        <v>106</v>
      </c>
      <c r="T22" s="2" t="s">
        <v>109</v>
      </c>
      <c r="U22" s="2" t="s">
        <v>111</v>
      </c>
      <c r="V22" s="2" t="s">
        <v>114</v>
      </c>
      <c r="W22" s="2" t="s">
        <v>117</v>
      </c>
      <c r="X22" s="2" t="s">
        <v>118</v>
      </c>
      <c r="Y22" s="2" t="s">
        <v>120</v>
      </c>
      <c r="Z22" s="2" t="s">
        <v>123</v>
      </c>
      <c r="AA22" s="2" t="s">
        <v>126</v>
      </c>
      <c r="AB22" s="2" t="s">
        <v>128</v>
      </c>
      <c r="AC22" s="2" t="s">
        <v>131</v>
      </c>
      <c r="AD22" s="2" t="s">
        <v>134</v>
      </c>
      <c r="AE22" s="2" t="s">
        <v>135</v>
      </c>
      <c r="AF22" s="2"/>
      <c r="AG22" s="2" t="s">
        <v>136</v>
      </c>
      <c r="AH22" s="2" t="s">
        <v>137</v>
      </c>
      <c r="AI22" s="16" t="s">
        <v>220</v>
      </c>
      <c r="AJ22" s="16" t="s">
        <v>180</v>
      </c>
      <c r="AK22" s="16" t="s">
        <v>107</v>
      </c>
      <c r="AL22" s="16" t="s">
        <v>381</v>
      </c>
      <c r="AM22" s="16" t="s">
        <v>221</v>
      </c>
      <c r="AN22" s="16" t="s">
        <v>222</v>
      </c>
      <c r="AO22" s="16" t="s">
        <v>147</v>
      </c>
      <c r="AP22" s="16" t="s">
        <v>148</v>
      </c>
      <c r="AQ22" s="16" t="s">
        <v>384</v>
      </c>
      <c r="AR22" s="16" t="s">
        <v>218</v>
      </c>
    </row>
    <row r="23" spans="1:44" ht="14.25" customHeight="1">
      <c r="A23" s="22">
        <v>3671686248</v>
      </c>
      <c r="B23" s="16"/>
      <c r="C23" s="8">
        <v>49607</v>
      </c>
      <c r="D23" s="8">
        <v>41942</v>
      </c>
      <c r="E23" s="16" t="s">
        <v>80</v>
      </c>
      <c r="F23" s="16"/>
      <c r="G23" s="16"/>
      <c r="H23" s="16"/>
      <c r="I23" s="16"/>
      <c r="J23" s="16"/>
      <c r="K23" s="16"/>
      <c r="L23" s="16"/>
      <c r="M23" s="16"/>
      <c r="N23" s="16"/>
      <c r="O23" s="16"/>
      <c r="P23" s="16"/>
      <c r="Q23" s="16"/>
      <c r="R23" s="16"/>
      <c r="S23" s="16"/>
      <c r="T23" s="16"/>
      <c r="U23" s="14"/>
      <c r="V23" s="14"/>
      <c r="W23" s="23"/>
      <c r="X23" s="16"/>
      <c r="Y23" s="14"/>
      <c r="Z23" s="14"/>
      <c r="AA23" s="14"/>
      <c r="AB23" s="14"/>
      <c r="AC23" s="16"/>
      <c r="AD23" s="16"/>
      <c r="AE23" s="16"/>
      <c r="AF23" s="24"/>
      <c r="AG23" s="24"/>
      <c r="AH23" s="16"/>
      <c r="AI23" s="16" t="s">
        <v>138</v>
      </c>
      <c r="AJ23" s="16" t="s">
        <v>139</v>
      </c>
      <c r="AK23" s="16" t="s">
        <v>107</v>
      </c>
      <c r="AL23" s="16" t="s">
        <v>141</v>
      </c>
      <c r="AM23" s="16" t="s">
        <v>143</v>
      </c>
      <c r="AN23" s="16" t="s">
        <v>145</v>
      </c>
      <c r="AO23" s="16" t="s">
        <v>147</v>
      </c>
      <c r="AP23" s="16" t="s">
        <v>148</v>
      </c>
      <c r="AQ23" s="16" t="s">
        <v>149</v>
      </c>
      <c r="AR23" s="16" t="s">
        <v>150</v>
      </c>
    </row>
    <row r="24" spans="1:44" ht="14.25" customHeight="1">
      <c r="A24" s="22">
        <v>3671819818</v>
      </c>
      <c r="B24" s="16"/>
      <c r="C24" s="8">
        <v>49969</v>
      </c>
      <c r="D24" s="8">
        <v>41939</v>
      </c>
      <c r="E24" s="16" t="s">
        <v>80</v>
      </c>
      <c r="F24" s="16"/>
      <c r="G24" s="16"/>
      <c r="H24" s="16"/>
      <c r="I24" s="16"/>
      <c r="J24" s="16"/>
      <c r="K24" s="16"/>
      <c r="L24" s="16"/>
      <c r="M24" s="16"/>
      <c r="N24" s="16"/>
      <c r="O24" s="16"/>
      <c r="P24" s="16"/>
      <c r="Q24" s="16"/>
      <c r="R24" s="16"/>
      <c r="S24" s="16"/>
      <c r="T24" s="16"/>
      <c r="U24" s="14"/>
      <c r="V24" s="14"/>
      <c r="W24" s="23"/>
      <c r="X24" s="16"/>
      <c r="Y24" s="14"/>
      <c r="Z24" s="14"/>
      <c r="AA24" s="14"/>
      <c r="AB24" s="14"/>
      <c r="AC24" s="16"/>
      <c r="AD24" s="16"/>
      <c r="AE24" s="16"/>
      <c r="AF24" s="24"/>
      <c r="AG24" s="24"/>
      <c r="AH24" s="16"/>
      <c r="AI24" s="16" t="s">
        <v>269</v>
      </c>
      <c r="AJ24" s="16" t="s">
        <v>139</v>
      </c>
      <c r="AK24" s="16" t="s">
        <v>251</v>
      </c>
      <c r="AL24" s="16" t="s">
        <v>381</v>
      </c>
      <c r="AM24" s="16" t="s">
        <v>221</v>
      </c>
      <c r="AN24" s="16" t="s">
        <v>145</v>
      </c>
      <c r="AO24" s="16" t="s">
        <v>147</v>
      </c>
      <c r="AP24" s="16" t="s">
        <v>199</v>
      </c>
      <c r="AQ24" s="16" t="s">
        <v>223</v>
      </c>
      <c r="AR24" s="16" t="s">
        <v>218</v>
      </c>
    </row>
    <row r="25" spans="1:44" ht="14.25" customHeight="1">
      <c r="A25" s="22">
        <v>3671819818</v>
      </c>
      <c r="B25" s="16">
        <v>61443351</v>
      </c>
      <c r="C25" s="8">
        <v>50331</v>
      </c>
      <c r="D25" s="8">
        <v>41936</v>
      </c>
      <c r="E25" s="16" t="s">
        <v>80</v>
      </c>
      <c r="F25" s="16" t="s">
        <v>114</v>
      </c>
      <c r="G25" s="16" t="s">
        <v>83</v>
      </c>
      <c r="H25" s="16" t="s">
        <v>85</v>
      </c>
      <c r="I25" s="16"/>
      <c r="J25" s="16" t="s">
        <v>170</v>
      </c>
      <c r="K25" s="16"/>
      <c r="L25" s="16" t="s">
        <v>83</v>
      </c>
      <c r="M25" s="16" t="s">
        <v>83</v>
      </c>
      <c r="N25" s="16" t="s">
        <v>85</v>
      </c>
      <c r="O25" s="25" t="s">
        <v>86</v>
      </c>
      <c r="P25" s="16" t="s">
        <v>87</v>
      </c>
      <c r="Q25" s="16" t="s">
        <v>396</v>
      </c>
      <c r="R25" s="16" t="s">
        <v>89</v>
      </c>
      <c r="S25" s="16" t="s">
        <v>83</v>
      </c>
      <c r="T25" s="16" t="s">
        <v>85</v>
      </c>
      <c r="U25" s="16">
        <v>323342</v>
      </c>
      <c r="V25" s="16" t="s">
        <v>114</v>
      </c>
      <c r="W25" s="23" t="s">
        <v>117</v>
      </c>
      <c r="X25" s="16" t="s">
        <v>171</v>
      </c>
      <c r="Y25" s="16" t="s">
        <v>397</v>
      </c>
      <c r="Z25" s="16" t="s">
        <v>398</v>
      </c>
      <c r="AA25" s="16" t="s">
        <v>171</v>
      </c>
      <c r="AB25" s="16" t="s">
        <v>397</v>
      </c>
      <c r="AC25" s="16" t="s">
        <v>399</v>
      </c>
      <c r="AD25" s="16" t="s">
        <v>400</v>
      </c>
      <c r="AE25" s="16" t="s">
        <v>401</v>
      </c>
      <c r="AF25" s="24" t="s">
        <v>402</v>
      </c>
      <c r="AG25" s="24" t="s">
        <v>171</v>
      </c>
      <c r="AH25" s="16" t="s">
        <v>403</v>
      </c>
      <c r="AI25" s="16" t="s">
        <v>269</v>
      </c>
      <c r="AJ25" s="16" t="s">
        <v>139</v>
      </c>
      <c r="AK25" s="16" t="s">
        <v>251</v>
      </c>
      <c r="AL25" s="16" t="s">
        <v>381</v>
      </c>
      <c r="AM25" s="16" t="s">
        <v>221</v>
      </c>
      <c r="AN25" s="16" t="s">
        <v>145</v>
      </c>
      <c r="AO25" s="16" t="s">
        <v>147</v>
      </c>
      <c r="AP25" s="16" t="s">
        <v>199</v>
      </c>
      <c r="AQ25" s="16" t="s">
        <v>223</v>
      </c>
      <c r="AR25" s="16" t="s">
        <v>218</v>
      </c>
    </row>
    <row r="26" spans="1:44" ht="14.25" customHeight="1">
      <c r="A26" s="22">
        <v>3673246952</v>
      </c>
      <c r="B26" s="16">
        <v>61443351</v>
      </c>
      <c r="C26" s="8">
        <v>50693</v>
      </c>
      <c r="D26" s="8">
        <v>41933</v>
      </c>
      <c r="E26" s="16" t="s">
        <v>80</v>
      </c>
      <c r="F26" s="16" t="s">
        <v>407</v>
      </c>
      <c r="G26" s="16" t="s">
        <v>408</v>
      </c>
      <c r="H26" s="16" t="s">
        <v>409</v>
      </c>
      <c r="I26" s="16"/>
      <c r="J26" s="16" t="s">
        <v>170</v>
      </c>
      <c r="K26" s="16"/>
      <c r="L26" s="16" t="s">
        <v>408</v>
      </c>
      <c r="M26" s="16" t="s">
        <v>410</v>
      </c>
      <c r="N26" s="16" t="s">
        <v>409</v>
      </c>
      <c r="O26" s="25" t="s">
        <v>86</v>
      </c>
      <c r="P26" s="16" t="s">
        <v>87</v>
      </c>
      <c r="Q26" s="16" t="s">
        <v>411</v>
      </c>
      <c r="R26" s="16" t="s">
        <v>412</v>
      </c>
      <c r="S26" s="16" t="s">
        <v>413</v>
      </c>
      <c r="T26" s="16" t="s">
        <v>414</v>
      </c>
      <c r="U26" s="16" t="s">
        <v>415</v>
      </c>
      <c r="V26" s="16" t="s">
        <v>407</v>
      </c>
      <c r="W26" s="23" t="s">
        <v>117</v>
      </c>
      <c r="X26" s="16" t="s">
        <v>416</v>
      </c>
      <c r="Y26" s="16" t="s">
        <v>417</v>
      </c>
      <c r="Z26" s="16" t="s">
        <v>418</v>
      </c>
      <c r="AA26" s="16" t="s">
        <v>416</v>
      </c>
      <c r="AB26" s="16" t="s">
        <v>417</v>
      </c>
      <c r="AC26" s="16" t="s">
        <v>419</v>
      </c>
      <c r="AD26" s="16" t="s">
        <v>421</v>
      </c>
      <c r="AE26" s="16" t="s">
        <v>422</v>
      </c>
      <c r="AF26" s="24" t="s">
        <v>423</v>
      </c>
      <c r="AG26" s="24" t="s">
        <v>101</v>
      </c>
      <c r="AH26" s="16" t="s">
        <v>425</v>
      </c>
      <c r="AI26" s="16" t="s">
        <v>248</v>
      </c>
      <c r="AJ26" s="16" t="s">
        <v>250</v>
      </c>
      <c r="AK26" s="16" t="s">
        <v>210</v>
      </c>
      <c r="AL26" s="16" t="s">
        <v>427</v>
      </c>
      <c r="AM26" s="16" t="s">
        <v>253</v>
      </c>
      <c r="AN26" s="16" t="s">
        <v>255</v>
      </c>
      <c r="AO26" s="16" t="s">
        <v>147</v>
      </c>
      <c r="AP26" s="16" t="s">
        <v>428</v>
      </c>
      <c r="AQ26" s="16" t="s">
        <v>223</v>
      </c>
      <c r="AR26" s="16" t="s">
        <v>201</v>
      </c>
    </row>
    <row r="27" spans="1:44" ht="14.25" customHeight="1">
      <c r="A27" s="22">
        <v>3673246557</v>
      </c>
      <c r="B27" s="16">
        <v>61443351</v>
      </c>
      <c r="C27" s="8">
        <v>51055</v>
      </c>
      <c r="D27" s="8">
        <v>41930</v>
      </c>
      <c r="E27" s="16" t="s">
        <v>80</v>
      </c>
      <c r="F27" s="16"/>
      <c r="G27" s="16"/>
      <c r="H27" s="16"/>
      <c r="I27" s="16"/>
      <c r="J27" s="16" t="s">
        <v>81</v>
      </c>
      <c r="K27" s="16"/>
      <c r="L27" s="16"/>
      <c r="M27" s="16"/>
      <c r="N27" s="16"/>
      <c r="O27" s="16"/>
      <c r="P27" s="16"/>
      <c r="Q27" s="16"/>
      <c r="R27" s="16"/>
      <c r="S27" s="16"/>
      <c r="T27" s="16"/>
      <c r="U27" s="14"/>
      <c r="V27" s="14"/>
      <c r="W27" s="23"/>
      <c r="X27" s="16"/>
      <c r="Y27" s="14"/>
      <c r="Z27" s="14"/>
      <c r="AA27" s="14"/>
      <c r="AB27" s="14"/>
      <c r="AC27" s="16"/>
      <c r="AD27" s="16"/>
      <c r="AE27" s="16"/>
      <c r="AF27" s="24"/>
      <c r="AG27" s="24"/>
      <c r="AH27" s="16"/>
      <c r="AI27" s="16" t="s">
        <v>172</v>
      </c>
      <c r="AJ27" s="16" t="s">
        <v>173</v>
      </c>
      <c r="AK27" s="16" t="s">
        <v>174</v>
      </c>
      <c r="AL27" s="16" t="s">
        <v>175</v>
      </c>
      <c r="AM27" s="16" t="s">
        <v>176</v>
      </c>
      <c r="AN27" s="16" t="s">
        <v>241</v>
      </c>
      <c r="AO27" s="16" t="s">
        <v>262</v>
      </c>
      <c r="AP27" s="16" t="s">
        <v>199</v>
      </c>
      <c r="AQ27" s="16" t="s">
        <v>200</v>
      </c>
      <c r="AR27" s="16" t="s">
        <v>270</v>
      </c>
    </row>
    <row r="28" spans="1:44" ht="14.25" customHeight="1">
      <c r="A28" s="22">
        <v>3673246952</v>
      </c>
      <c r="B28" s="16">
        <v>61443351</v>
      </c>
      <c r="C28" s="8">
        <v>51417</v>
      </c>
      <c r="D28" s="8">
        <v>41927</v>
      </c>
      <c r="E28" s="16" t="s">
        <v>80</v>
      </c>
      <c r="F28" s="16" t="s">
        <v>407</v>
      </c>
      <c r="G28" s="16" t="s">
        <v>408</v>
      </c>
      <c r="H28" s="16" t="s">
        <v>409</v>
      </c>
      <c r="I28" s="16"/>
      <c r="J28" s="16" t="s">
        <v>170</v>
      </c>
      <c r="K28" s="16"/>
      <c r="L28" s="16" t="s">
        <v>408</v>
      </c>
      <c r="M28" s="16" t="s">
        <v>410</v>
      </c>
      <c r="N28" s="16" t="s">
        <v>409</v>
      </c>
      <c r="O28" s="25" t="s">
        <v>86</v>
      </c>
      <c r="P28" s="16" t="s">
        <v>87</v>
      </c>
      <c r="Q28" s="16" t="s">
        <v>411</v>
      </c>
      <c r="R28" s="16" t="s">
        <v>412</v>
      </c>
      <c r="S28" s="16" t="s">
        <v>413</v>
      </c>
      <c r="T28" s="16" t="s">
        <v>414</v>
      </c>
      <c r="U28" s="16" t="s">
        <v>415</v>
      </c>
      <c r="V28" s="16" t="s">
        <v>407</v>
      </c>
      <c r="W28" s="23" t="s">
        <v>117</v>
      </c>
      <c r="X28" s="16" t="s">
        <v>416</v>
      </c>
      <c r="Y28" s="16" t="s">
        <v>431</v>
      </c>
      <c r="Z28" s="16" t="s">
        <v>432</v>
      </c>
      <c r="AA28" s="16" t="s">
        <v>416</v>
      </c>
      <c r="AB28" s="16" t="s">
        <v>431</v>
      </c>
      <c r="AC28" s="16" t="s">
        <v>433</v>
      </c>
      <c r="AD28" s="16" t="s">
        <v>421</v>
      </c>
      <c r="AE28" s="16" t="s">
        <v>422</v>
      </c>
      <c r="AF28" s="24" t="s">
        <v>434</v>
      </c>
      <c r="AG28" s="24" t="s">
        <v>101</v>
      </c>
      <c r="AH28" s="16" t="s">
        <v>425</v>
      </c>
      <c r="AI28" s="16" t="s">
        <v>248</v>
      </c>
      <c r="AJ28" s="16" t="s">
        <v>250</v>
      </c>
      <c r="AK28" s="16" t="s">
        <v>210</v>
      </c>
      <c r="AL28" s="16" t="s">
        <v>427</v>
      </c>
      <c r="AM28" s="16" t="s">
        <v>253</v>
      </c>
      <c r="AN28" s="16" t="s">
        <v>255</v>
      </c>
      <c r="AO28" s="16" t="s">
        <v>147</v>
      </c>
      <c r="AP28" s="16" t="s">
        <v>428</v>
      </c>
      <c r="AQ28" s="16" t="s">
        <v>223</v>
      </c>
      <c r="AR28" s="16" t="s">
        <v>201</v>
      </c>
    </row>
    <row r="29" spans="1:44" ht="14.25" customHeight="1">
      <c r="A29" s="22">
        <v>3673246952</v>
      </c>
      <c r="B29" s="16">
        <v>61443351</v>
      </c>
      <c r="C29" s="8">
        <v>51779</v>
      </c>
      <c r="D29" s="8">
        <v>41924</v>
      </c>
      <c r="E29" s="16" t="s">
        <v>80</v>
      </c>
      <c r="F29" s="16" t="s">
        <v>407</v>
      </c>
      <c r="G29" s="16" t="s">
        <v>408</v>
      </c>
      <c r="H29" s="16" t="s">
        <v>409</v>
      </c>
      <c r="I29" s="16"/>
      <c r="J29" s="16" t="s">
        <v>170</v>
      </c>
      <c r="K29" s="16"/>
      <c r="L29" s="16" t="s">
        <v>408</v>
      </c>
      <c r="M29" s="16" t="s">
        <v>410</v>
      </c>
      <c r="N29" s="16" t="s">
        <v>409</v>
      </c>
      <c r="O29" s="25" t="s">
        <v>86</v>
      </c>
      <c r="P29" s="16" t="s">
        <v>87</v>
      </c>
      <c r="Q29" s="16" t="s">
        <v>411</v>
      </c>
      <c r="R29" s="16" t="s">
        <v>412</v>
      </c>
      <c r="S29" s="16" t="s">
        <v>413</v>
      </c>
      <c r="T29" s="16" t="s">
        <v>414</v>
      </c>
      <c r="U29" s="16" t="s">
        <v>415</v>
      </c>
      <c r="V29" s="16" t="s">
        <v>407</v>
      </c>
      <c r="W29" s="23" t="s">
        <v>117</v>
      </c>
      <c r="X29" s="16" t="s">
        <v>416</v>
      </c>
      <c r="Y29" s="16" t="s">
        <v>431</v>
      </c>
      <c r="Z29" s="16" t="s">
        <v>432</v>
      </c>
      <c r="AA29" s="16" t="s">
        <v>416</v>
      </c>
      <c r="AB29" s="16" t="s">
        <v>431</v>
      </c>
      <c r="AC29" s="16" t="s">
        <v>433</v>
      </c>
      <c r="AD29" s="16" t="s">
        <v>421</v>
      </c>
      <c r="AE29" s="16" t="s">
        <v>422</v>
      </c>
      <c r="AF29" s="24" t="s">
        <v>434</v>
      </c>
      <c r="AG29" s="24" t="s">
        <v>101</v>
      </c>
      <c r="AH29" s="16" t="s">
        <v>425</v>
      </c>
      <c r="AI29" s="16" t="s">
        <v>248</v>
      </c>
      <c r="AJ29" s="16" t="s">
        <v>250</v>
      </c>
      <c r="AK29" s="16" t="s">
        <v>210</v>
      </c>
      <c r="AL29" s="16" t="s">
        <v>427</v>
      </c>
      <c r="AM29" s="16" t="s">
        <v>253</v>
      </c>
      <c r="AN29" s="16" t="s">
        <v>255</v>
      </c>
      <c r="AO29" s="16" t="s">
        <v>147</v>
      </c>
      <c r="AP29" s="16" t="s">
        <v>428</v>
      </c>
      <c r="AQ29" s="16" t="s">
        <v>223</v>
      </c>
      <c r="AR29" s="16" t="s">
        <v>201</v>
      </c>
    </row>
    <row r="30" spans="1:44" ht="14.25" customHeight="1">
      <c r="A30" s="22">
        <v>3686074426</v>
      </c>
      <c r="B30" s="16">
        <v>61443351</v>
      </c>
      <c r="C30" s="8">
        <v>52141</v>
      </c>
      <c r="D30" s="8">
        <v>41921</v>
      </c>
      <c r="E30" s="16" t="s">
        <v>140</v>
      </c>
      <c r="F30" s="16" t="s">
        <v>449</v>
      </c>
      <c r="G30" s="16" t="s">
        <v>83</v>
      </c>
      <c r="H30" s="16" t="s">
        <v>85</v>
      </c>
      <c r="I30" s="16"/>
      <c r="J30" s="16" t="s">
        <v>170</v>
      </c>
      <c r="K30" s="16"/>
      <c r="L30" s="16" t="s">
        <v>83</v>
      </c>
      <c r="M30" s="16" t="s">
        <v>450</v>
      </c>
      <c r="N30" s="16" t="s">
        <v>85</v>
      </c>
      <c r="O30" s="25" t="s">
        <v>86</v>
      </c>
      <c r="P30" s="16" t="s">
        <v>87</v>
      </c>
      <c r="Q30" s="16" t="s">
        <v>411</v>
      </c>
      <c r="R30" s="16" t="s">
        <v>89</v>
      </c>
      <c r="S30" s="16"/>
      <c r="T30" s="16" t="s">
        <v>451</v>
      </c>
      <c r="U30" s="16" t="s">
        <v>415</v>
      </c>
      <c r="V30" s="16" t="s">
        <v>449</v>
      </c>
      <c r="W30" s="23" t="s">
        <v>452</v>
      </c>
      <c r="X30" s="16"/>
      <c r="Y30" s="14"/>
      <c r="Z30" s="14"/>
      <c r="AA30" s="14"/>
      <c r="AB30" s="14"/>
      <c r="AC30" s="16"/>
      <c r="AD30" s="16"/>
      <c r="AE30" s="16"/>
      <c r="AF30" s="24"/>
      <c r="AG30" s="24"/>
      <c r="AH30" s="16"/>
      <c r="AI30" s="16" t="s">
        <v>195</v>
      </c>
      <c r="AJ30" s="16" t="s">
        <v>173</v>
      </c>
      <c r="AK30" s="16" t="s">
        <v>183</v>
      </c>
      <c r="AL30" s="16" t="s">
        <v>196</v>
      </c>
      <c r="AM30" s="16" t="s">
        <v>221</v>
      </c>
      <c r="AN30" s="16" t="s">
        <v>222</v>
      </c>
      <c r="AO30" s="16" t="s">
        <v>262</v>
      </c>
      <c r="AP30" s="16" t="s">
        <v>217</v>
      </c>
      <c r="AQ30" s="16" t="s">
        <v>384</v>
      </c>
      <c r="AR30" s="16" t="s">
        <v>150</v>
      </c>
    </row>
    <row r="31" spans="1:44" ht="14.25" customHeight="1">
      <c r="A31" s="22">
        <v>3686101053</v>
      </c>
      <c r="B31" s="16">
        <v>61443351</v>
      </c>
      <c r="C31" s="8">
        <v>52503</v>
      </c>
      <c r="D31" s="8">
        <v>41918</v>
      </c>
      <c r="E31" s="16" t="s">
        <v>140</v>
      </c>
      <c r="F31" s="16" t="s">
        <v>449</v>
      </c>
      <c r="G31" s="16" t="s">
        <v>408</v>
      </c>
      <c r="H31" s="16" t="s">
        <v>409</v>
      </c>
      <c r="I31" s="16"/>
      <c r="J31" s="16" t="s">
        <v>170</v>
      </c>
      <c r="K31" s="16"/>
      <c r="L31" s="16" t="s">
        <v>408</v>
      </c>
      <c r="M31" s="16" t="s">
        <v>410</v>
      </c>
      <c r="N31" s="16" t="s">
        <v>409</v>
      </c>
      <c r="O31" s="25" t="s">
        <v>86</v>
      </c>
      <c r="P31" s="16" t="s">
        <v>87</v>
      </c>
      <c r="Q31" s="16" t="s">
        <v>411</v>
      </c>
      <c r="R31" s="16" t="s">
        <v>89</v>
      </c>
      <c r="S31" s="16" t="s">
        <v>84</v>
      </c>
      <c r="T31" s="16" t="s">
        <v>451</v>
      </c>
      <c r="U31" s="16" t="s">
        <v>415</v>
      </c>
      <c r="V31" s="16" t="s">
        <v>449</v>
      </c>
      <c r="W31" s="23" t="s">
        <v>452</v>
      </c>
      <c r="X31" s="16"/>
      <c r="Y31" s="14"/>
      <c r="Z31" s="14"/>
      <c r="AA31" s="14"/>
      <c r="AB31" s="14"/>
      <c r="AC31" s="16"/>
      <c r="AD31" s="16"/>
      <c r="AE31" s="16"/>
      <c r="AF31" s="24"/>
      <c r="AG31" s="24"/>
      <c r="AH31" s="16"/>
      <c r="AI31" s="16" t="s">
        <v>138</v>
      </c>
      <c r="AJ31" s="16" t="s">
        <v>203</v>
      </c>
      <c r="AK31" s="16" t="s">
        <v>453</v>
      </c>
      <c r="AL31" s="16" t="s">
        <v>196</v>
      </c>
      <c r="AM31" s="16" t="s">
        <v>454</v>
      </c>
      <c r="AN31" s="16" t="s">
        <v>177</v>
      </c>
      <c r="AO31" s="16" t="s">
        <v>179</v>
      </c>
      <c r="AP31" s="16" t="s">
        <v>181</v>
      </c>
      <c r="AQ31" s="16" t="s">
        <v>182</v>
      </c>
      <c r="AR31" s="16" t="s">
        <v>184</v>
      </c>
    </row>
    <row r="32" spans="1:44" ht="14.25" customHeight="1">
      <c r="A32" s="22">
        <v>3686101053</v>
      </c>
      <c r="B32" s="16">
        <v>61443351</v>
      </c>
      <c r="C32" s="8">
        <v>52865</v>
      </c>
      <c r="D32" s="8">
        <v>41915</v>
      </c>
      <c r="E32" s="16" t="s">
        <v>140</v>
      </c>
      <c r="F32" s="16" t="s">
        <v>449</v>
      </c>
      <c r="G32" s="16" t="s">
        <v>408</v>
      </c>
      <c r="H32" s="16" t="s">
        <v>409</v>
      </c>
      <c r="I32" s="16"/>
      <c r="J32" s="16" t="s">
        <v>170</v>
      </c>
      <c r="K32" s="16"/>
      <c r="L32" s="16" t="s">
        <v>408</v>
      </c>
      <c r="M32" s="16" t="s">
        <v>410</v>
      </c>
      <c r="N32" s="16" t="s">
        <v>409</v>
      </c>
      <c r="O32" s="25" t="s">
        <v>86</v>
      </c>
      <c r="P32" s="16" t="s">
        <v>87</v>
      </c>
      <c r="Q32" s="16" t="s">
        <v>411</v>
      </c>
      <c r="R32" s="16" t="s">
        <v>89</v>
      </c>
      <c r="S32" s="16" t="s">
        <v>84</v>
      </c>
      <c r="T32" s="16" t="s">
        <v>451</v>
      </c>
      <c r="U32" s="16" t="s">
        <v>415</v>
      </c>
      <c r="V32" s="16" t="s">
        <v>449</v>
      </c>
      <c r="W32" s="23" t="s">
        <v>452</v>
      </c>
      <c r="X32" s="16"/>
      <c r="Y32" s="14"/>
      <c r="Z32" s="14"/>
      <c r="AA32" s="14"/>
      <c r="AB32" s="14"/>
      <c r="AC32" s="16"/>
      <c r="AD32" s="16"/>
      <c r="AE32" s="16"/>
      <c r="AF32" s="24"/>
      <c r="AG32" s="24"/>
      <c r="AH32" s="16"/>
      <c r="AI32" s="16" t="s">
        <v>138</v>
      </c>
      <c r="AJ32" s="16" t="s">
        <v>203</v>
      </c>
      <c r="AK32" s="16" t="s">
        <v>453</v>
      </c>
      <c r="AL32" s="16" t="s">
        <v>196</v>
      </c>
      <c r="AM32" s="16" t="s">
        <v>454</v>
      </c>
      <c r="AN32" s="16" t="s">
        <v>177</v>
      </c>
      <c r="AO32" s="16" t="s">
        <v>179</v>
      </c>
      <c r="AP32" s="16" t="s">
        <v>181</v>
      </c>
      <c r="AQ32" s="16" t="s">
        <v>182</v>
      </c>
      <c r="AR32" s="16" t="s">
        <v>184</v>
      </c>
    </row>
    <row r="33" spans="1:44" ht="14.25" customHeight="1">
      <c r="A33" s="22">
        <v>3730735169</v>
      </c>
      <c r="B33" s="16">
        <v>61443351</v>
      </c>
      <c r="C33" s="8">
        <v>53227</v>
      </c>
      <c r="D33" s="8">
        <v>41912</v>
      </c>
      <c r="E33" s="16" t="s">
        <v>140</v>
      </c>
      <c r="F33" s="16" t="s">
        <v>455</v>
      </c>
      <c r="G33" s="16" t="s">
        <v>408</v>
      </c>
      <c r="H33" s="16" t="s">
        <v>409</v>
      </c>
      <c r="I33" s="16"/>
      <c r="J33" s="16" t="s">
        <v>170</v>
      </c>
      <c r="K33" s="16" t="s">
        <v>91</v>
      </c>
      <c r="L33" s="16" t="s">
        <v>408</v>
      </c>
      <c r="M33" s="16" t="s">
        <v>410</v>
      </c>
      <c r="N33" s="16" t="s">
        <v>409</v>
      </c>
      <c r="O33" s="25" t="s">
        <v>86</v>
      </c>
      <c r="P33" s="16" t="s">
        <v>87</v>
      </c>
      <c r="Q33" s="16" t="s">
        <v>411</v>
      </c>
      <c r="R33" s="16" t="s">
        <v>412</v>
      </c>
      <c r="S33" s="16" t="s">
        <v>413</v>
      </c>
      <c r="T33" s="16" t="s">
        <v>414</v>
      </c>
      <c r="U33" s="16" t="s">
        <v>415</v>
      </c>
      <c r="V33" s="16" t="s">
        <v>455</v>
      </c>
      <c r="W33" s="23" t="s">
        <v>117</v>
      </c>
      <c r="X33" s="16" t="s">
        <v>416</v>
      </c>
      <c r="Y33" s="16" t="s">
        <v>431</v>
      </c>
      <c r="Z33" s="16" t="s">
        <v>432</v>
      </c>
      <c r="AA33" s="16" t="s">
        <v>416</v>
      </c>
      <c r="AB33" s="16" t="s">
        <v>431</v>
      </c>
      <c r="AC33" s="16" t="s">
        <v>433</v>
      </c>
      <c r="AD33" s="16" t="s">
        <v>421</v>
      </c>
      <c r="AE33" s="16" t="s">
        <v>422</v>
      </c>
      <c r="AF33" s="24" t="s">
        <v>434</v>
      </c>
      <c r="AG33" s="24" t="s">
        <v>101</v>
      </c>
      <c r="AH33" s="16" t="s">
        <v>425</v>
      </c>
      <c r="AI33" s="16" t="s">
        <v>195</v>
      </c>
      <c r="AJ33" s="16" t="s">
        <v>173</v>
      </c>
      <c r="AK33" s="16" t="s">
        <v>210</v>
      </c>
      <c r="AL33" s="16" t="s">
        <v>381</v>
      </c>
      <c r="AM33" s="16" t="s">
        <v>221</v>
      </c>
      <c r="AN33" s="16" t="s">
        <v>222</v>
      </c>
      <c r="AO33" s="16" t="s">
        <v>147</v>
      </c>
      <c r="AP33" s="16" t="s">
        <v>199</v>
      </c>
      <c r="AQ33" s="16" t="s">
        <v>223</v>
      </c>
      <c r="AR33" s="16" t="s">
        <v>201</v>
      </c>
    </row>
    <row r="34" spans="1:44" ht="14.25" customHeight="1">
      <c r="A34" s="22">
        <v>3730778331</v>
      </c>
      <c r="B34" s="16">
        <v>61443351</v>
      </c>
      <c r="C34" s="8">
        <v>53589</v>
      </c>
      <c r="D34" s="8">
        <v>41909</v>
      </c>
      <c r="E34" s="16" t="s">
        <v>140</v>
      </c>
      <c r="F34" s="16" t="s">
        <v>455</v>
      </c>
      <c r="G34" s="16" t="s">
        <v>408</v>
      </c>
      <c r="H34" s="16" t="s">
        <v>409</v>
      </c>
      <c r="I34" s="16"/>
      <c r="J34" s="16" t="s">
        <v>170</v>
      </c>
      <c r="K34" s="16" t="s">
        <v>91</v>
      </c>
      <c r="L34" s="16" t="s">
        <v>408</v>
      </c>
      <c r="M34" s="16" t="s">
        <v>410</v>
      </c>
      <c r="N34" s="16" t="s">
        <v>409</v>
      </c>
      <c r="O34" s="25" t="s">
        <v>86</v>
      </c>
      <c r="P34" s="16" t="s">
        <v>87</v>
      </c>
      <c r="Q34" s="16" t="s">
        <v>411</v>
      </c>
      <c r="R34" s="16" t="s">
        <v>412</v>
      </c>
      <c r="S34" s="16" t="s">
        <v>413</v>
      </c>
      <c r="T34" s="16" t="s">
        <v>414</v>
      </c>
      <c r="U34" s="16" t="s">
        <v>415</v>
      </c>
      <c r="V34" s="16" t="s">
        <v>455</v>
      </c>
      <c r="W34" s="23" t="s">
        <v>117</v>
      </c>
      <c r="X34" s="16" t="s">
        <v>416</v>
      </c>
      <c r="Y34" s="16" t="s">
        <v>431</v>
      </c>
      <c r="Z34" s="16" t="s">
        <v>432</v>
      </c>
      <c r="AA34" s="16" t="s">
        <v>416</v>
      </c>
      <c r="AB34" s="16" t="s">
        <v>431</v>
      </c>
      <c r="AC34" s="16" t="s">
        <v>433</v>
      </c>
      <c r="AD34" s="16" t="s">
        <v>421</v>
      </c>
      <c r="AE34" s="16" t="s">
        <v>422</v>
      </c>
      <c r="AF34" s="24" t="s">
        <v>434</v>
      </c>
      <c r="AG34" s="24" t="s">
        <v>101</v>
      </c>
      <c r="AH34" s="16" t="s">
        <v>425</v>
      </c>
      <c r="AI34" s="16" t="s">
        <v>220</v>
      </c>
      <c r="AJ34" s="16" t="s">
        <v>104</v>
      </c>
      <c r="AK34" s="16" t="s">
        <v>183</v>
      </c>
      <c r="AL34" s="16" t="s">
        <v>175</v>
      </c>
      <c r="AM34" s="16" t="s">
        <v>221</v>
      </c>
      <c r="AN34" s="16" t="s">
        <v>222</v>
      </c>
      <c r="AO34" s="16" t="s">
        <v>147</v>
      </c>
      <c r="AP34" s="16" t="s">
        <v>199</v>
      </c>
      <c r="AQ34" s="16" t="s">
        <v>223</v>
      </c>
      <c r="AR34" s="16" t="s">
        <v>270</v>
      </c>
    </row>
    <row r="35" spans="1:44" ht="14.25" customHeight="1">
      <c r="A35" s="22">
        <v>3730970202</v>
      </c>
      <c r="B35" s="16">
        <v>61443351</v>
      </c>
      <c r="C35" s="8">
        <v>53951</v>
      </c>
      <c r="D35" s="8">
        <v>41906</v>
      </c>
      <c r="E35" s="16" t="s">
        <v>140</v>
      </c>
      <c r="F35" s="16"/>
      <c r="G35" s="16"/>
      <c r="H35" s="16"/>
      <c r="I35" s="16"/>
      <c r="J35" s="16" t="s">
        <v>81</v>
      </c>
      <c r="K35" s="16" t="s">
        <v>91</v>
      </c>
      <c r="L35" s="16"/>
      <c r="M35" s="16"/>
      <c r="N35" s="16"/>
      <c r="O35" s="16"/>
      <c r="P35" s="16"/>
      <c r="Q35" s="16"/>
      <c r="R35" s="16"/>
      <c r="S35" s="16"/>
      <c r="T35" s="16"/>
      <c r="U35" s="14"/>
      <c r="V35" s="14"/>
      <c r="W35" s="23"/>
      <c r="X35" s="16"/>
      <c r="Y35" s="14"/>
      <c r="Z35" s="14"/>
      <c r="AA35" s="14"/>
      <c r="AB35" s="14"/>
      <c r="AC35" s="16"/>
      <c r="AD35" s="16"/>
      <c r="AE35" s="16"/>
      <c r="AF35" s="24"/>
      <c r="AG35" s="24"/>
      <c r="AH35" s="16"/>
      <c r="AI35" s="16" t="s">
        <v>248</v>
      </c>
      <c r="AJ35" s="16" t="s">
        <v>250</v>
      </c>
      <c r="AK35" s="16" t="s">
        <v>107</v>
      </c>
      <c r="AL35" s="16" t="s">
        <v>175</v>
      </c>
      <c r="AM35" s="16" t="s">
        <v>221</v>
      </c>
      <c r="AN35" s="16" t="s">
        <v>145</v>
      </c>
      <c r="AO35" s="16" t="s">
        <v>256</v>
      </c>
      <c r="AP35" s="16" t="s">
        <v>199</v>
      </c>
      <c r="AQ35" s="16" t="s">
        <v>384</v>
      </c>
      <c r="AR35" s="16" t="s">
        <v>201</v>
      </c>
    </row>
    <row r="36" spans="1:44" ht="14.25" customHeight="1">
      <c r="A36" s="22">
        <v>3744726613</v>
      </c>
      <c r="B36" s="16">
        <v>61443351</v>
      </c>
      <c r="C36" s="8">
        <v>54313</v>
      </c>
      <c r="D36" s="8">
        <v>41903</v>
      </c>
      <c r="E36" s="16" t="s">
        <v>140</v>
      </c>
      <c r="F36" s="16"/>
      <c r="G36" s="16"/>
      <c r="H36" s="16"/>
      <c r="I36" s="16"/>
      <c r="J36" s="16" t="s">
        <v>81</v>
      </c>
      <c r="K36" s="16">
        <v>123456789012</v>
      </c>
      <c r="L36" s="16"/>
      <c r="M36" s="16"/>
      <c r="N36" s="16"/>
      <c r="O36" s="16"/>
      <c r="P36" s="16"/>
      <c r="Q36" s="16"/>
      <c r="R36" s="16"/>
      <c r="S36" s="16"/>
      <c r="T36" s="16"/>
      <c r="U36" s="14"/>
      <c r="V36" s="14"/>
      <c r="W36" s="23"/>
      <c r="X36" s="16"/>
      <c r="Y36" s="14"/>
      <c r="Z36" s="14"/>
      <c r="AA36" s="14"/>
      <c r="AB36" s="14"/>
      <c r="AC36" s="16"/>
      <c r="AD36" s="16"/>
      <c r="AE36" s="16"/>
      <c r="AF36" s="24"/>
      <c r="AG36" s="24"/>
      <c r="AH36" s="16"/>
      <c r="AI36" s="16" t="s">
        <v>138</v>
      </c>
      <c r="AJ36" s="16" t="s">
        <v>173</v>
      </c>
      <c r="AK36" s="16" t="s">
        <v>174</v>
      </c>
      <c r="AL36" s="16" t="s">
        <v>175</v>
      </c>
      <c r="AM36" s="16" t="s">
        <v>143</v>
      </c>
      <c r="AN36" s="16" t="s">
        <v>241</v>
      </c>
      <c r="AO36" s="16" t="s">
        <v>262</v>
      </c>
      <c r="AP36" s="16" t="s">
        <v>217</v>
      </c>
      <c r="AQ36" s="16" t="s">
        <v>149</v>
      </c>
      <c r="AR36" s="16" t="s">
        <v>270</v>
      </c>
    </row>
    <row r="37" spans="1:44" ht="14.25" customHeight="1">
      <c r="A37" s="22">
        <v>3744726613</v>
      </c>
      <c r="B37" s="16">
        <v>61443351</v>
      </c>
      <c r="C37" s="8">
        <v>54675</v>
      </c>
      <c r="D37" s="8">
        <v>41900</v>
      </c>
      <c r="E37" s="16" t="s">
        <v>140</v>
      </c>
      <c r="F37" s="16"/>
      <c r="G37" s="16"/>
      <c r="H37" s="16"/>
      <c r="I37" s="16"/>
      <c r="J37" s="16" t="s">
        <v>81</v>
      </c>
      <c r="K37" s="16">
        <v>123456789012</v>
      </c>
      <c r="L37" s="16"/>
      <c r="M37" s="16"/>
      <c r="N37" s="16"/>
      <c r="O37" s="16"/>
      <c r="P37" s="16"/>
      <c r="Q37" s="16"/>
      <c r="R37" s="16"/>
      <c r="S37" s="16"/>
      <c r="T37" s="16"/>
      <c r="U37" s="14"/>
      <c r="V37" s="14"/>
      <c r="W37" s="23"/>
      <c r="X37" s="16"/>
      <c r="Y37" s="14"/>
      <c r="Z37" s="14"/>
      <c r="AA37" s="14"/>
      <c r="AB37" s="14"/>
      <c r="AC37" s="16"/>
      <c r="AD37" s="16"/>
      <c r="AE37" s="16"/>
      <c r="AF37" s="24"/>
      <c r="AG37" s="24"/>
      <c r="AH37" s="16"/>
      <c r="AI37" s="16" t="s">
        <v>138</v>
      </c>
      <c r="AJ37" s="16" t="s">
        <v>173</v>
      </c>
      <c r="AK37" s="16" t="s">
        <v>174</v>
      </c>
      <c r="AL37" s="16" t="s">
        <v>175</v>
      </c>
      <c r="AM37" s="16" t="s">
        <v>143</v>
      </c>
      <c r="AN37" s="16" t="s">
        <v>241</v>
      </c>
      <c r="AO37" s="16" t="s">
        <v>262</v>
      </c>
      <c r="AP37" s="16" t="s">
        <v>217</v>
      </c>
      <c r="AQ37" s="16" t="s">
        <v>149</v>
      </c>
      <c r="AR37" s="16" t="s">
        <v>270</v>
      </c>
    </row>
    <row r="38" spans="1:44" ht="14.25" customHeight="1">
      <c r="A38" s="22">
        <v>3744726613</v>
      </c>
      <c r="B38" s="16">
        <v>61443351</v>
      </c>
      <c r="C38" s="8">
        <v>55037</v>
      </c>
      <c r="D38" s="8">
        <v>41897</v>
      </c>
      <c r="E38" s="16" t="s">
        <v>140</v>
      </c>
      <c r="F38" s="16"/>
      <c r="G38" s="16"/>
      <c r="H38" s="16"/>
      <c r="I38" s="16"/>
      <c r="J38" s="16" t="s">
        <v>81</v>
      </c>
      <c r="K38" s="16">
        <v>123456789012</v>
      </c>
      <c r="L38" s="16"/>
      <c r="M38" s="16"/>
      <c r="N38" s="16"/>
      <c r="O38" s="16"/>
      <c r="P38" s="16"/>
      <c r="Q38" s="16"/>
      <c r="R38" s="16"/>
      <c r="S38" s="16"/>
      <c r="T38" s="16"/>
      <c r="U38" s="14"/>
      <c r="V38" s="14"/>
      <c r="W38" s="23"/>
      <c r="X38" s="16"/>
      <c r="Y38" s="14"/>
      <c r="Z38" s="14"/>
      <c r="AA38" s="14"/>
      <c r="AB38" s="14"/>
      <c r="AC38" s="16"/>
      <c r="AD38" s="16"/>
      <c r="AE38" s="16"/>
      <c r="AF38" s="24"/>
      <c r="AG38" s="24"/>
      <c r="AH38" s="16"/>
      <c r="AI38" s="16" t="s">
        <v>138</v>
      </c>
      <c r="AJ38" s="16" t="s">
        <v>173</v>
      </c>
      <c r="AK38" s="16" t="s">
        <v>174</v>
      </c>
      <c r="AL38" s="16" t="s">
        <v>175</v>
      </c>
      <c r="AM38" s="16" t="s">
        <v>143</v>
      </c>
      <c r="AN38" s="16" t="s">
        <v>241</v>
      </c>
      <c r="AO38" s="16" t="s">
        <v>262</v>
      </c>
      <c r="AP38" s="16" t="s">
        <v>217</v>
      </c>
      <c r="AQ38" s="16" t="s">
        <v>149</v>
      </c>
      <c r="AR38" s="16" t="s">
        <v>270</v>
      </c>
    </row>
    <row r="39" spans="1:44" ht="14.25" customHeight="1">
      <c r="A39" s="22">
        <v>3744726613</v>
      </c>
      <c r="B39" s="16">
        <v>61443351</v>
      </c>
      <c r="C39" s="8">
        <v>55399</v>
      </c>
      <c r="D39" s="8">
        <v>41894</v>
      </c>
      <c r="E39" s="16" t="s">
        <v>140</v>
      </c>
      <c r="F39" s="16"/>
      <c r="G39" s="16"/>
      <c r="H39" s="16"/>
      <c r="I39" s="16"/>
      <c r="J39" s="16" t="s">
        <v>81</v>
      </c>
      <c r="K39" s="16">
        <v>123456789012</v>
      </c>
      <c r="L39" s="16"/>
      <c r="M39" s="16"/>
      <c r="N39" s="16"/>
      <c r="O39" s="16"/>
      <c r="P39" s="16"/>
      <c r="Q39" s="16"/>
      <c r="R39" s="16"/>
      <c r="S39" s="16"/>
      <c r="T39" s="16"/>
      <c r="U39" s="14"/>
      <c r="V39" s="14"/>
      <c r="W39" s="23"/>
      <c r="X39" s="16"/>
      <c r="Y39" s="14"/>
      <c r="Z39" s="14"/>
      <c r="AA39" s="14"/>
      <c r="AB39" s="14"/>
      <c r="AC39" s="16"/>
      <c r="AD39" s="16"/>
      <c r="AE39" s="16"/>
      <c r="AF39" s="24"/>
      <c r="AG39" s="24"/>
      <c r="AH39" s="16"/>
      <c r="AI39" s="16" t="s">
        <v>138</v>
      </c>
      <c r="AJ39" s="16" t="s">
        <v>173</v>
      </c>
      <c r="AK39" s="16" t="s">
        <v>174</v>
      </c>
      <c r="AL39" s="16" t="s">
        <v>175</v>
      </c>
      <c r="AM39" s="16" t="s">
        <v>143</v>
      </c>
      <c r="AN39" s="16" t="s">
        <v>241</v>
      </c>
      <c r="AO39" s="16" t="s">
        <v>262</v>
      </c>
      <c r="AP39" s="16" t="s">
        <v>217</v>
      </c>
      <c r="AQ39" s="16" t="s">
        <v>149</v>
      </c>
      <c r="AR39" s="16" t="s">
        <v>270</v>
      </c>
    </row>
    <row r="40" spans="1:44" ht="14.25" customHeight="1">
      <c r="A40" s="22">
        <v>3744726613</v>
      </c>
      <c r="B40" s="16">
        <v>61443351</v>
      </c>
      <c r="C40" s="8">
        <v>55761</v>
      </c>
      <c r="D40" s="8">
        <v>41891</v>
      </c>
      <c r="E40" s="16" t="s">
        <v>140</v>
      </c>
      <c r="F40" s="16"/>
      <c r="G40" s="16"/>
      <c r="H40" s="16"/>
      <c r="I40" s="16"/>
      <c r="J40" s="16" t="s">
        <v>81</v>
      </c>
      <c r="K40" s="16">
        <v>123456789012</v>
      </c>
      <c r="L40" s="16"/>
      <c r="M40" s="16"/>
      <c r="N40" s="16"/>
      <c r="O40" s="16"/>
      <c r="P40" s="16"/>
      <c r="Q40" s="16"/>
      <c r="R40" s="16"/>
      <c r="S40" s="16"/>
      <c r="T40" s="16"/>
      <c r="U40" s="14"/>
      <c r="V40" s="14"/>
      <c r="W40" s="23"/>
      <c r="X40" s="16"/>
      <c r="Y40" s="14"/>
      <c r="Z40" s="14"/>
      <c r="AA40" s="14"/>
      <c r="AB40" s="14"/>
      <c r="AC40" s="16"/>
      <c r="AD40" s="16"/>
      <c r="AE40" s="16"/>
      <c r="AF40" s="24"/>
      <c r="AG40" s="24"/>
      <c r="AH40" s="16"/>
      <c r="AI40" s="16" t="s">
        <v>138</v>
      </c>
      <c r="AJ40" s="16" t="s">
        <v>173</v>
      </c>
      <c r="AK40" s="16" t="s">
        <v>174</v>
      </c>
      <c r="AL40" s="16" t="s">
        <v>175</v>
      </c>
      <c r="AM40" s="16" t="s">
        <v>143</v>
      </c>
      <c r="AN40" s="16" t="s">
        <v>241</v>
      </c>
      <c r="AO40" s="16" t="s">
        <v>262</v>
      </c>
      <c r="AP40" s="16" t="s">
        <v>217</v>
      </c>
      <c r="AQ40" s="16" t="s">
        <v>149</v>
      </c>
      <c r="AR40" s="16" t="s">
        <v>270</v>
      </c>
    </row>
    <row r="41" spans="1:44" ht="14.25" customHeight="1">
      <c r="A41" s="22">
        <v>3744726613</v>
      </c>
      <c r="B41" s="16">
        <v>61443351</v>
      </c>
      <c r="C41" s="8">
        <v>56123</v>
      </c>
      <c r="D41" s="8">
        <v>41891</v>
      </c>
      <c r="E41" s="16" t="s">
        <v>140</v>
      </c>
      <c r="F41" s="16"/>
      <c r="G41" s="16"/>
      <c r="H41" s="16"/>
      <c r="I41" s="16"/>
      <c r="J41" s="16" t="s">
        <v>81</v>
      </c>
      <c r="K41" s="16">
        <v>123456789012</v>
      </c>
      <c r="L41" s="16"/>
      <c r="M41" s="16"/>
      <c r="N41" s="16"/>
      <c r="O41" s="16"/>
      <c r="P41" s="16"/>
      <c r="Q41" s="16"/>
      <c r="R41" s="16"/>
      <c r="S41" s="16"/>
      <c r="T41" s="16"/>
      <c r="U41" s="14"/>
      <c r="V41" s="14"/>
      <c r="W41" s="23"/>
      <c r="X41" s="16"/>
      <c r="Y41" s="14"/>
      <c r="Z41" s="14"/>
      <c r="AA41" s="14"/>
      <c r="AB41" s="14"/>
      <c r="AC41" s="16"/>
      <c r="AD41" s="16"/>
      <c r="AE41" s="16"/>
      <c r="AF41" s="24"/>
      <c r="AG41" s="24"/>
      <c r="AH41" s="16"/>
      <c r="AI41" s="16" t="s">
        <v>138</v>
      </c>
      <c r="AJ41" s="16" t="s">
        <v>173</v>
      </c>
      <c r="AK41" s="16" t="s">
        <v>174</v>
      </c>
      <c r="AL41" s="16" t="s">
        <v>175</v>
      </c>
      <c r="AM41" s="16" t="s">
        <v>143</v>
      </c>
      <c r="AN41" s="16" t="s">
        <v>241</v>
      </c>
      <c r="AO41" s="16" t="s">
        <v>262</v>
      </c>
      <c r="AP41" s="16" t="s">
        <v>217</v>
      </c>
      <c r="AQ41" s="16" t="s">
        <v>149</v>
      </c>
      <c r="AR41" s="16" t="s">
        <v>270</v>
      </c>
    </row>
    <row r="42" spans="1:44" ht="14.25" customHeight="1">
      <c r="A42" s="22">
        <v>3744726613</v>
      </c>
      <c r="B42" s="16">
        <v>61443351</v>
      </c>
      <c r="C42" s="8">
        <v>56123</v>
      </c>
      <c r="D42" s="8">
        <v>41891</v>
      </c>
      <c r="E42" s="16" t="s">
        <v>140</v>
      </c>
      <c r="F42" s="16"/>
      <c r="G42" s="16"/>
      <c r="H42" s="16"/>
      <c r="I42" s="16"/>
      <c r="J42" s="16" t="s">
        <v>81</v>
      </c>
      <c r="K42" s="16">
        <v>123456789012</v>
      </c>
      <c r="L42" s="16"/>
      <c r="M42" s="16"/>
      <c r="N42" s="16"/>
      <c r="O42" s="16"/>
      <c r="P42" s="16"/>
      <c r="Q42" s="16"/>
      <c r="R42" s="16"/>
      <c r="S42" s="16"/>
      <c r="T42" s="16"/>
      <c r="U42" s="14"/>
      <c r="V42" s="14"/>
      <c r="W42" s="23"/>
      <c r="X42" s="16"/>
      <c r="Y42" s="14"/>
      <c r="Z42" s="14"/>
      <c r="AA42" s="14"/>
      <c r="AB42" s="14"/>
      <c r="AC42" s="16"/>
      <c r="AD42" s="16"/>
      <c r="AE42" s="16"/>
      <c r="AF42" s="24"/>
      <c r="AG42" s="24"/>
      <c r="AH42" s="16"/>
      <c r="AI42" s="16" t="s">
        <v>138</v>
      </c>
      <c r="AJ42" s="16" t="s">
        <v>173</v>
      </c>
      <c r="AK42" s="16" t="s">
        <v>174</v>
      </c>
      <c r="AL42" s="16" t="s">
        <v>175</v>
      </c>
      <c r="AM42" s="16" t="s">
        <v>143</v>
      </c>
      <c r="AN42" s="16" t="s">
        <v>241</v>
      </c>
      <c r="AO42" s="16" t="s">
        <v>262</v>
      </c>
      <c r="AP42" s="16" t="s">
        <v>217</v>
      </c>
      <c r="AQ42" s="16" t="s">
        <v>149</v>
      </c>
      <c r="AR42" s="16" t="s">
        <v>270</v>
      </c>
    </row>
  </sheetData>
  <mergeCells count="21">
    <mergeCell ref="E2:F2"/>
    <mergeCell ref="E5:F5"/>
    <mergeCell ref="E9:F9"/>
    <mergeCell ref="E15:F15"/>
    <mergeCell ref="E13:F13"/>
    <mergeCell ref="E14:F14"/>
    <mergeCell ref="E11:F11"/>
    <mergeCell ref="E12:F12"/>
    <mergeCell ref="E10:F10"/>
    <mergeCell ref="E7:F7"/>
    <mergeCell ref="E6:F6"/>
    <mergeCell ref="E8:F8"/>
    <mergeCell ref="E3:F3"/>
    <mergeCell ref="E4:F4"/>
    <mergeCell ref="E21:F21"/>
    <mergeCell ref="E22:F22"/>
    <mergeCell ref="E16:F16"/>
    <mergeCell ref="E17:F17"/>
    <mergeCell ref="E18:F18"/>
    <mergeCell ref="E19:F19"/>
    <mergeCell ref="E20:F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21"/>
  <sheetViews>
    <sheetView workbookViewId="0"/>
  </sheetViews>
  <sheetFormatPr defaultColWidth="15.140625" defaultRowHeight="15.75" customHeight="1"/>
  <sheetData>
    <row r="1" spans="1:44">
      <c r="A1" s="2" t="s">
        <v>0</v>
      </c>
      <c r="B1" s="2" t="s">
        <v>1</v>
      </c>
      <c r="C1" s="2" t="s">
        <v>2</v>
      </c>
      <c r="D1" s="2" t="s">
        <v>3</v>
      </c>
      <c r="E1" s="2" t="s">
        <v>4</v>
      </c>
      <c r="F1" s="2" t="s">
        <v>5</v>
      </c>
      <c r="G1" s="2" t="s">
        <v>6</v>
      </c>
      <c r="H1" s="2" t="s">
        <v>7</v>
      </c>
      <c r="I1" s="2" t="s">
        <v>8</v>
      </c>
      <c r="J1" s="2" t="s">
        <v>19</v>
      </c>
      <c r="K1" s="2" t="s">
        <v>22</v>
      </c>
      <c r="L1" s="2" t="s">
        <v>23</v>
      </c>
      <c r="M1" s="2" t="s">
        <v>25</v>
      </c>
      <c r="N1" s="2" t="s">
        <v>27</v>
      </c>
      <c r="O1" s="2" t="s">
        <v>29</v>
      </c>
      <c r="P1" s="2" t="s">
        <v>31</v>
      </c>
      <c r="Q1" s="2" t="s">
        <v>33</v>
      </c>
      <c r="R1" s="2" t="s">
        <v>20</v>
      </c>
      <c r="S1" s="2" t="s">
        <v>21</v>
      </c>
      <c r="T1" s="2" t="s">
        <v>24</v>
      </c>
      <c r="U1" s="2" t="s">
        <v>26</v>
      </c>
      <c r="V1" s="2" t="s">
        <v>38</v>
      </c>
      <c r="W1" s="2" t="s">
        <v>40</v>
      </c>
      <c r="X1" s="2" t="s">
        <v>32</v>
      </c>
      <c r="Y1" s="2" t="s">
        <v>34</v>
      </c>
      <c r="Z1" s="2" t="s">
        <v>44</v>
      </c>
      <c r="AA1" s="2" t="s">
        <v>46</v>
      </c>
      <c r="AB1" s="2" t="s">
        <v>48</v>
      </c>
      <c r="AC1" s="2" t="s">
        <v>50</v>
      </c>
      <c r="AD1" s="2" t="s">
        <v>41</v>
      </c>
      <c r="AE1" s="2" t="s">
        <v>42</v>
      </c>
      <c r="AF1" s="2" t="s">
        <v>43</v>
      </c>
      <c r="AG1" s="2" t="s">
        <v>45</v>
      </c>
      <c r="AH1" s="2" t="s">
        <v>47</v>
      </c>
      <c r="AI1" s="2" t="s">
        <v>56</v>
      </c>
      <c r="AJ1" s="2" t="s">
        <v>58</v>
      </c>
      <c r="AK1" s="2" t="s">
        <v>60</v>
      </c>
      <c r="AL1" s="2" t="s">
        <v>62</v>
      </c>
      <c r="AM1" s="2" t="s">
        <v>64</v>
      </c>
      <c r="AN1" s="2" t="s">
        <v>66</v>
      </c>
      <c r="AO1" s="2" t="s">
        <v>67</v>
      </c>
      <c r="AP1" s="2" t="s">
        <v>68</v>
      </c>
      <c r="AQ1" s="2" t="s">
        <v>70</v>
      </c>
      <c r="AR1" s="2" t="s">
        <v>72</v>
      </c>
    </row>
    <row r="2" spans="1:44">
      <c r="A2" s="2">
        <v>3671820773</v>
      </c>
      <c r="B2" s="2">
        <v>62430165</v>
      </c>
      <c r="C2" s="6">
        <v>42005</v>
      </c>
      <c r="D2" s="6">
        <v>42005</v>
      </c>
      <c r="E2" s="2" t="s">
        <v>80</v>
      </c>
      <c r="F2" s="7"/>
      <c r="G2" s="7"/>
      <c r="H2" s="7"/>
      <c r="I2" s="7"/>
      <c r="J2" s="2" t="s">
        <v>81</v>
      </c>
      <c r="K2" s="2" t="s">
        <v>82</v>
      </c>
      <c r="L2" s="2" t="s">
        <v>83</v>
      </c>
      <c r="M2" s="6" t="s">
        <v>84</v>
      </c>
      <c r="N2" s="2" t="s">
        <v>85</v>
      </c>
      <c r="O2" s="6" t="s">
        <v>86</v>
      </c>
      <c r="P2" s="2" t="s">
        <v>87</v>
      </c>
      <c r="Q2" s="5"/>
      <c r="R2" s="2" t="s">
        <v>89</v>
      </c>
      <c r="S2" s="5"/>
      <c r="T2" s="5"/>
      <c r="U2" s="5"/>
      <c r="V2" s="7"/>
      <c r="W2" s="7"/>
      <c r="X2" s="9" t="s">
        <v>90</v>
      </c>
      <c r="Y2" s="9" t="s">
        <v>93</v>
      </c>
      <c r="Z2" s="7"/>
      <c r="AA2" s="7"/>
      <c r="AB2" s="7"/>
      <c r="AC2" s="9" t="s">
        <v>96</v>
      </c>
      <c r="AD2" s="9" t="s">
        <v>97</v>
      </c>
      <c r="AE2" s="9" t="s">
        <v>98</v>
      </c>
      <c r="AF2" s="2" t="s">
        <v>99</v>
      </c>
      <c r="AG2" s="2" t="s">
        <v>101</v>
      </c>
      <c r="AH2" s="5"/>
      <c r="AI2" s="2" t="s">
        <v>102</v>
      </c>
      <c r="AJ2" s="2" t="s">
        <v>104</v>
      </c>
      <c r="AK2" s="2" t="s">
        <v>107</v>
      </c>
      <c r="AL2" s="2" t="s">
        <v>110</v>
      </c>
      <c r="AM2" s="2" t="s">
        <v>113</v>
      </c>
      <c r="AN2" s="2" t="s">
        <v>116</v>
      </c>
      <c r="AO2" s="2" t="s">
        <v>121</v>
      </c>
      <c r="AP2" s="2" t="s">
        <v>125</v>
      </c>
      <c r="AQ2" s="2" t="s">
        <v>129</v>
      </c>
      <c r="AR2" s="2" t="s">
        <v>133</v>
      </c>
    </row>
    <row r="3" spans="1:44">
      <c r="A3" s="2">
        <v>3671820773</v>
      </c>
      <c r="B3" s="2">
        <v>62430165</v>
      </c>
      <c r="C3" s="6">
        <v>42005</v>
      </c>
      <c r="D3" s="6">
        <v>42005</v>
      </c>
      <c r="E3" s="2" t="s">
        <v>80</v>
      </c>
      <c r="F3" s="7"/>
      <c r="G3" s="7"/>
      <c r="H3" s="7"/>
      <c r="I3" s="7"/>
      <c r="J3" s="2" t="s">
        <v>81</v>
      </c>
      <c r="K3" s="2" t="s">
        <v>82</v>
      </c>
      <c r="L3" s="2" t="s">
        <v>83</v>
      </c>
      <c r="M3" s="6" t="s">
        <v>84</v>
      </c>
      <c r="N3" s="2" t="s">
        <v>85</v>
      </c>
      <c r="O3" s="6" t="s">
        <v>86</v>
      </c>
      <c r="P3" s="2" t="s">
        <v>87</v>
      </c>
      <c r="Q3" s="5"/>
      <c r="R3" s="2" t="s">
        <v>89</v>
      </c>
      <c r="S3" s="5"/>
      <c r="T3" s="5"/>
      <c r="U3" s="5"/>
      <c r="V3" s="7"/>
      <c r="W3" s="7"/>
      <c r="X3" s="9" t="s">
        <v>90</v>
      </c>
      <c r="Y3" s="9" t="s">
        <v>93</v>
      </c>
      <c r="Z3" s="7"/>
      <c r="AA3" s="7"/>
      <c r="AB3" s="7"/>
      <c r="AC3" s="9" t="s">
        <v>96</v>
      </c>
      <c r="AD3" s="9" t="s">
        <v>97</v>
      </c>
      <c r="AE3" s="9" t="s">
        <v>98</v>
      </c>
      <c r="AF3" s="2" t="s">
        <v>99</v>
      </c>
      <c r="AG3" s="2" t="s">
        <v>101</v>
      </c>
      <c r="AH3" s="5"/>
      <c r="AI3" s="2" t="s">
        <v>102</v>
      </c>
      <c r="AJ3" s="2" t="s">
        <v>104</v>
      </c>
      <c r="AK3" s="2" t="s">
        <v>107</v>
      </c>
      <c r="AL3" s="2" t="s">
        <v>110</v>
      </c>
      <c r="AM3" s="2" t="s">
        <v>113</v>
      </c>
      <c r="AN3" s="2" t="s">
        <v>116</v>
      </c>
      <c r="AO3" s="2" t="s">
        <v>121</v>
      </c>
      <c r="AP3" s="2" t="s">
        <v>125</v>
      </c>
      <c r="AQ3" s="2" t="s">
        <v>129</v>
      </c>
      <c r="AR3" s="2" t="s">
        <v>133</v>
      </c>
    </row>
    <row r="4" spans="1:44">
      <c r="A4" s="2">
        <v>3707264481</v>
      </c>
      <c r="B4" s="2">
        <v>62430165</v>
      </c>
      <c r="C4" s="12">
        <v>42026.220972222225</v>
      </c>
      <c r="D4" s="12">
        <v>42026.228449074071</v>
      </c>
      <c r="E4" s="2" t="s">
        <v>140</v>
      </c>
      <c r="F4" s="7"/>
      <c r="G4" s="7"/>
      <c r="H4" s="7"/>
      <c r="I4" s="7"/>
      <c r="J4" s="2" t="s">
        <v>170</v>
      </c>
      <c r="K4" s="2" t="s">
        <v>170</v>
      </c>
      <c r="L4" s="2" t="s">
        <v>83</v>
      </c>
      <c r="M4" s="6" t="s">
        <v>84</v>
      </c>
      <c r="N4" s="2" t="s">
        <v>85</v>
      </c>
      <c r="O4" s="6" t="s">
        <v>86</v>
      </c>
      <c r="P4" s="2" t="s">
        <v>87</v>
      </c>
      <c r="Q4" s="2" t="s">
        <v>171</v>
      </c>
      <c r="R4" s="2" t="s">
        <v>89</v>
      </c>
      <c r="S4" s="5"/>
      <c r="T4" s="5"/>
      <c r="U4" s="5"/>
      <c r="V4" s="9" t="s">
        <v>114</v>
      </c>
      <c r="W4" s="7"/>
      <c r="X4" s="9" t="s">
        <v>90</v>
      </c>
      <c r="Y4" s="9" t="s">
        <v>93</v>
      </c>
      <c r="Z4" s="7"/>
      <c r="AA4" s="7"/>
      <c r="AB4" s="7"/>
      <c r="AC4" s="9" t="s">
        <v>96</v>
      </c>
      <c r="AD4" s="9" t="s">
        <v>97</v>
      </c>
      <c r="AE4" s="9" t="s">
        <v>98</v>
      </c>
      <c r="AF4" s="2" t="s">
        <v>99</v>
      </c>
      <c r="AG4" s="2" t="s">
        <v>101</v>
      </c>
      <c r="AH4" s="5"/>
      <c r="AI4" s="2" t="s">
        <v>178</v>
      </c>
      <c r="AJ4" s="2" t="s">
        <v>180</v>
      </c>
      <c r="AK4" s="2" t="s">
        <v>183</v>
      </c>
      <c r="AL4" s="2" t="s">
        <v>110</v>
      </c>
      <c r="AM4" s="2" t="s">
        <v>185</v>
      </c>
      <c r="AN4" s="2" t="s">
        <v>187</v>
      </c>
      <c r="AO4" s="2" t="s">
        <v>191</v>
      </c>
      <c r="AP4" s="2" t="s">
        <v>192</v>
      </c>
      <c r="AQ4" s="2" t="s">
        <v>193</v>
      </c>
      <c r="AR4" s="2" t="s">
        <v>194</v>
      </c>
    </row>
    <row r="5" spans="1:44">
      <c r="A5" s="2">
        <v>3707322515</v>
      </c>
      <c r="B5" s="2">
        <v>62430165</v>
      </c>
      <c r="C5" s="12">
        <v>42026.261377314811</v>
      </c>
      <c r="D5" s="12">
        <v>42026.26185185185</v>
      </c>
      <c r="E5" s="2" t="s">
        <v>140</v>
      </c>
      <c r="F5" s="7"/>
      <c r="G5" s="7"/>
      <c r="H5" s="7"/>
      <c r="I5" s="7"/>
      <c r="J5" s="2" t="s">
        <v>81</v>
      </c>
      <c r="K5" s="2" t="s">
        <v>81</v>
      </c>
      <c r="L5" s="2" t="s">
        <v>83</v>
      </c>
      <c r="M5" s="6" t="s">
        <v>84</v>
      </c>
      <c r="N5" s="2" t="s">
        <v>85</v>
      </c>
      <c r="O5" s="6" t="s">
        <v>86</v>
      </c>
      <c r="P5" s="2" t="s">
        <v>87</v>
      </c>
      <c r="Q5" s="5"/>
      <c r="R5" s="2" t="s">
        <v>89</v>
      </c>
      <c r="S5" s="5"/>
      <c r="T5" s="5"/>
      <c r="U5" s="5"/>
      <c r="V5" s="7"/>
      <c r="W5" s="7"/>
      <c r="X5" s="9" t="s">
        <v>90</v>
      </c>
      <c r="Y5" s="9" t="s">
        <v>93</v>
      </c>
      <c r="Z5" s="7"/>
      <c r="AA5" s="7"/>
      <c r="AB5" s="7"/>
      <c r="AC5" s="9" t="s">
        <v>96</v>
      </c>
      <c r="AD5" s="9" t="s">
        <v>97</v>
      </c>
      <c r="AE5" s="9" t="s">
        <v>98</v>
      </c>
      <c r="AF5" s="2" t="s">
        <v>99</v>
      </c>
      <c r="AG5" s="2" t="s">
        <v>101</v>
      </c>
      <c r="AH5" s="5"/>
      <c r="AI5" s="2" t="s">
        <v>178</v>
      </c>
      <c r="AJ5" s="2" t="s">
        <v>203</v>
      </c>
      <c r="AK5" s="2" t="s">
        <v>183</v>
      </c>
      <c r="AL5" s="2" t="s">
        <v>204</v>
      </c>
      <c r="AM5" s="2" t="s">
        <v>205</v>
      </c>
      <c r="AN5" s="2" t="s">
        <v>206</v>
      </c>
      <c r="AO5" s="2" t="s">
        <v>207</v>
      </c>
      <c r="AP5" s="2" t="s">
        <v>208</v>
      </c>
      <c r="AQ5" s="2" t="s">
        <v>193</v>
      </c>
      <c r="AR5" s="2" t="s">
        <v>209</v>
      </c>
    </row>
    <row r="6" spans="1:44">
      <c r="A6" s="2">
        <v>3707331164</v>
      </c>
      <c r="B6" s="2">
        <v>62430165</v>
      </c>
      <c r="C6" s="12">
        <v>42026.266527777778</v>
      </c>
      <c r="D6" s="12">
        <v>42026.271180555559</v>
      </c>
      <c r="E6" s="2" t="s">
        <v>140</v>
      </c>
      <c r="F6" s="7"/>
      <c r="G6" s="7"/>
      <c r="H6" s="7"/>
      <c r="I6" s="7"/>
      <c r="J6" s="2" t="s">
        <v>81</v>
      </c>
      <c r="K6" s="2" t="s">
        <v>81</v>
      </c>
      <c r="L6" s="2" t="s">
        <v>83</v>
      </c>
      <c r="M6" s="6" t="s">
        <v>84</v>
      </c>
      <c r="N6" s="2" t="s">
        <v>85</v>
      </c>
      <c r="O6" s="6" t="s">
        <v>86</v>
      </c>
      <c r="P6" s="2" t="s">
        <v>87</v>
      </c>
      <c r="Q6" s="5"/>
      <c r="R6" s="2" t="s">
        <v>89</v>
      </c>
      <c r="S6" s="5"/>
      <c r="T6" s="5"/>
      <c r="U6" s="5"/>
      <c r="V6" s="7"/>
      <c r="W6" s="7"/>
      <c r="X6" s="9" t="s">
        <v>90</v>
      </c>
      <c r="Y6" s="9" t="s">
        <v>93</v>
      </c>
      <c r="Z6" s="7"/>
      <c r="AA6" s="7"/>
      <c r="AB6" s="7"/>
      <c r="AC6" s="9" t="s">
        <v>96</v>
      </c>
      <c r="AD6" s="9" t="s">
        <v>97</v>
      </c>
      <c r="AE6" s="9" t="s">
        <v>98</v>
      </c>
      <c r="AF6" s="2" t="s">
        <v>99</v>
      </c>
      <c r="AG6" s="2" t="s">
        <v>101</v>
      </c>
      <c r="AH6" s="5"/>
      <c r="AI6" s="2" t="s">
        <v>102</v>
      </c>
      <c r="AJ6" s="2" t="s">
        <v>173</v>
      </c>
      <c r="AK6" s="2" t="s">
        <v>210</v>
      </c>
      <c r="AL6" s="2" t="s">
        <v>211</v>
      </c>
      <c r="AM6" s="2" t="s">
        <v>212</v>
      </c>
      <c r="AN6" s="2" t="s">
        <v>213</v>
      </c>
      <c r="AO6" s="2" t="s">
        <v>191</v>
      </c>
      <c r="AP6" s="2" t="s">
        <v>214</v>
      </c>
      <c r="AQ6" s="2" t="s">
        <v>215</v>
      </c>
      <c r="AR6" s="2" t="s">
        <v>209</v>
      </c>
    </row>
    <row r="7" spans="1:44">
      <c r="A7" s="2">
        <v>3707322515</v>
      </c>
      <c r="B7" s="2">
        <v>62430165</v>
      </c>
      <c r="C7" s="12">
        <v>42026.261377314811</v>
      </c>
      <c r="D7" s="12">
        <v>42026.26185185185</v>
      </c>
      <c r="E7" s="2" t="s">
        <v>140</v>
      </c>
      <c r="F7" s="7"/>
      <c r="G7" s="7"/>
      <c r="H7" s="7"/>
      <c r="I7" s="9">
        <v>123456789012</v>
      </c>
      <c r="J7" s="2" t="s">
        <v>81</v>
      </c>
      <c r="K7" s="2">
        <v>123456789012</v>
      </c>
      <c r="L7" s="2" t="s">
        <v>83</v>
      </c>
      <c r="M7" s="6" t="s">
        <v>84</v>
      </c>
      <c r="N7" s="2" t="s">
        <v>85</v>
      </c>
      <c r="O7" s="6" t="s">
        <v>86</v>
      </c>
      <c r="P7" s="2" t="s">
        <v>87</v>
      </c>
      <c r="Q7" s="5"/>
      <c r="R7" s="2" t="s">
        <v>89</v>
      </c>
      <c r="S7" s="5"/>
      <c r="T7" s="5"/>
      <c r="U7" s="5"/>
      <c r="V7" s="7"/>
      <c r="W7" s="7"/>
      <c r="X7" s="9" t="s">
        <v>90</v>
      </c>
      <c r="Y7" s="9" t="s">
        <v>93</v>
      </c>
      <c r="Z7" s="7"/>
      <c r="AA7" s="7"/>
      <c r="AB7" s="7"/>
      <c r="AC7" s="9" t="s">
        <v>96</v>
      </c>
      <c r="AD7" s="9" t="s">
        <v>97</v>
      </c>
      <c r="AE7" s="9" t="s">
        <v>98</v>
      </c>
      <c r="AF7" s="2" t="s">
        <v>99</v>
      </c>
      <c r="AG7" s="2" t="s">
        <v>101</v>
      </c>
      <c r="AH7" s="5"/>
      <c r="AI7" s="2" t="s">
        <v>178</v>
      </c>
      <c r="AJ7" s="2" t="s">
        <v>203</v>
      </c>
      <c r="AK7" s="2" t="s">
        <v>183</v>
      </c>
      <c r="AL7" s="2" t="s">
        <v>204</v>
      </c>
      <c r="AM7" s="2" t="s">
        <v>205</v>
      </c>
      <c r="AN7" s="2" t="s">
        <v>206</v>
      </c>
      <c r="AO7" s="2" t="s">
        <v>207</v>
      </c>
      <c r="AP7" s="2" t="s">
        <v>208</v>
      </c>
      <c r="AQ7" s="2" t="s">
        <v>193</v>
      </c>
      <c r="AR7" s="2" t="s">
        <v>209</v>
      </c>
    </row>
    <row r="8" spans="1:44">
      <c r="A8" s="2">
        <v>3707331164</v>
      </c>
      <c r="B8" s="2">
        <v>62430165</v>
      </c>
      <c r="C8" s="12">
        <v>42026.266527777778</v>
      </c>
      <c r="D8" s="12">
        <v>42026.271180555559</v>
      </c>
      <c r="E8" s="2" t="s">
        <v>140</v>
      </c>
      <c r="F8" s="7"/>
      <c r="G8" s="7"/>
      <c r="H8" s="7"/>
      <c r="I8" s="9">
        <v>770519114268</v>
      </c>
      <c r="J8" s="2" t="s">
        <v>81</v>
      </c>
      <c r="K8" s="2">
        <v>770519114268</v>
      </c>
      <c r="L8" s="2" t="s">
        <v>83</v>
      </c>
      <c r="M8" s="6" t="s">
        <v>84</v>
      </c>
      <c r="N8" s="2" t="s">
        <v>85</v>
      </c>
      <c r="O8" s="6" t="s">
        <v>86</v>
      </c>
      <c r="P8" s="2" t="s">
        <v>87</v>
      </c>
      <c r="Q8" s="5"/>
      <c r="R8" s="2" t="s">
        <v>89</v>
      </c>
      <c r="S8" s="5"/>
      <c r="T8" s="5"/>
      <c r="U8" s="5"/>
      <c r="V8" s="7"/>
      <c r="W8" s="7"/>
      <c r="X8" s="9" t="s">
        <v>90</v>
      </c>
      <c r="Y8" s="9" t="s">
        <v>93</v>
      </c>
      <c r="Z8" s="7"/>
      <c r="AA8" s="7"/>
      <c r="AB8" s="7"/>
      <c r="AC8" s="9" t="s">
        <v>96</v>
      </c>
      <c r="AD8" s="9" t="s">
        <v>97</v>
      </c>
      <c r="AE8" s="9" t="s">
        <v>98</v>
      </c>
      <c r="AF8" s="2" t="s">
        <v>99</v>
      </c>
      <c r="AG8" s="2" t="s">
        <v>101</v>
      </c>
      <c r="AH8" s="5"/>
      <c r="AI8" s="2" t="s">
        <v>102</v>
      </c>
      <c r="AJ8" s="2" t="s">
        <v>173</v>
      </c>
      <c r="AK8" s="2" t="s">
        <v>210</v>
      </c>
      <c r="AL8" s="2" t="s">
        <v>211</v>
      </c>
      <c r="AM8" s="2" t="s">
        <v>212</v>
      </c>
      <c r="AN8" s="2" t="s">
        <v>213</v>
      </c>
      <c r="AO8" s="2" t="s">
        <v>191</v>
      </c>
      <c r="AP8" s="2" t="s">
        <v>214</v>
      </c>
      <c r="AQ8" s="2" t="s">
        <v>215</v>
      </c>
      <c r="AR8" s="2" t="s">
        <v>209</v>
      </c>
    </row>
    <row r="9" spans="1:44">
      <c r="A9" s="2">
        <v>3707264481</v>
      </c>
      <c r="B9" s="2">
        <v>62430165</v>
      </c>
      <c r="C9" s="12">
        <v>42026.220972222225</v>
      </c>
      <c r="D9" s="12">
        <v>42026.228449074071</v>
      </c>
      <c r="E9" s="2" t="s">
        <v>140</v>
      </c>
      <c r="F9" s="7"/>
      <c r="G9" s="7"/>
      <c r="H9" s="7"/>
      <c r="I9" s="7"/>
      <c r="J9" s="2" t="s">
        <v>170</v>
      </c>
      <c r="K9" s="2"/>
      <c r="L9" s="2" t="s">
        <v>83</v>
      </c>
      <c r="M9" s="6" t="s">
        <v>84</v>
      </c>
      <c r="N9" s="2" t="s">
        <v>85</v>
      </c>
      <c r="O9" s="6" t="s">
        <v>86</v>
      </c>
      <c r="P9" s="2" t="s">
        <v>87</v>
      </c>
      <c r="Q9" s="2" t="s">
        <v>171</v>
      </c>
      <c r="R9" s="2" t="s">
        <v>89</v>
      </c>
      <c r="S9" s="5"/>
      <c r="T9" s="5"/>
      <c r="U9" s="5"/>
      <c r="V9" s="9" t="s">
        <v>114</v>
      </c>
      <c r="W9" s="7"/>
      <c r="X9" s="9" t="s">
        <v>90</v>
      </c>
      <c r="Y9" s="9" t="s">
        <v>93</v>
      </c>
      <c r="Z9" s="7"/>
      <c r="AA9" s="7"/>
      <c r="AB9" s="7"/>
      <c r="AC9" s="9" t="s">
        <v>96</v>
      </c>
      <c r="AD9" s="9" t="s">
        <v>97</v>
      </c>
      <c r="AE9" s="9" t="s">
        <v>98</v>
      </c>
      <c r="AF9" s="2" t="s">
        <v>99</v>
      </c>
      <c r="AG9" s="2" t="s">
        <v>101</v>
      </c>
      <c r="AH9" s="5"/>
      <c r="AI9" s="2" t="s">
        <v>178</v>
      </c>
      <c r="AJ9" s="2" t="s">
        <v>180</v>
      </c>
      <c r="AK9" s="2" t="s">
        <v>183</v>
      </c>
      <c r="AL9" s="2" t="s">
        <v>110</v>
      </c>
      <c r="AM9" s="2" t="s">
        <v>185</v>
      </c>
      <c r="AN9" s="2" t="s">
        <v>187</v>
      </c>
      <c r="AO9" s="2" t="s">
        <v>191</v>
      </c>
      <c r="AP9" s="2" t="s">
        <v>192</v>
      </c>
      <c r="AQ9" s="2" t="s">
        <v>193</v>
      </c>
      <c r="AR9" s="2" t="s">
        <v>194</v>
      </c>
    </row>
    <row r="10" spans="1:44">
      <c r="A10" s="2">
        <v>3707346660</v>
      </c>
      <c r="B10" s="2">
        <v>62430165</v>
      </c>
      <c r="C10" s="12">
        <v>42026.277650462966</v>
      </c>
      <c r="D10" s="12">
        <v>42026.278032407405</v>
      </c>
      <c r="E10" s="2" t="s">
        <v>140</v>
      </c>
      <c r="F10" s="7"/>
      <c r="G10" s="9" t="s">
        <v>229</v>
      </c>
      <c r="H10" s="9" t="s">
        <v>230</v>
      </c>
      <c r="I10" s="9">
        <v>123456789012</v>
      </c>
      <c r="J10" s="2" t="s">
        <v>81</v>
      </c>
      <c r="K10" s="2">
        <v>123456789012</v>
      </c>
      <c r="L10" s="2" t="s">
        <v>229</v>
      </c>
      <c r="M10" s="6" t="s">
        <v>231</v>
      </c>
      <c r="N10" s="2" t="s">
        <v>230</v>
      </c>
      <c r="O10" s="6" t="s">
        <v>232</v>
      </c>
      <c r="P10" s="5"/>
      <c r="Q10" s="5"/>
      <c r="R10" s="2" t="s">
        <v>233</v>
      </c>
      <c r="S10" s="5"/>
      <c r="T10" s="5"/>
      <c r="U10" s="5"/>
      <c r="V10" s="7"/>
      <c r="W10" s="7"/>
      <c r="X10" s="9" t="s">
        <v>234</v>
      </c>
      <c r="Y10" s="9" t="s">
        <v>235</v>
      </c>
      <c r="Z10" s="7"/>
      <c r="AA10" s="7"/>
      <c r="AB10" s="7"/>
      <c r="AC10" s="9" t="s">
        <v>236</v>
      </c>
      <c r="AD10" s="9" t="s">
        <v>97</v>
      </c>
      <c r="AE10" s="9" t="s">
        <v>237</v>
      </c>
      <c r="AF10" s="2" t="s">
        <v>238</v>
      </c>
      <c r="AG10" s="2" t="s">
        <v>101</v>
      </c>
      <c r="AH10" s="5"/>
      <c r="AI10" s="2" t="s">
        <v>239</v>
      </c>
      <c r="AJ10" s="2" t="s">
        <v>173</v>
      </c>
      <c r="AK10" s="2" t="s">
        <v>174</v>
      </c>
      <c r="AL10" s="2" t="s">
        <v>110</v>
      </c>
      <c r="AM10" s="2" t="s">
        <v>185</v>
      </c>
      <c r="AN10" s="2" t="s">
        <v>240</v>
      </c>
      <c r="AO10" s="2" t="s">
        <v>191</v>
      </c>
      <c r="AP10" s="2" t="s">
        <v>125</v>
      </c>
      <c r="AQ10" s="2" t="s">
        <v>215</v>
      </c>
      <c r="AR10" s="2" t="s">
        <v>209</v>
      </c>
    </row>
    <row r="11" spans="1:44">
      <c r="A11" s="2">
        <v>3707331164</v>
      </c>
      <c r="B11" s="2">
        <v>62430165</v>
      </c>
      <c r="C11" s="12">
        <v>42026.266527777778</v>
      </c>
      <c r="D11" s="12">
        <v>42026.271180555559</v>
      </c>
      <c r="E11" s="2" t="s">
        <v>140</v>
      </c>
      <c r="F11" s="7"/>
      <c r="G11" s="9" t="s">
        <v>242</v>
      </c>
      <c r="H11" s="9" t="s">
        <v>243</v>
      </c>
      <c r="I11" s="9">
        <v>770519114268</v>
      </c>
      <c r="J11" s="2" t="s">
        <v>81</v>
      </c>
      <c r="K11" s="2">
        <v>770519114268</v>
      </c>
      <c r="L11" s="2" t="s">
        <v>242</v>
      </c>
      <c r="M11" s="6" t="s">
        <v>231</v>
      </c>
      <c r="N11" s="2" t="s">
        <v>243</v>
      </c>
      <c r="O11" s="6" t="s">
        <v>244</v>
      </c>
      <c r="P11" s="5"/>
      <c r="Q11" s="5"/>
      <c r="R11" s="2" t="s">
        <v>245</v>
      </c>
      <c r="S11" s="5"/>
      <c r="T11" s="5"/>
      <c r="U11" s="5"/>
      <c r="V11" s="7"/>
      <c r="W11" s="7"/>
      <c r="X11" s="9" t="s">
        <v>246</v>
      </c>
      <c r="Y11" s="9" t="s">
        <v>247</v>
      </c>
      <c r="Z11" s="7"/>
      <c r="AA11" s="7"/>
      <c r="AB11" s="7"/>
      <c r="AC11" s="9" t="s">
        <v>249</v>
      </c>
      <c r="AD11" s="9" t="s">
        <v>97</v>
      </c>
      <c r="AE11" s="9" t="s">
        <v>252</v>
      </c>
      <c r="AF11" s="2" t="s">
        <v>254</v>
      </c>
      <c r="AG11" s="2" t="s">
        <v>101</v>
      </c>
      <c r="AH11" s="5"/>
      <c r="AI11" s="2" t="s">
        <v>102</v>
      </c>
      <c r="AJ11" s="2" t="s">
        <v>173</v>
      </c>
      <c r="AK11" s="2" t="s">
        <v>210</v>
      </c>
      <c r="AL11" s="2" t="s">
        <v>211</v>
      </c>
      <c r="AM11" s="2" t="s">
        <v>212</v>
      </c>
      <c r="AN11" s="2" t="s">
        <v>213</v>
      </c>
      <c r="AO11" s="2" t="s">
        <v>191</v>
      </c>
      <c r="AP11" s="2" t="s">
        <v>214</v>
      </c>
      <c r="AQ11" s="2" t="s">
        <v>215</v>
      </c>
      <c r="AR11" s="2" t="s">
        <v>209</v>
      </c>
    </row>
    <row r="12" spans="1:44">
      <c r="A12" s="2">
        <v>3707322515</v>
      </c>
      <c r="B12" s="2">
        <v>62430165</v>
      </c>
      <c r="C12" s="12">
        <v>42026.261377314811</v>
      </c>
      <c r="D12" s="12">
        <v>42026.26185185185</v>
      </c>
      <c r="E12" s="2" t="s">
        <v>140</v>
      </c>
      <c r="F12" s="7"/>
      <c r="G12" s="9" t="s">
        <v>259</v>
      </c>
      <c r="H12" s="9" t="s">
        <v>260</v>
      </c>
      <c r="I12" s="9">
        <v>123456789012</v>
      </c>
      <c r="J12" s="2" t="s">
        <v>81</v>
      </c>
      <c r="K12" s="2">
        <v>123456789012</v>
      </c>
      <c r="L12" s="2" t="s">
        <v>259</v>
      </c>
      <c r="M12" s="6" t="s">
        <v>231</v>
      </c>
      <c r="N12" s="2" t="s">
        <v>260</v>
      </c>
      <c r="O12" s="6" t="s">
        <v>261</v>
      </c>
      <c r="P12" s="5"/>
      <c r="Q12" s="5"/>
      <c r="R12" s="2" t="s">
        <v>263</v>
      </c>
      <c r="S12" s="5"/>
      <c r="T12" s="5"/>
      <c r="U12" s="5"/>
      <c r="V12" s="7"/>
      <c r="W12" s="7"/>
      <c r="X12" s="9" t="s">
        <v>264</v>
      </c>
      <c r="Y12" s="9" t="s">
        <v>265</v>
      </c>
      <c r="Z12" s="7"/>
      <c r="AA12" s="7"/>
      <c r="AB12" s="7"/>
      <c r="AC12" s="9" t="s">
        <v>266</v>
      </c>
      <c r="AD12" s="9" t="s">
        <v>97</v>
      </c>
      <c r="AE12" s="9" t="s">
        <v>267</v>
      </c>
      <c r="AF12" s="2" t="s">
        <v>268</v>
      </c>
      <c r="AG12" s="2" t="s">
        <v>101</v>
      </c>
      <c r="AH12" s="5"/>
      <c r="AI12" s="2" t="s">
        <v>178</v>
      </c>
      <c r="AJ12" s="2" t="s">
        <v>203</v>
      </c>
      <c r="AK12" s="2" t="s">
        <v>183</v>
      </c>
      <c r="AL12" s="2" t="s">
        <v>204</v>
      </c>
      <c r="AM12" s="2" t="s">
        <v>205</v>
      </c>
      <c r="AN12" s="2" t="s">
        <v>206</v>
      </c>
      <c r="AO12" s="2" t="s">
        <v>207</v>
      </c>
      <c r="AP12" s="2" t="s">
        <v>208</v>
      </c>
      <c r="AQ12" s="2" t="s">
        <v>193</v>
      </c>
      <c r="AR12" s="2" t="s">
        <v>209</v>
      </c>
    </row>
    <row r="13" spans="1:44">
      <c r="A13" s="2">
        <v>3707346660</v>
      </c>
      <c r="B13" s="2">
        <v>62430165</v>
      </c>
      <c r="C13" s="12">
        <v>42026.277650462966</v>
      </c>
      <c r="D13" s="12">
        <v>42026.278032407405</v>
      </c>
      <c r="E13" s="2" t="s">
        <v>140</v>
      </c>
      <c r="F13" s="7"/>
      <c r="G13" s="9" t="s">
        <v>271</v>
      </c>
      <c r="H13" s="9" t="s">
        <v>272</v>
      </c>
      <c r="I13" s="9">
        <v>123456789012</v>
      </c>
      <c r="J13" s="2" t="s">
        <v>81</v>
      </c>
      <c r="K13" s="2">
        <v>123456789012</v>
      </c>
      <c r="L13" s="2" t="s">
        <v>271</v>
      </c>
      <c r="M13" s="6" t="s">
        <v>231</v>
      </c>
      <c r="N13" s="2" t="s">
        <v>272</v>
      </c>
      <c r="O13" s="6" t="s">
        <v>273</v>
      </c>
      <c r="P13" s="5"/>
      <c r="Q13" s="5"/>
      <c r="R13" s="2" t="s">
        <v>274</v>
      </c>
      <c r="S13" s="5"/>
      <c r="T13" s="5"/>
      <c r="U13" s="5"/>
      <c r="V13" s="7"/>
      <c r="W13" s="7"/>
      <c r="X13" s="9" t="s">
        <v>275</v>
      </c>
      <c r="Y13" s="9" t="s">
        <v>276</v>
      </c>
      <c r="Z13" s="7"/>
      <c r="AA13" s="7"/>
      <c r="AB13" s="7"/>
      <c r="AC13" s="9" t="s">
        <v>277</v>
      </c>
      <c r="AD13" s="9" t="s">
        <v>97</v>
      </c>
      <c r="AE13" s="9" t="s">
        <v>278</v>
      </c>
      <c r="AF13" s="2" t="s">
        <v>279</v>
      </c>
      <c r="AG13" s="2" t="s">
        <v>101</v>
      </c>
      <c r="AH13" s="5"/>
      <c r="AI13" s="2" t="s">
        <v>239</v>
      </c>
      <c r="AJ13" s="2" t="s">
        <v>173</v>
      </c>
      <c r="AK13" s="2" t="s">
        <v>174</v>
      </c>
      <c r="AL13" s="2" t="s">
        <v>110</v>
      </c>
      <c r="AM13" s="2" t="s">
        <v>185</v>
      </c>
      <c r="AN13" s="2" t="s">
        <v>240</v>
      </c>
      <c r="AO13" s="2" t="s">
        <v>191</v>
      </c>
      <c r="AP13" s="2" t="s">
        <v>125</v>
      </c>
      <c r="AQ13" s="2" t="s">
        <v>215</v>
      </c>
      <c r="AR13" s="2" t="s">
        <v>209</v>
      </c>
    </row>
    <row r="14" spans="1:44">
      <c r="A14" s="2">
        <v>3707346660</v>
      </c>
      <c r="B14" s="2">
        <v>62430165</v>
      </c>
      <c r="C14" s="12">
        <v>42026.277650462966</v>
      </c>
      <c r="D14" s="12">
        <v>42026.278032407405</v>
      </c>
      <c r="E14" s="2" t="s">
        <v>140</v>
      </c>
      <c r="F14" s="7"/>
      <c r="G14" s="9" t="s">
        <v>280</v>
      </c>
      <c r="H14" s="9" t="s">
        <v>281</v>
      </c>
      <c r="I14" s="9">
        <v>123456789012</v>
      </c>
      <c r="J14" s="2" t="s">
        <v>81</v>
      </c>
      <c r="K14" s="2">
        <v>123456789012</v>
      </c>
      <c r="L14" s="2" t="s">
        <v>280</v>
      </c>
      <c r="M14" s="6" t="s">
        <v>231</v>
      </c>
      <c r="N14" s="2" t="s">
        <v>281</v>
      </c>
      <c r="O14" s="6" t="s">
        <v>282</v>
      </c>
      <c r="P14" s="5"/>
      <c r="Q14" s="5"/>
      <c r="R14" s="2" t="s">
        <v>283</v>
      </c>
      <c r="S14" s="5"/>
      <c r="T14" s="5"/>
      <c r="U14" s="5"/>
      <c r="V14" s="7"/>
      <c r="W14" s="7"/>
      <c r="X14" s="9" t="s">
        <v>284</v>
      </c>
      <c r="Y14" s="9" t="s">
        <v>285</v>
      </c>
      <c r="Z14" s="7"/>
      <c r="AA14" s="7"/>
      <c r="AB14" s="7"/>
      <c r="AC14" s="9" t="s">
        <v>286</v>
      </c>
      <c r="AD14" s="9" t="s">
        <v>97</v>
      </c>
      <c r="AE14" s="9" t="s">
        <v>287</v>
      </c>
      <c r="AF14" s="2" t="s">
        <v>288</v>
      </c>
      <c r="AG14" s="2" t="s">
        <v>101</v>
      </c>
      <c r="AH14" s="5"/>
      <c r="AI14" s="2" t="s">
        <v>239</v>
      </c>
      <c r="AJ14" s="2" t="s">
        <v>173</v>
      </c>
      <c r="AK14" s="2" t="s">
        <v>174</v>
      </c>
      <c r="AL14" s="2" t="s">
        <v>110</v>
      </c>
      <c r="AM14" s="2" t="s">
        <v>185</v>
      </c>
      <c r="AN14" s="2" t="s">
        <v>240</v>
      </c>
      <c r="AO14" s="2" t="s">
        <v>191</v>
      </c>
      <c r="AP14" s="2" t="s">
        <v>125</v>
      </c>
      <c r="AQ14" s="2" t="s">
        <v>215</v>
      </c>
      <c r="AR14" s="2" t="s">
        <v>209</v>
      </c>
    </row>
    <row r="15" spans="1:44">
      <c r="A15" s="2">
        <v>3707331164</v>
      </c>
      <c r="B15" s="2">
        <v>62430165</v>
      </c>
      <c r="C15" s="12">
        <v>42026.266527777778</v>
      </c>
      <c r="D15" s="12">
        <v>42026.271180555559</v>
      </c>
      <c r="E15" s="2" t="s">
        <v>140</v>
      </c>
      <c r="F15" s="7"/>
      <c r="G15" s="9" t="s">
        <v>291</v>
      </c>
      <c r="H15" s="9" t="s">
        <v>292</v>
      </c>
      <c r="I15" s="9">
        <v>770519114268</v>
      </c>
      <c r="J15" s="2" t="s">
        <v>81</v>
      </c>
      <c r="K15" s="2">
        <v>770519114268</v>
      </c>
      <c r="L15" s="2" t="s">
        <v>291</v>
      </c>
      <c r="M15" s="6" t="s">
        <v>231</v>
      </c>
      <c r="N15" s="2" t="s">
        <v>292</v>
      </c>
      <c r="O15" s="6" t="s">
        <v>294</v>
      </c>
      <c r="P15" s="5"/>
      <c r="Q15" s="5"/>
      <c r="R15" s="2" t="s">
        <v>296</v>
      </c>
      <c r="S15" s="5"/>
      <c r="T15" s="5"/>
      <c r="U15" s="5"/>
      <c r="V15" s="7"/>
      <c r="W15" s="7"/>
      <c r="X15" s="9" t="s">
        <v>297</v>
      </c>
      <c r="Y15" s="9" t="s">
        <v>298</v>
      </c>
      <c r="Z15" s="7"/>
      <c r="AA15" s="7"/>
      <c r="AB15" s="7"/>
      <c r="AC15" s="9" t="s">
        <v>299</v>
      </c>
      <c r="AD15" s="9" t="s">
        <v>97</v>
      </c>
      <c r="AE15" s="9" t="s">
        <v>300</v>
      </c>
      <c r="AF15" s="2" t="s">
        <v>301</v>
      </c>
      <c r="AG15" s="2" t="s">
        <v>101</v>
      </c>
      <c r="AH15" s="5"/>
      <c r="AI15" s="2" t="s">
        <v>102</v>
      </c>
      <c r="AJ15" s="2" t="s">
        <v>173</v>
      </c>
      <c r="AK15" s="2" t="s">
        <v>210</v>
      </c>
      <c r="AL15" s="2" t="s">
        <v>211</v>
      </c>
      <c r="AM15" s="2" t="s">
        <v>212</v>
      </c>
      <c r="AN15" s="2" t="s">
        <v>213</v>
      </c>
      <c r="AO15" s="2" t="s">
        <v>191</v>
      </c>
      <c r="AP15" s="2" t="s">
        <v>214</v>
      </c>
      <c r="AQ15" s="2" t="s">
        <v>215</v>
      </c>
      <c r="AR15" s="2" t="s">
        <v>209</v>
      </c>
    </row>
    <row r="16" spans="1:44">
      <c r="A16" s="2">
        <v>3707322515</v>
      </c>
      <c r="B16" s="2">
        <v>62430165</v>
      </c>
      <c r="C16" s="12">
        <v>42026.261377314811</v>
      </c>
      <c r="D16" s="12">
        <v>42026.26185185185</v>
      </c>
      <c r="E16" s="2" t="s">
        <v>140</v>
      </c>
      <c r="F16" s="7"/>
      <c r="G16" s="9" t="s">
        <v>302</v>
      </c>
      <c r="H16" s="9" t="s">
        <v>303</v>
      </c>
      <c r="I16" s="9">
        <v>123456789012</v>
      </c>
      <c r="J16" s="2" t="s">
        <v>81</v>
      </c>
      <c r="K16" s="2">
        <v>123456789012</v>
      </c>
      <c r="L16" s="2" t="s">
        <v>302</v>
      </c>
      <c r="M16" s="6" t="s">
        <v>231</v>
      </c>
      <c r="N16" s="2" t="s">
        <v>303</v>
      </c>
      <c r="O16" s="6" t="s">
        <v>306</v>
      </c>
      <c r="P16" s="5"/>
      <c r="Q16" s="5"/>
      <c r="R16" s="2" t="s">
        <v>308</v>
      </c>
      <c r="S16" s="5"/>
      <c r="T16" s="5"/>
      <c r="U16" s="5"/>
      <c r="V16" s="7"/>
      <c r="W16" s="7"/>
      <c r="X16" s="9" t="s">
        <v>310</v>
      </c>
      <c r="Y16" s="9" t="s">
        <v>311</v>
      </c>
      <c r="Z16" s="7"/>
      <c r="AA16" s="7"/>
      <c r="AB16" s="7"/>
      <c r="AC16" s="9" t="s">
        <v>314</v>
      </c>
      <c r="AD16" s="9" t="s">
        <v>97</v>
      </c>
      <c r="AE16" s="9" t="s">
        <v>316</v>
      </c>
      <c r="AF16" s="2" t="s">
        <v>318</v>
      </c>
      <c r="AG16" s="2" t="s">
        <v>101</v>
      </c>
      <c r="AH16" s="5"/>
      <c r="AI16" s="2" t="s">
        <v>178</v>
      </c>
      <c r="AJ16" s="2" t="s">
        <v>203</v>
      </c>
      <c r="AK16" s="2" t="s">
        <v>183</v>
      </c>
      <c r="AL16" s="2" t="s">
        <v>204</v>
      </c>
      <c r="AM16" s="2" t="s">
        <v>205</v>
      </c>
      <c r="AN16" s="2" t="s">
        <v>206</v>
      </c>
      <c r="AO16" s="2" t="s">
        <v>207</v>
      </c>
      <c r="AP16" s="2" t="s">
        <v>208</v>
      </c>
      <c r="AQ16" s="2" t="s">
        <v>193</v>
      </c>
      <c r="AR16" s="2" t="s">
        <v>209</v>
      </c>
    </row>
    <row r="17" spans="1:44">
      <c r="A17" s="2">
        <v>3707346660</v>
      </c>
      <c r="B17" s="2">
        <v>62430165</v>
      </c>
      <c r="C17" s="12">
        <v>42026.277650462966</v>
      </c>
      <c r="D17" s="12">
        <v>42026.278032407405</v>
      </c>
      <c r="E17" s="2" t="s">
        <v>140</v>
      </c>
      <c r="F17" s="7"/>
      <c r="G17" s="9" t="s">
        <v>321</v>
      </c>
      <c r="H17" s="9" t="s">
        <v>323</v>
      </c>
      <c r="I17" s="9">
        <v>123456789012</v>
      </c>
      <c r="J17" s="2" t="s">
        <v>81</v>
      </c>
      <c r="K17" s="2">
        <v>123456789012</v>
      </c>
      <c r="L17" s="2" t="s">
        <v>321</v>
      </c>
      <c r="M17" s="6" t="s">
        <v>231</v>
      </c>
      <c r="N17" s="2" t="s">
        <v>323</v>
      </c>
      <c r="O17" s="6" t="s">
        <v>151</v>
      </c>
      <c r="P17" s="5"/>
      <c r="Q17" s="5"/>
      <c r="R17" s="2" t="s">
        <v>336</v>
      </c>
      <c r="S17" s="5"/>
      <c r="T17" s="5"/>
      <c r="U17" s="5"/>
      <c r="V17" s="7"/>
      <c r="W17" s="7"/>
      <c r="X17" s="9" t="s">
        <v>338</v>
      </c>
      <c r="Y17" s="9" t="s">
        <v>340</v>
      </c>
      <c r="Z17" s="7"/>
      <c r="AA17" s="7"/>
      <c r="AB17" s="7"/>
      <c r="AC17" s="9" t="s">
        <v>342</v>
      </c>
      <c r="AD17" s="9" t="s">
        <v>97</v>
      </c>
      <c r="AE17" s="9" t="s">
        <v>343</v>
      </c>
      <c r="AF17" s="2" t="s">
        <v>344</v>
      </c>
      <c r="AG17" s="2" t="s">
        <v>101</v>
      </c>
      <c r="AH17" s="5"/>
      <c r="AI17" s="2" t="s">
        <v>239</v>
      </c>
      <c r="AJ17" s="2" t="s">
        <v>173</v>
      </c>
      <c r="AK17" s="2" t="s">
        <v>174</v>
      </c>
      <c r="AL17" s="2" t="s">
        <v>110</v>
      </c>
      <c r="AM17" s="2" t="s">
        <v>185</v>
      </c>
      <c r="AN17" s="2" t="s">
        <v>240</v>
      </c>
      <c r="AO17" s="2" t="s">
        <v>191</v>
      </c>
      <c r="AP17" s="2" t="s">
        <v>125</v>
      </c>
      <c r="AQ17" s="2" t="s">
        <v>215</v>
      </c>
      <c r="AR17" s="2" t="s">
        <v>209</v>
      </c>
    </row>
    <row r="18" spans="1:44">
      <c r="A18" s="2">
        <v>3707331164</v>
      </c>
      <c r="B18" s="2">
        <v>62430165</v>
      </c>
      <c r="C18" s="12">
        <v>42026.266527777778</v>
      </c>
      <c r="D18" s="12">
        <v>42026.271180555559</v>
      </c>
      <c r="E18" s="2" t="s">
        <v>140</v>
      </c>
      <c r="F18" s="7"/>
      <c r="G18" s="9" t="s">
        <v>345</v>
      </c>
      <c r="H18" s="9" t="s">
        <v>346</v>
      </c>
      <c r="I18" s="9">
        <v>770519114268</v>
      </c>
      <c r="J18" s="2" t="s">
        <v>81</v>
      </c>
      <c r="K18" s="2">
        <v>770519114268</v>
      </c>
      <c r="L18" s="2" t="s">
        <v>345</v>
      </c>
      <c r="M18" s="6" t="s">
        <v>231</v>
      </c>
      <c r="N18" s="2" t="s">
        <v>346</v>
      </c>
      <c r="O18" s="6" t="s">
        <v>348</v>
      </c>
      <c r="P18" s="5"/>
      <c r="Q18" s="5"/>
      <c r="R18" s="2" t="s">
        <v>350</v>
      </c>
      <c r="S18" s="5"/>
      <c r="T18" s="5"/>
      <c r="U18" s="5"/>
      <c r="V18" s="7"/>
      <c r="W18" s="7"/>
      <c r="X18" s="9" t="s">
        <v>234</v>
      </c>
      <c r="Y18" s="9" t="s">
        <v>351</v>
      </c>
      <c r="Z18" s="7"/>
      <c r="AA18" s="7"/>
      <c r="AB18" s="7"/>
      <c r="AC18" s="9" t="s">
        <v>352</v>
      </c>
      <c r="AD18" s="9" t="s">
        <v>97</v>
      </c>
      <c r="AE18" s="9" t="s">
        <v>355</v>
      </c>
      <c r="AF18" s="2" t="s">
        <v>357</v>
      </c>
      <c r="AG18" s="2" t="s">
        <v>101</v>
      </c>
      <c r="AH18" s="5"/>
      <c r="AI18" s="2" t="s">
        <v>102</v>
      </c>
      <c r="AJ18" s="2" t="s">
        <v>173</v>
      </c>
      <c r="AK18" s="2" t="s">
        <v>210</v>
      </c>
      <c r="AL18" s="2" t="s">
        <v>211</v>
      </c>
      <c r="AM18" s="2" t="s">
        <v>212</v>
      </c>
      <c r="AN18" s="2" t="s">
        <v>213</v>
      </c>
      <c r="AO18" s="2" t="s">
        <v>191</v>
      </c>
      <c r="AP18" s="2" t="s">
        <v>214</v>
      </c>
      <c r="AQ18" s="2" t="s">
        <v>215</v>
      </c>
      <c r="AR18" s="2" t="s">
        <v>209</v>
      </c>
    </row>
    <row r="19" spans="1:44">
      <c r="A19" s="2">
        <v>3707322515</v>
      </c>
      <c r="B19" s="2">
        <v>62430165</v>
      </c>
      <c r="C19" s="12">
        <v>42026.261377314811</v>
      </c>
      <c r="D19" s="12">
        <v>42026.26185185185</v>
      </c>
      <c r="E19" s="2" t="s">
        <v>140</v>
      </c>
      <c r="F19" s="7"/>
      <c r="G19" s="9" t="s">
        <v>370</v>
      </c>
      <c r="H19" s="9" t="s">
        <v>371</v>
      </c>
      <c r="I19" s="9">
        <v>123456789012</v>
      </c>
      <c r="J19" s="2" t="s">
        <v>81</v>
      </c>
      <c r="K19" s="2">
        <v>123456789012</v>
      </c>
      <c r="L19" s="2" t="s">
        <v>370</v>
      </c>
      <c r="M19" s="6" t="s">
        <v>231</v>
      </c>
      <c r="N19" s="2" t="s">
        <v>371</v>
      </c>
      <c r="O19" s="6" t="s">
        <v>372</v>
      </c>
      <c r="P19" s="5"/>
      <c r="Q19" s="5"/>
      <c r="R19" s="2" t="s">
        <v>373</v>
      </c>
      <c r="S19" s="5"/>
      <c r="T19" s="5"/>
      <c r="U19" s="5"/>
      <c r="V19" s="7"/>
      <c r="W19" s="7"/>
      <c r="X19" s="9" t="s">
        <v>374</v>
      </c>
      <c r="Y19" s="9" t="s">
        <v>375</v>
      </c>
      <c r="Z19" s="7"/>
      <c r="AA19" s="7"/>
      <c r="AB19" s="7"/>
      <c r="AC19" s="9" t="s">
        <v>376</v>
      </c>
      <c r="AD19" s="9" t="s">
        <v>97</v>
      </c>
      <c r="AE19" s="9" t="s">
        <v>377</v>
      </c>
      <c r="AF19" s="2" t="s">
        <v>378</v>
      </c>
      <c r="AG19" s="2" t="s">
        <v>101</v>
      </c>
      <c r="AH19" s="5"/>
      <c r="AI19" s="2" t="s">
        <v>178</v>
      </c>
      <c r="AJ19" s="2" t="s">
        <v>203</v>
      </c>
      <c r="AK19" s="2" t="s">
        <v>183</v>
      </c>
      <c r="AL19" s="2" t="s">
        <v>204</v>
      </c>
      <c r="AM19" s="2" t="s">
        <v>205</v>
      </c>
      <c r="AN19" s="2" t="s">
        <v>206</v>
      </c>
      <c r="AO19" s="2" t="s">
        <v>207</v>
      </c>
      <c r="AP19" s="2" t="s">
        <v>208</v>
      </c>
      <c r="AQ19" s="2" t="s">
        <v>193</v>
      </c>
      <c r="AR19" s="2" t="s">
        <v>209</v>
      </c>
    </row>
    <row r="20" spans="1:44">
      <c r="A20" s="2">
        <v>3723555832</v>
      </c>
      <c r="B20" s="2">
        <v>62430165</v>
      </c>
      <c r="C20" s="12">
        <v>42032.966481481482</v>
      </c>
      <c r="D20" s="12">
        <v>42032.967997685184</v>
      </c>
      <c r="E20" s="2" t="s">
        <v>140</v>
      </c>
      <c r="F20" s="7"/>
      <c r="G20" s="9" t="s">
        <v>345</v>
      </c>
      <c r="H20" s="9" t="s">
        <v>346</v>
      </c>
      <c r="I20" s="7"/>
      <c r="J20" s="2" t="s">
        <v>170</v>
      </c>
      <c r="K20" s="2"/>
      <c r="L20" s="2" t="s">
        <v>345</v>
      </c>
      <c r="M20" s="6" t="s">
        <v>231</v>
      </c>
      <c r="N20" s="2" t="s">
        <v>346</v>
      </c>
      <c r="O20" s="6" t="s">
        <v>379</v>
      </c>
      <c r="P20" s="2" t="s">
        <v>353</v>
      </c>
      <c r="Q20" s="2" t="s">
        <v>380</v>
      </c>
      <c r="R20" s="2" t="s">
        <v>350</v>
      </c>
      <c r="S20" s="2" t="s">
        <v>382</v>
      </c>
      <c r="T20" s="5"/>
      <c r="U20" s="5"/>
      <c r="V20" s="9" t="s">
        <v>114</v>
      </c>
      <c r="W20" s="7"/>
      <c r="X20" s="9" t="s">
        <v>234</v>
      </c>
      <c r="Y20" s="9" t="s">
        <v>383</v>
      </c>
      <c r="Z20" s="7"/>
      <c r="AA20" s="7"/>
      <c r="AB20" s="7"/>
      <c r="AC20" s="9" t="s">
        <v>352</v>
      </c>
      <c r="AD20" s="9" t="s">
        <v>97</v>
      </c>
      <c r="AE20" s="9" t="s">
        <v>355</v>
      </c>
      <c r="AF20" s="2" t="s">
        <v>357</v>
      </c>
      <c r="AG20" s="2" t="s">
        <v>101</v>
      </c>
      <c r="AH20" s="5"/>
      <c r="AI20" s="2" t="s">
        <v>385</v>
      </c>
      <c r="AJ20" s="2" t="s">
        <v>250</v>
      </c>
      <c r="AK20" s="2" t="s">
        <v>251</v>
      </c>
      <c r="AL20" s="2" t="s">
        <v>387</v>
      </c>
      <c r="AM20" s="2" t="s">
        <v>113</v>
      </c>
      <c r="AN20" s="2" t="s">
        <v>187</v>
      </c>
      <c r="AO20" s="2" t="s">
        <v>121</v>
      </c>
      <c r="AP20" s="2" t="s">
        <v>192</v>
      </c>
      <c r="AQ20" s="2" t="s">
        <v>388</v>
      </c>
      <c r="AR20" s="2" t="s">
        <v>389</v>
      </c>
    </row>
    <row r="21" spans="1:44">
      <c r="A21" s="2">
        <v>3723555832</v>
      </c>
      <c r="B21" s="2">
        <v>62430165</v>
      </c>
      <c r="C21" s="12">
        <v>42032.966481481482</v>
      </c>
      <c r="D21" s="12">
        <v>42032.967997685184</v>
      </c>
      <c r="E21" s="2" t="s">
        <v>140</v>
      </c>
      <c r="F21" s="7"/>
      <c r="G21" s="9" t="s">
        <v>345</v>
      </c>
      <c r="H21" s="9" t="s">
        <v>346</v>
      </c>
      <c r="I21" s="7"/>
      <c r="J21" s="2" t="s">
        <v>170</v>
      </c>
      <c r="K21" s="2"/>
      <c r="L21" s="2" t="s">
        <v>345</v>
      </c>
      <c r="M21" s="6" t="s">
        <v>231</v>
      </c>
      <c r="N21" s="2" t="s">
        <v>346</v>
      </c>
      <c r="O21" s="6" t="s">
        <v>379</v>
      </c>
      <c r="P21" s="2" t="s">
        <v>353</v>
      </c>
      <c r="Q21" s="2" t="s">
        <v>380</v>
      </c>
      <c r="R21" s="2" t="s">
        <v>350</v>
      </c>
      <c r="S21" s="2" t="s">
        <v>382</v>
      </c>
      <c r="T21" s="5"/>
      <c r="U21" s="5"/>
      <c r="V21" s="9" t="s">
        <v>114</v>
      </c>
      <c r="W21" s="7"/>
      <c r="X21" s="9" t="s">
        <v>234</v>
      </c>
      <c r="Y21" s="9" t="s">
        <v>375</v>
      </c>
      <c r="Z21" s="7"/>
      <c r="AA21" s="7"/>
      <c r="AB21" s="7"/>
      <c r="AC21" s="9" t="s">
        <v>352</v>
      </c>
      <c r="AD21" s="9" t="s">
        <v>97</v>
      </c>
      <c r="AE21" s="9" t="s">
        <v>355</v>
      </c>
      <c r="AF21" s="2" t="s">
        <v>357</v>
      </c>
      <c r="AG21" s="2" t="s">
        <v>101</v>
      </c>
      <c r="AH21" s="5"/>
      <c r="AI21" s="2" t="s">
        <v>385</v>
      </c>
      <c r="AJ21" s="2" t="s">
        <v>250</v>
      </c>
      <c r="AK21" s="2" t="s">
        <v>251</v>
      </c>
      <c r="AL21" s="2" t="s">
        <v>387</v>
      </c>
      <c r="AM21" s="2" t="s">
        <v>113</v>
      </c>
      <c r="AN21" s="2" t="s">
        <v>187</v>
      </c>
      <c r="AO21" s="2" t="s">
        <v>121</v>
      </c>
      <c r="AP21" s="2" t="s">
        <v>192</v>
      </c>
      <c r="AQ21" s="2" t="s">
        <v>388</v>
      </c>
      <c r="AR21" s="2" t="s">
        <v>389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37"/>
  <sheetViews>
    <sheetView workbookViewId="0"/>
  </sheetViews>
  <sheetFormatPr defaultColWidth="15.140625" defaultRowHeight="15.75" customHeight="1"/>
  <cols>
    <col min="4" max="4" width="15.28515625" customWidth="1"/>
    <col min="5" max="5" width="14.7109375" customWidth="1"/>
    <col min="10" max="12" width="65.7109375" customWidth="1"/>
    <col min="13" max="13" width="40.42578125" customWidth="1"/>
    <col min="14" max="14" width="37.42578125" customWidth="1"/>
    <col min="19" max="19" width="29.42578125" customWidth="1"/>
    <col min="20" max="20" width="60.28515625" customWidth="1"/>
    <col min="21" max="27" width="61.5703125" customWidth="1"/>
    <col min="28" max="28" width="40" customWidth="1"/>
    <col min="29" max="29" width="35.28515625" customWidth="1"/>
    <col min="30" max="30" width="34.42578125" customWidth="1"/>
    <col min="31" max="34" width="37.85546875" customWidth="1"/>
    <col min="35" max="41" width="61.5703125" customWidth="1"/>
  </cols>
  <sheetData>
    <row r="1" spans="1:41">
      <c r="A1" s="2" t="s">
        <v>0</v>
      </c>
      <c r="B1" s="2" t="s">
        <v>1</v>
      </c>
      <c r="C1" s="17" t="s">
        <v>2</v>
      </c>
      <c r="D1" s="17" t="s">
        <v>3</v>
      </c>
      <c r="E1" s="2" t="s">
        <v>4</v>
      </c>
      <c r="F1" s="2" t="s">
        <v>5</v>
      </c>
      <c r="G1" s="2" t="s">
        <v>6</v>
      </c>
      <c r="H1" s="2" t="s">
        <v>7</v>
      </c>
      <c r="I1" s="2" t="s">
        <v>8</v>
      </c>
      <c r="J1" s="2" t="s">
        <v>19</v>
      </c>
      <c r="K1" s="2" t="s">
        <v>11</v>
      </c>
      <c r="L1" s="2" t="s">
        <v>23</v>
      </c>
      <c r="M1" s="2" t="s">
        <v>25</v>
      </c>
      <c r="N1" s="2" t="s">
        <v>27</v>
      </c>
      <c r="O1" s="2" t="s">
        <v>29</v>
      </c>
      <c r="P1" s="2" t="s">
        <v>31</v>
      </c>
      <c r="Q1" s="2" t="s">
        <v>52</v>
      </c>
      <c r="R1" s="2" t="s">
        <v>20</v>
      </c>
      <c r="S1" s="2" t="s">
        <v>21</v>
      </c>
      <c r="T1" s="2" t="s">
        <v>289</v>
      </c>
      <c r="U1" s="2" t="s">
        <v>290</v>
      </c>
      <c r="V1" s="2" t="s">
        <v>293</v>
      </c>
      <c r="W1" s="2" t="s">
        <v>63</v>
      </c>
      <c r="X1" s="2" t="s">
        <v>32</v>
      </c>
      <c r="Y1" s="2" t="s">
        <v>34</v>
      </c>
      <c r="Z1" s="3" t="s">
        <v>35</v>
      </c>
      <c r="AA1" s="2" t="s">
        <v>36</v>
      </c>
      <c r="AB1" s="2" t="s">
        <v>295</v>
      </c>
      <c r="AC1" s="2" t="s">
        <v>39</v>
      </c>
      <c r="AD1" s="2" t="s">
        <v>41</v>
      </c>
      <c r="AE1" s="2" t="s">
        <v>42</v>
      </c>
      <c r="AF1" s="18" t="s">
        <v>43</v>
      </c>
      <c r="AG1" s="19" t="s">
        <v>45</v>
      </c>
      <c r="AH1" s="19" t="s">
        <v>304</v>
      </c>
      <c r="AI1" s="2" t="s">
        <v>305</v>
      </c>
      <c r="AJ1" s="2" t="s">
        <v>307</v>
      </c>
      <c r="AK1" s="2" t="s">
        <v>309</v>
      </c>
      <c r="AL1" s="2" t="s">
        <v>312</v>
      </c>
      <c r="AM1" s="2" t="s">
        <v>313</v>
      </c>
      <c r="AN1" s="2" t="s">
        <v>315</v>
      </c>
      <c r="AO1" s="2" t="s">
        <v>317</v>
      </c>
    </row>
    <row r="2" spans="1:41">
      <c r="A2" s="2">
        <v>3671819357</v>
      </c>
      <c r="B2" s="2">
        <v>61781046</v>
      </c>
      <c r="C2" s="17">
        <v>42005</v>
      </c>
      <c r="D2" s="17">
        <v>42005</v>
      </c>
      <c r="E2" s="2" t="s">
        <v>80</v>
      </c>
      <c r="F2" s="7"/>
      <c r="G2" s="7"/>
      <c r="H2" s="7"/>
      <c r="I2" s="7"/>
      <c r="J2" s="2" t="s">
        <v>170</v>
      </c>
      <c r="K2" s="2"/>
      <c r="L2" s="2" t="s">
        <v>83</v>
      </c>
      <c r="M2" s="2" t="s">
        <v>83</v>
      </c>
      <c r="N2" s="2" t="s">
        <v>85</v>
      </c>
      <c r="O2" s="6" t="s">
        <v>86</v>
      </c>
      <c r="P2" s="2" t="s">
        <v>87</v>
      </c>
      <c r="Q2" s="2" t="s">
        <v>319</v>
      </c>
      <c r="R2" s="2" t="s">
        <v>89</v>
      </c>
      <c r="S2" s="2" t="s">
        <v>83</v>
      </c>
      <c r="T2" s="2" t="s">
        <v>85</v>
      </c>
      <c r="U2" s="2" t="s">
        <v>320</v>
      </c>
      <c r="V2" s="2" t="s">
        <v>114</v>
      </c>
      <c r="W2" s="2" t="s">
        <v>117</v>
      </c>
      <c r="X2" s="2" t="s">
        <v>171</v>
      </c>
      <c r="Y2" s="2" t="s">
        <v>322</v>
      </c>
      <c r="Z2" s="2" t="s">
        <v>324</v>
      </c>
      <c r="AA2" s="2" t="s">
        <v>325</v>
      </c>
      <c r="AB2" s="2" t="s">
        <v>326</v>
      </c>
      <c r="AC2" s="2" t="s">
        <v>327</v>
      </c>
      <c r="AD2" s="2" t="s">
        <v>328</v>
      </c>
      <c r="AE2" s="2" t="s">
        <v>329</v>
      </c>
      <c r="AF2" s="2" t="s">
        <v>330</v>
      </c>
      <c r="AG2" s="2" t="s">
        <v>331</v>
      </c>
      <c r="AH2" s="2" t="s">
        <v>332</v>
      </c>
      <c r="AI2" s="2" t="s">
        <v>333</v>
      </c>
      <c r="AJ2" s="2" t="s">
        <v>334</v>
      </c>
      <c r="AK2" s="2" t="s">
        <v>335</v>
      </c>
      <c r="AL2" s="2" t="s">
        <v>337</v>
      </c>
      <c r="AM2" s="2" t="s">
        <v>337</v>
      </c>
      <c r="AN2" s="2" t="s">
        <v>339</v>
      </c>
      <c r="AO2" s="2" t="s">
        <v>341</v>
      </c>
    </row>
    <row r="3" spans="1:41">
      <c r="A3" s="2">
        <v>3668473000</v>
      </c>
      <c r="B3" s="2">
        <v>61781046</v>
      </c>
      <c r="C3" s="20">
        <v>42002</v>
      </c>
      <c r="D3" s="20">
        <v>42002</v>
      </c>
      <c r="E3" s="2" t="s">
        <v>140</v>
      </c>
      <c r="F3" s="7"/>
      <c r="G3" s="7"/>
      <c r="H3" s="7"/>
      <c r="I3" s="7"/>
      <c r="J3" s="2"/>
      <c r="K3" s="2"/>
      <c r="L3" s="2" t="s">
        <v>347</v>
      </c>
      <c r="M3" s="2" t="s">
        <v>231</v>
      </c>
      <c r="N3" s="2" t="s">
        <v>349</v>
      </c>
      <c r="O3" s="6" t="s">
        <v>348</v>
      </c>
      <c r="P3" s="2" t="s">
        <v>353</v>
      </c>
      <c r="Q3" s="2" t="s">
        <v>354</v>
      </c>
      <c r="R3" s="2" t="s">
        <v>356</v>
      </c>
      <c r="S3" s="2" t="s">
        <v>231</v>
      </c>
      <c r="T3" s="2" t="s">
        <v>358</v>
      </c>
      <c r="U3" s="2" t="s">
        <v>359</v>
      </c>
      <c r="V3" s="2" t="s">
        <v>360</v>
      </c>
      <c r="W3" s="2" t="s">
        <v>117</v>
      </c>
      <c r="X3" s="2" t="s">
        <v>361</v>
      </c>
      <c r="Y3" s="2" t="s">
        <v>362</v>
      </c>
      <c r="Z3" s="7"/>
      <c r="AA3" s="7"/>
      <c r="AB3" s="7"/>
      <c r="AC3" s="2" t="s">
        <v>363</v>
      </c>
      <c r="AD3" s="2" t="s">
        <v>364</v>
      </c>
      <c r="AE3" s="2" t="s">
        <v>365</v>
      </c>
      <c r="AF3" s="2"/>
      <c r="AG3" s="2"/>
      <c r="AH3" s="2"/>
      <c r="AI3" s="5" t="s">
        <v>186</v>
      </c>
      <c r="AJ3" s="2" t="s">
        <v>334</v>
      </c>
      <c r="AK3" s="5" t="s">
        <v>366</v>
      </c>
      <c r="AL3" s="5" t="s">
        <v>366</v>
      </c>
      <c r="AM3" s="2" t="s">
        <v>367</v>
      </c>
      <c r="AN3" s="2" t="s">
        <v>368</v>
      </c>
      <c r="AO3" s="21" t="s">
        <v>369</v>
      </c>
    </row>
    <row r="4" spans="1:41">
      <c r="A4" s="2">
        <v>3668473000</v>
      </c>
      <c r="B4" s="2">
        <v>61781046</v>
      </c>
      <c r="C4" s="20">
        <v>42003</v>
      </c>
      <c r="D4" s="20">
        <v>42002</v>
      </c>
      <c r="E4" s="2" t="s">
        <v>140</v>
      </c>
      <c r="F4" s="7"/>
      <c r="G4" s="7"/>
      <c r="H4" s="7"/>
      <c r="I4" s="7"/>
      <c r="J4" s="2"/>
      <c r="K4" s="2"/>
      <c r="L4" s="2" t="s">
        <v>347</v>
      </c>
      <c r="M4" s="2" t="s">
        <v>231</v>
      </c>
      <c r="N4" s="2" t="s">
        <v>349</v>
      </c>
      <c r="O4" s="6" t="s">
        <v>348</v>
      </c>
      <c r="P4" s="2" t="s">
        <v>353</v>
      </c>
      <c r="Q4" s="2" t="s">
        <v>354</v>
      </c>
      <c r="R4" s="2" t="s">
        <v>356</v>
      </c>
      <c r="S4" s="2" t="s">
        <v>231</v>
      </c>
      <c r="T4" s="2" t="s">
        <v>358</v>
      </c>
      <c r="U4" s="2" t="s">
        <v>359</v>
      </c>
      <c r="V4" s="2" t="s">
        <v>360</v>
      </c>
      <c r="W4" s="2" t="s">
        <v>117</v>
      </c>
      <c r="X4" s="2" t="s">
        <v>361</v>
      </c>
      <c r="Y4" s="2" t="s">
        <v>362</v>
      </c>
      <c r="Z4" s="7"/>
      <c r="AA4" s="7"/>
      <c r="AB4" s="7"/>
      <c r="AC4" s="2" t="s">
        <v>363</v>
      </c>
      <c r="AD4" s="2" t="s">
        <v>364</v>
      </c>
      <c r="AE4" s="2" t="s">
        <v>365</v>
      </c>
      <c r="AF4" s="2"/>
      <c r="AG4" s="2"/>
      <c r="AH4" s="2"/>
      <c r="AI4" s="5" t="s">
        <v>333</v>
      </c>
      <c r="AJ4" s="2" t="s">
        <v>334</v>
      </c>
      <c r="AK4" s="2" t="s">
        <v>337</v>
      </c>
      <c r="AL4" s="2" t="s">
        <v>337</v>
      </c>
      <c r="AM4" s="5" t="s">
        <v>366</v>
      </c>
      <c r="AN4" s="2" t="s">
        <v>386</v>
      </c>
      <c r="AO4" s="21" t="s">
        <v>341</v>
      </c>
    </row>
    <row r="5" spans="1:41">
      <c r="A5" s="2">
        <v>3668473000</v>
      </c>
      <c r="B5" s="2">
        <v>61781046</v>
      </c>
      <c r="C5" s="20">
        <v>42004</v>
      </c>
      <c r="D5" s="20">
        <v>42002</v>
      </c>
      <c r="E5" s="2" t="s">
        <v>140</v>
      </c>
      <c r="F5" s="7"/>
      <c r="G5" s="7"/>
      <c r="H5" s="7"/>
      <c r="I5" s="7"/>
      <c r="J5" s="2"/>
      <c r="K5" s="2"/>
      <c r="L5" s="2" t="s">
        <v>347</v>
      </c>
      <c r="M5" s="2" t="s">
        <v>231</v>
      </c>
      <c r="N5" s="2" t="s">
        <v>349</v>
      </c>
      <c r="O5" s="6" t="s">
        <v>348</v>
      </c>
      <c r="P5" s="2" t="s">
        <v>353</v>
      </c>
      <c r="Q5" s="2" t="s">
        <v>354</v>
      </c>
      <c r="R5" s="2" t="s">
        <v>356</v>
      </c>
      <c r="S5" s="2" t="s">
        <v>231</v>
      </c>
      <c r="T5" s="2" t="s">
        <v>358</v>
      </c>
      <c r="U5" s="2" t="s">
        <v>359</v>
      </c>
      <c r="V5" s="2" t="s">
        <v>360</v>
      </c>
      <c r="W5" s="2" t="s">
        <v>117</v>
      </c>
      <c r="X5" s="2" t="s">
        <v>361</v>
      </c>
      <c r="Y5" s="2" t="s">
        <v>362</v>
      </c>
      <c r="Z5" s="7"/>
      <c r="AA5" s="7"/>
      <c r="AB5" s="7"/>
      <c r="AC5" s="2" t="s">
        <v>363</v>
      </c>
      <c r="AD5" s="2" t="s">
        <v>364</v>
      </c>
      <c r="AE5" s="2" t="s">
        <v>365</v>
      </c>
      <c r="AF5" s="2"/>
      <c r="AG5" s="2"/>
      <c r="AH5" s="2"/>
      <c r="AI5" s="5" t="s">
        <v>198</v>
      </c>
      <c r="AJ5" s="2" t="s">
        <v>334</v>
      </c>
      <c r="AK5" s="5" t="s">
        <v>390</v>
      </c>
      <c r="AL5" s="5" t="s">
        <v>390</v>
      </c>
      <c r="AM5" s="2" t="s">
        <v>337</v>
      </c>
      <c r="AN5" s="2" t="s">
        <v>368</v>
      </c>
      <c r="AO5" s="21" t="s">
        <v>391</v>
      </c>
    </row>
    <row r="6" spans="1:41">
      <c r="A6" s="2">
        <v>3668473000</v>
      </c>
      <c r="B6" s="2">
        <v>61781046</v>
      </c>
      <c r="C6" s="20">
        <v>42005</v>
      </c>
      <c r="D6" s="20">
        <v>42002</v>
      </c>
      <c r="E6" s="2" t="s">
        <v>140</v>
      </c>
      <c r="F6" s="7"/>
      <c r="G6" s="7"/>
      <c r="H6" s="7"/>
      <c r="I6" s="7"/>
      <c r="J6" s="2"/>
      <c r="K6" s="2"/>
      <c r="L6" s="2" t="s">
        <v>347</v>
      </c>
      <c r="M6" s="2" t="s">
        <v>231</v>
      </c>
      <c r="N6" s="2" t="s">
        <v>349</v>
      </c>
      <c r="O6" s="6" t="s">
        <v>348</v>
      </c>
      <c r="P6" s="2" t="s">
        <v>353</v>
      </c>
      <c r="Q6" s="2" t="s">
        <v>354</v>
      </c>
      <c r="R6" s="2" t="s">
        <v>356</v>
      </c>
      <c r="S6" s="2" t="s">
        <v>231</v>
      </c>
      <c r="T6" s="2" t="s">
        <v>358</v>
      </c>
      <c r="U6" s="2" t="s">
        <v>359</v>
      </c>
      <c r="V6" s="2" t="s">
        <v>360</v>
      </c>
      <c r="W6" s="2" t="s">
        <v>117</v>
      </c>
      <c r="X6" s="2" t="s">
        <v>361</v>
      </c>
      <c r="Y6" s="2" t="s">
        <v>362</v>
      </c>
      <c r="Z6" s="7"/>
      <c r="AA6" s="7"/>
      <c r="AB6" s="7"/>
      <c r="AC6" s="2" t="s">
        <v>363</v>
      </c>
      <c r="AD6" s="2" t="s">
        <v>364</v>
      </c>
      <c r="AE6" s="2" t="s">
        <v>365</v>
      </c>
      <c r="AF6" s="2"/>
      <c r="AG6" s="2"/>
      <c r="AH6" s="2"/>
      <c r="AI6" s="5" t="s">
        <v>392</v>
      </c>
      <c r="AJ6" s="2" t="s">
        <v>334</v>
      </c>
      <c r="AK6" s="5" t="s">
        <v>393</v>
      </c>
      <c r="AL6" s="5" t="s">
        <v>393</v>
      </c>
      <c r="AM6" s="5" t="s">
        <v>390</v>
      </c>
      <c r="AN6" s="2" t="s">
        <v>394</v>
      </c>
      <c r="AO6" s="21" t="s">
        <v>395</v>
      </c>
    </row>
    <row r="7" spans="1:41">
      <c r="A7" s="2">
        <v>3668473000</v>
      </c>
      <c r="B7" s="2">
        <v>61781046</v>
      </c>
      <c r="C7" s="20">
        <v>42006</v>
      </c>
      <c r="D7" s="20">
        <v>42002</v>
      </c>
      <c r="E7" s="2" t="s">
        <v>140</v>
      </c>
      <c r="F7" s="7"/>
      <c r="G7" s="7"/>
      <c r="H7" s="7"/>
      <c r="I7" s="7"/>
      <c r="J7" s="2"/>
      <c r="K7" s="2"/>
      <c r="L7" s="2" t="s">
        <v>347</v>
      </c>
      <c r="M7" s="2" t="s">
        <v>231</v>
      </c>
      <c r="N7" s="2" t="s">
        <v>349</v>
      </c>
      <c r="O7" s="6" t="s">
        <v>348</v>
      </c>
      <c r="P7" s="2" t="s">
        <v>353</v>
      </c>
      <c r="Q7" s="2" t="s">
        <v>354</v>
      </c>
      <c r="R7" s="2" t="s">
        <v>356</v>
      </c>
      <c r="S7" s="2" t="s">
        <v>231</v>
      </c>
      <c r="T7" s="2" t="s">
        <v>358</v>
      </c>
      <c r="U7" s="2" t="s">
        <v>359</v>
      </c>
      <c r="V7" s="2" t="s">
        <v>360</v>
      </c>
      <c r="W7" s="2" t="s">
        <v>117</v>
      </c>
      <c r="X7" s="2" t="s">
        <v>361</v>
      </c>
      <c r="Y7" s="2" t="s">
        <v>362</v>
      </c>
      <c r="Z7" s="7"/>
      <c r="AA7" s="7"/>
      <c r="AB7" s="7"/>
      <c r="AC7" s="2" t="s">
        <v>363</v>
      </c>
      <c r="AD7" s="2" t="s">
        <v>364</v>
      </c>
      <c r="AE7" s="2" t="s">
        <v>365</v>
      </c>
      <c r="AF7" s="2"/>
      <c r="AG7" s="2"/>
      <c r="AH7" s="2"/>
      <c r="AI7" s="2" t="s">
        <v>334</v>
      </c>
      <c r="AJ7" s="5" t="s">
        <v>186</v>
      </c>
      <c r="AK7" s="5" t="s">
        <v>404</v>
      </c>
      <c r="AL7" s="5" t="s">
        <v>404</v>
      </c>
      <c r="AM7" s="5" t="s">
        <v>393</v>
      </c>
      <c r="AN7" s="2" t="s">
        <v>405</v>
      </c>
      <c r="AO7" s="21" t="s">
        <v>406</v>
      </c>
    </row>
    <row r="8" spans="1:41">
      <c r="A8" s="2">
        <v>3668473000</v>
      </c>
      <c r="B8" s="2">
        <v>61781046</v>
      </c>
      <c r="C8" s="20">
        <v>42007</v>
      </c>
      <c r="D8" s="20">
        <v>42002</v>
      </c>
      <c r="E8" s="2" t="s">
        <v>140</v>
      </c>
      <c r="F8" s="7"/>
      <c r="G8" s="7"/>
      <c r="H8" s="7"/>
      <c r="I8" s="7"/>
      <c r="J8" s="2"/>
      <c r="K8" s="2"/>
      <c r="L8" s="2" t="s">
        <v>347</v>
      </c>
      <c r="M8" s="2" t="s">
        <v>231</v>
      </c>
      <c r="N8" s="2" t="s">
        <v>349</v>
      </c>
      <c r="O8" s="6" t="s">
        <v>348</v>
      </c>
      <c r="P8" s="2" t="s">
        <v>353</v>
      </c>
      <c r="Q8" s="2" t="s">
        <v>354</v>
      </c>
      <c r="R8" s="2" t="s">
        <v>356</v>
      </c>
      <c r="S8" s="2" t="s">
        <v>231</v>
      </c>
      <c r="T8" s="2" t="s">
        <v>358</v>
      </c>
      <c r="U8" s="2" t="s">
        <v>359</v>
      </c>
      <c r="V8" s="2" t="s">
        <v>360</v>
      </c>
      <c r="W8" s="2" t="s">
        <v>117</v>
      </c>
      <c r="X8" s="2" t="s">
        <v>361</v>
      </c>
      <c r="Y8" s="2" t="s">
        <v>362</v>
      </c>
      <c r="Z8" s="7"/>
      <c r="AA8" s="7"/>
      <c r="AB8" s="7"/>
      <c r="AC8" s="2" t="s">
        <v>363</v>
      </c>
      <c r="AD8" s="2" t="s">
        <v>364</v>
      </c>
      <c r="AE8" s="2" t="s">
        <v>365</v>
      </c>
      <c r="AF8" s="2"/>
      <c r="AG8" s="2"/>
      <c r="AH8" s="2"/>
      <c r="AI8" s="2" t="s">
        <v>334</v>
      </c>
      <c r="AJ8" s="5" t="s">
        <v>333</v>
      </c>
      <c r="AK8" s="2" t="s">
        <v>420</v>
      </c>
      <c r="AL8" s="2" t="s">
        <v>420</v>
      </c>
      <c r="AM8" s="5" t="s">
        <v>404</v>
      </c>
      <c r="AN8" s="2" t="s">
        <v>424</v>
      </c>
      <c r="AO8" s="21" t="s">
        <v>426</v>
      </c>
    </row>
    <row r="9" spans="1:41">
      <c r="A9" s="2">
        <v>3668473000</v>
      </c>
      <c r="B9" s="2">
        <v>61781046</v>
      </c>
      <c r="C9" s="20">
        <v>42008</v>
      </c>
      <c r="D9" s="20">
        <v>42002</v>
      </c>
      <c r="E9" s="2" t="s">
        <v>140</v>
      </c>
      <c r="F9" s="7"/>
      <c r="G9" s="7"/>
      <c r="H9" s="7"/>
      <c r="I9" s="7"/>
      <c r="J9" s="2"/>
      <c r="K9" s="2"/>
      <c r="L9" s="2" t="s">
        <v>347</v>
      </c>
      <c r="M9" s="2" t="s">
        <v>231</v>
      </c>
      <c r="N9" s="2" t="s">
        <v>349</v>
      </c>
      <c r="O9" s="6" t="s">
        <v>348</v>
      </c>
      <c r="P9" s="2" t="s">
        <v>353</v>
      </c>
      <c r="Q9" s="2" t="s">
        <v>354</v>
      </c>
      <c r="R9" s="2" t="s">
        <v>356</v>
      </c>
      <c r="S9" s="2" t="s">
        <v>231</v>
      </c>
      <c r="T9" s="2" t="s">
        <v>358</v>
      </c>
      <c r="U9" s="2" t="s">
        <v>359</v>
      </c>
      <c r="V9" s="2" t="s">
        <v>360</v>
      </c>
      <c r="W9" s="2" t="s">
        <v>117</v>
      </c>
      <c r="X9" s="2" t="s">
        <v>361</v>
      </c>
      <c r="Y9" s="2" t="s">
        <v>362</v>
      </c>
      <c r="Z9" s="7"/>
      <c r="AA9" s="7"/>
      <c r="AB9" s="7"/>
      <c r="AC9" s="2" t="s">
        <v>363</v>
      </c>
      <c r="AD9" s="2" t="s">
        <v>364</v>
      </c>
      <c r="AE9" s="2" t="s">
        <v>365</v>
      </c>
      <c r="AF9" s="2"/>
      <c r="AG9" s="2"/>
      <c r="AH9" s="2"/>
      <c r="AI9" s="2" t="s">
        <v>334</v>
      </c>
      <c r="AJ9" s="5" t="s">
        <v>198</v>
      </c>
      <c r="AK9" s="5" t="s">
        <v>367</v>
      </c>
      <c r="AL9" s="5" t="s">
        <v>367</v>
      </c>
      <c r="AM9" s="2" t="s">
        <v>420</v>
      </c>
      <c r="AN9" s="2" t="s">
        <v>429</v>
      </c>
      <c r="AO9" s="2" t="s">
        <v>426</v>
      </c>
    </row>
    <row r="10" spans="1:41">
      <c r="A10" s="2">
        <v>3668473000</v>
      </c>
      <c r="B10" s="2">
        <v>61781046</v>
      </c>
      <c r="C10" s="20">
        <v>42009</v>
      </c>
      <c r="D10" s="20">
        <v>42002</v>
      </c>
      <c r="E10" s="2" t="s">
        <v>140</v>
      </c>
      <c r="F10" s="7"/>
      <c r="G10" s="7"/>
      <c r="H10" s="7"/>
      <c r="I10" s="7"/>
      <c r="J10" s="2"/>
      <c r="K10" s="2"/>
      <c r="L10" s="2" t="s">
        <v>347</v>
      </c>
      <c r="M10" s="2" t="s">
        <v>231</v>
      </c>
      <c r="N10" s="2" t="s">
        <v>349</v>
      </c>
      <c r="O10" s="6" t="s">
        <v>348</v>
      </c>
      <c r="P10" s="2" t="s">
        <v>353</v>
      </c>
      <c r="Q10" s="2" t="s">
        <v>354</v>
      </c>
      <c r="R10" s="2" t="s">
        <v>356</v>
      </c>
      <c r="S10" s="2" t="s">
        <v>231</v>
      </c>
      <c r="T10" s="2" t="s">
        <v>358</v>
      </c>
      <c r="U10" s="2" t="s">
        <v>359</v>
      </c>
      <c r="V10" s="2" t="s">
        <v>360</v>
      </c>
      <c r="W10" s="2" t="s">
        <v>117</v>
      </c>
      <c r="X10" s="2" t="s">
        <v>361</v>
      </c>
      <c r="Y10" s="2" t="s">
        <v>362</v>
      </c>
      <c r="Z10" s="7"/>
      <c r="AA10" s="7"/>
      <c r="AB10" s="7"/>
      <c r="AC10" s="2" t="s">
        <v>363</v>
      </c>
      <c r="AD10" s="2" t="s">
        <v>364</v>
      </c>
      <c r="AE10" s="2" t="s">
        <v>365</v>
      </c>
      <c r="AF10" s="2"/>
      <c r="AG10" s="2"/>
      <c r="AH10" s="2"/>
      <c r="AI10" s="2" t="s">
        <v>334</v>
      </c>
      <c r="AJ10" s="5" t="s">
        <v>392</v>
      </c>
      <c r="AK10" s="2" t="s">
        <v>367</v>
      </c>
      <c r="AL10" s="2" t="s">
        <v>366</v>
      </c>
      <c r="AM10" s="5" t="s">
        <v>367</v>
      </c>
      <c r="AN10" s="2" t="s">
        <v>339</v>
      </c>
      <c r="AO10" s="2" t="s">
        <v>426</v>
      </c>
    </row>
    <row r="11" spans="1:41">
      <c r="A11" s="2">
        <v>3668473000</v>
      </c>
      <c r="B11" s="2">
        <v>61781046</v>
      </c>
      <c r="C11" s="20">
        <v>42010</v>
      </c>
      <c r="D11" s="20">
        <v>42002</v>
      </c>
      <c r="E11" s="2" t="s">
        <v>140</v>
      </c>
      <c r="F11" s="7"/>
      <c r="G11" s="7"/>
      <c r="H11" s="7"/>
      <c r="I11" s="7"/>
      <c r="J11" s="2"/>
      <c r="K11" s="2"/>
      <c r="L11" s="2" t="s">
        <v>347</v>
      </c>
      <c r="M11" s="2" t="s">
        <v>231</v>
      </c>
      <c r="N11" s="2" t="s">
        <v>349</v>
      </c>
      <c r="O11" s="6" t="s">
        <v>348</v>
      </c>
      <c r="P11" s="2" t="s">
        <v>353</v>
      </c>
      <c r="Q11" s="2" t="s">
        <v>354</v>
      </c>
      <c r="R11" s="2" t="s">
        <v>356</v>
      </c>
      <c r="S11" s="2" t="s">
        <v>231</v>
      </c>
      <c r="T11" s="2" t="s">
        <v>358</v>
      </c>
      <c r="U11" s="2" t="s">
        <v>359</v>
      </c>
      <c r="V11" s="2" t="s">
        <v>360</v>
      </c>
      <c r="W11" s="2" t="s">
        <v>117</v>
      </c>
      <c r="X11" s="2" t="s">
        <v>361</v>
      </c>
      <c r="Y11" s="2" t="s">
        <v>362</v>
      </c>
      <c r="Z11" s="7"/>
      <c r="AA11" s="7"/>
      <c r="AB11" s="7"/>
      <c r="AC11" s="2" t="s">
        <v>363</v>
      </c>
      <c r="AD11" s="2" t="s">
        <v>364</v>
      </c>
      <c r="AE11" s="2" t="s">
        <v>365</v>
      </c>
      <c r="AF11" s="2"/>
      <c r="AG11" s="2"/>
      <c r="AH11" s="2"/>
      <c r="AI11" s="2" t="s">
        <v>334</v>
      </c>
      <c r="AJ11" s="2" t="s">
        <v>334</v>
      </c>
      <c r="AK11" s="2" t="s">
        <v>367</v>
      </c>
      <c r="AL11" s="5" t="s">
        <v>366</v>
      </c>
      <c r="AM11" s="2" t="s">
        <v>367</v>
      </c>
      <c r="AN11" s="2" t="s">
        <v>368</v>
      </c>
      <c r="AO11" s="2" t="s">
        <v>426</v>
      </c>
    </row>
    <row r="12" spans="1:41">
      <c r="A12" s="2">
        <v>3668473000</v>
      </c>
      <c r="B12" s="2">
        <v>61781046</v>
      </c>
      <c r="C12" s="20">
        <v>42011</v>
      </c>
      <c r="D12" s="20">
        <v>42002</v>
      </c>
      <c r="E12" s="2" t="s">
        <v>140</v>
      </c>
      <c r="F12" s="7"/>
      <c r="G12" s="7"/>
      <c r="H12" s="7"/>
      <c r="I12" s="7"/>
      <c r="J12" s="2"/>
      <c r="K12" s="2"/>
      <c r="L12" s="2" t="s">
        <v>347</v>
      </c>
      <c r="M12" s="2" t="s">
        <v>231</v>
      </c>
      <c r="N12" s="2" t="s">
        <v>349</v>
      </c>
      <c r="O12" s="6" t="s">
        <v>348</v>
      </c>
      <c r="P12" s="2" t="s">
        <v>353</v>
      </c>
      <c r="Q12" s="2" t="s">
        <v>354</v>
      </c>
      <c r="R12" s="2" t="s">
        <v>356</v>
      </c>
      <c r="S12" s="2" t="s">
        <v>231</v>
      </c>
      <c r="T12" s="2" t="s">
        <v>358</v>
      </c>
      <c r="U12" s="2" t="s">
        <v>359</v>
      </c>
      <c r="V12" s="2" t="s">
        <v>360</v>
      </c>
      <c r="W12" s="2" t="s">
        <v>117</v>
      </c>
      <c r="X12" s="2" t="s">
        <v>361</v>
      </c>
      <c r="Y12" s="2" t="s">
        <v>362</v>
      </c>
      <c r="Z12" s="7"/>
      <c r="AA12" s="7"/>
      <c r="AB12" s="7"/>
      <c r="AC12" s="2" t="s">
        <v>363</v>
      </c>
      <c r="AD12" s="2" t="s">
        <v>364</v>
      </c>
      <c r="AE12" s="2" t="s">
        <v>365</v>
      </c>
      <c r="AF12" s="2"/>
      <c r="AG12" s="2"/>
      <c r="AH12" s="2"/>
      <c r="AI12" s="2" t="s">
        <v>334</v>
      </c>
      <c r="AJ12" s="2" t="s">
        <v>334</v>
      </c>
      <c r="AK12" s="2" t="s">
        <v>367</v>
      </c>
      <c r="AL12" s="2" t="s">
        <v>337</v>
      </c>
      <c r="AM12" s="2" t="s">
        <v>367</v>
      </c>
      <c r="AN12" s="2" t="s">
        <v>368</v>
      </c>
      <c r="AO12" s="2" t="s">
        <v>369</v>
      </c>
    </row>
    <row r="13" spans="1:41">
      <c r="A13" s="2">
        <v>3668473000</v>
      </c>
      <c r="B13" s="2">
        <v>61781046</v>
      </c>
      <c r="C13" s="20">
        <v>42012</v>
      </c>
      <c r="D13" s="20">
        <v>42002</v>
      </c>
      <c r="E13" s="2" t="s">
        <v>140</v>
      </c>
      <c r="F13" s="7"/>
      <c r="G13" s="7"/>
      <c r="H13" s="7"/>
      <c r="I13" s="7"/>
      <c r="J13" s="2"/>
      <c r="K13" s="2"/>
      <c r="L13" s="2" t="s">
        <v>347</v>
      </c>
      <c r="M13" s="2" t="s">
        <v>231</v>
      </c>
      <c r="N13" s="2" t="s">
        <v>349</v>
      </c>
      <c r="O13" s="6" t="s">
        <v>348</v>
      </c>
      <c r="P13" s="2" t="s">
        <v>353</v>
      </c>
      <c r="Q13" s="2" t="s">
        <v>354</v>
      </c>
      <c r="R13" s="2" t="s">
        <v>356</v>
      </c>
      <c r="S13" s="2" t="s">
        <v>231</v>
      </c>
      <c r="T13" s="2" t="s">
        <v>358</v>
      </c>
      <c r="U13" s="2" t="s">
        <v>359</v>
      </c>
      <c r="V13" s="2" t="s">
        <v>360</v>
      </c>
      <c r="W13" s="2" t="s">
        <v>117</v>
      </c>
      <c r="X13" s="2" t="s">
        <v>361</v>
      </c>
      <c r="Y13" s="2" t="s">
        <v>362</v>
      </c>
      <c r="Z13" s="7"/>
      <c r="AA13" s="7"/>
      <c r="AB13" s="7"/>
      <c r="AC13" s="2" t="s">
        <v>363</v>
      </c>
      <c r="AD13" s="2" t="s">
        <v>364</v>
      </c>
      <c r="AE13" s="2" t="s">
        <v>365</v>
      </c>
      <c r="AF13" s="2"/>
      <c r="AG13" s="2"/>
      <c r="AH13" s="2"/>
      <c r="AI13" s="5" t="s">
        <v>186</v>
      </c>
      <c r="AJ13" s="5" t="s">
        <v>186</v>
      </c>
      <c r="AK13" s="5" t="s">
        <v>366</v>
      </c>
      <c r="AL13" s="5" t="s">
        <v>390</v>
      </c>
      <c r="AM13" s="2" t="s">
        <v>367</v>
      </c>
      <c r="AN13" s="2" t="s">
        <v>368</v>
      </c>
      <c r="AO13" s="2" t="s">
        <v>341</v>
      </c>
    </row>
    <row r="14" spans="1:41">
      <c r="A14" s="2">
        <v>3668473000</v>
      </c>
      <c r="B14" s="2">
        <v>61781046</v>
      </c>
      <c r="C14" s="20">
        <v>42013</v>
      </c>
      <c r="D14" s="20">
        <v>42002</v>
      </c>
      <c r="E14" s="2" t="s">
        <v>140</v>
      </c>
      <c r="F14" s="7"/>
      <c r="G14" s="7"/>
      <c r="H14" s="7"/>
      <c r="I14" s="7"/>
      <c r="J14" s="2"/>
      <c r="K14" s="2"/>
      <c r="L14" s="2" t="s">
        <v>347</v>
      </c>
      <c r="M14" s="2" t="s">
        <v>231</v>
      </c>
      <c r="N14" s="2" t="s">
        <v>349</v>
      </c>
      <c r="O14" s="6" t="s">
        <v>348</v>
      </c>
      <c r="P14" s="2" t="s">
        <v>353</v>
      </c>
      <c r="Q14" s="2" t="s">
        <v>354</v>
      </c>
      <c r="R14" s="2" t="s">
        <v>356</v>
      </c>
      <c r="S14" s="2" t="s">
        <v>231</v>
      </c>
      <c r="T14" s="2" t="s">
        <v>358</v>
      </c>
      <c r="U14" s="2" t="s">
        <v>359</v>
      </c>
      <c r="V14" s="2" t="s">
        <v>360</v>
      </c>
      <c r="W14" s="2" t="s">
        <v>117</v>
      </c>
      <c r="X14" s="2" t="s">
        <v>361</v>
      </c>
      <c r="Y14" s="2" t="s">
        <v>362</v>
      </c>
      <c r="Z14" s="7"/>
      <c r="AA14" s="7"/>
      <c r="AB14" s="7"/>
      <c r="AC14" s="2" t="s">
        <v>363</v>
      </c>
      <c r="AD14" s="2" t="s">
        <v>364</v>
      </c>
      <c r="AE14" s="2" t="s">
        <v>365</v>
      </c>
      <c r="AF14" s="2"/>
      <c r="AG14" s="2"/>
      <c r="AH14" s="2"/>
      <c r="AI14" s="5" t="s">
        <v>333</v>
      </c>
      <c r="AJ14" s="5" t="s">
        <v>333</v>
      </c>
      <c r="AK14" s="2" t="s">
        <v>337</v>
      </c>
      <c r="AL14" s="5" t="s">
        <v>393</v>
      </c>
      <c r="AM14" s="2" t="s">
        <v>367</v>
      </c>
      <c r="AN14" s="2" t="s">
        <v>368</v>
      </c>
      <c r="AO14" s="2" t="s">
        <v>391</v>
      </c>
    </row>
    <row r="15" spans="1:41">
      <c r="A15" s="2">
        <v>3668473000</v>
      </c>
      <c r="B15" s="2">
        <v>61781046</v>
      </c>
      <c r="C15" s="20">
        <v>42014</v>
      </c>
      <c r="D15" s="20">
        <v>42002</v>
      </c>
      <c r="E15" s="2" t="s">
        <v>140</v>
      </c>
      <c r="F15" s="7"/>
      <c r="G15" s="7"/>
      <c r="H15" s="7"/>
      <c r="I15" s="7"/>
      <c r="J15" s="2"/>
      <c r="K15" s="2"/>
      <c r="L15" s="2" t="s">
        <v>347</v>
      </c>
      <c r="M15" s="2" t="s">
        <v>231</v>
      </c>
      <c r="N15" s="2" t="s">
        <v>349</v>
      </c>
      <c r="O15" s="6" t="s">
        <v>348</v>
      </c>
      <c r="P15" s="2" t="s">
        <v>353</v>
      </c>
      <c r="Q15" s="2" t="s">
        <v>354</v>
      </c>
      <c r="R15" s="2" t="s">
        <v>356</v>
      </c>
      <c r="S15" s="2" t="s">
        <v>231</v>
      </c>
      <c r="T15" s="2" t="s">
        <v>358</v>
      </c>
      <c r="U15" s="2" t="s">
        <v>359</v>
      </c>
      <c r="V15" s="2" t="s">
        <v>360</v>
      </c>
      <c r="W15" s="2" t="s">
        <v>117</v>
      </c>
      <c r="X15" s="2" t="s">
        <v>361</v>
      </c>
      <c r="Y15" s="2" t="s">
        <v>362</v>
      </c>
      <c r="Z15" s="7"/>
      <c r="AA15" s="7"/>
      <c r="AB15" s="7"/>
      <c r="AC15" s="2" t="s">
        <v>363</v>
      </c>
      <c r="AD15" s="2" t="s">
        <v>364</v>
      </c>
      <c r="AE15" s="2" t="s">
        <v>365</v>
      </c>
      <c r="AF15" s="2"/>
      <c r="AG15" s="2"/>
      <c r="AH15" s="2"/>
      <c r="AI15" s="5" t="s">
        <v>198</v>
      </c>
      <c r="AJ15" s="5" t="s">
        <v>198</v>
      </c>
      <c r="AK15" s="5" t="s">
        <v>390</v>
      </c>
      <c r="AL15" s="5" t="s">
        <v>404</v>
      </c>
      <c r="AM15" s="5" t="s">
        <v>366</v>
      </c>
      <c r="AN15" s="2" t="s">
        <v>386</v>
      </c>
      <c r="AO15" s="2" t="s">
        <v>395</v>
      </c>
    </row>
    <row r="16" spans="1:41">
      <c r="A16" s="2">
        <v>3668473000</v>
      </c>
      <c r="B16" s="2">
        <v>61781046</v>
      </c>
      <c r="C16" s="20">
        <v>42015</v>
      </c>
      <c r="D16" s="20">
        <v>42002</v>
      </c>
      <c r="E16" s="2" t="s">
        <v>140</v>
      </c>
      <c r="F16" s="7"/>
      <c r="G16" s="7"/>
      <c r="H16" s="7"/>
      <c r="I16" s="7"/>
      <c r="J16" s="2"/>
      <c r="K16" s="2"/>
      <c r="L16" s="2" t="s">
        <v>347</v>
      </c>
      <c r="M16" s="2" t="s">
        <v>231</v>
      </c>
      <c r="N16" s="2" t="s">
        <v>349</v>
      </c>
      <c r="O16" s="6" t="s">
        <v>348</v>
      </c>
      <c r="P16" s="2" t="s">
        <v>353</v>
      </c>
      <c r="Q16" s="2" t="s">
        <v>354</v>
      </c>
      <c r="R16" s="2" t="s">
        <v>356</v>
      </c>
      <c r="S16" s="2" t="s">
        <v>231</v>
      </c>
      <c r="T16" s="2" t="s">
        <v>358</v>
      </c>
      <c r="U16" s="2" t="s">
        <v>359</v>
      </c>
      <c r="V16" s="2" t="s">
        <v>360</v>
      </c>
      <c r="W16" s="2" t="s">
        <v>117</v>
      </c>
      <c r="X16" s="2" t="s">
        <v>361</v>
      </c>
      <c r="Y16" s="2" t="s">
        <v>362</v>
      </c>
      <c r="Z16" s="7"/>
      <c r="AA16" s="7"/>
      <c r="AB16" s="7"/>
      <c r="AC16" s="2" t="s">
        <v>363</v>
      </c>
      <c r="AD16" s="2" t="s">
        <v>364</v>
      </c>
      <c r="AE16" s="2" t="s">
        <v>365</v>
      </c>
      <c r="AF16" s="2"/>
      <c r="AG16" s="2"/>
      <c r="AH16" s="2"/>
      <c r="AI16" s="5" t="s">
        <v>392</v>
      </c>
      <c r="AJ16" s="5" t="s">
        <v>392</v>
      </c>
      <c r="AK16" s="5" t="s">
        <v>393</v>
      </c>
      <c r="AL16" s="2" t="s">
        <v>420</v>
      </c>
      <c r="AM16" s="2" t="s">
        <v>337</v>
      </c>
      <c r="AN16" s="2" t="s">
        <v>368</v>
      </c>
      <c r="AO16" s="2" t="s">
        <v>406</v>
      </c>
    </row>
    <row r="17" spans="1:41">
      <c r="A17" s="2">
        <v>3668473000</v>
      </c>
      <c r="B17" s="2">
        <v>61781046</v>
      </c>
      <c r="C17" s="20">
        <v>42016</v>
      </c>
      <c r="D17" s="20">
        <v>42002</v>
      </c>
      <c r="E17" s="2" t="s">
        <v>140</v>
      </c>
      <c r="F17" s="7"/>
      <c r="G17" s="7"/>
      <c r="H17" s="7"/>
      <c r="I17" s="7"/>
      <c r="J17" s="2"/>
      <c r="K17" s="2"/>
      <c r="L17" s="2" t="s">
        <v>347</v>
      </c>
      <c r="M17" s="2" t="s">
        <v>231</v>
      </c>
      <c r="N17" s="2" t="s">
        <v>349</v>
      </c>
      <c r="O17" s="6" t="s">
        <v>348</v>
      </c>
      <c r="P17" s="2" t="s">
        <v>353</v>
      </c>
      <c r="Q17" s="2" t="s">
        <v>354</v>
      </c>
      <c r="R17" s="2" t="s">
        <v>356</v>
      </c>
      <c r="S17" s="2" t="s">
        <v>231</v>
      </c>
      <c r="T17" s="2" t="s">
        <v>358</v>
      </c>
      <c r="U17" s="2" t="s">
        <v>359</v>
      </c>
      <c r="V17" s="2" t="s">
        <v>360</v>
      </c>
      <c r="W17" s="2" t="s">
        <v>117</v>
      </c>
      <c r="X17" s="2" t="s">
        <v>361</v>
      </c>
      <c r="Y17" s="2" t="s">
        <v>362</v>
      </c>
      <c r="Z17" s="7"/>
      <c r="AA17" s="7"/>
      <c r="AB17" s="7"/>
      <c r="AC17" s="2" t="s">
        <v>363</v>
      </c>
      <c r="AD17" s="2" t="s">
        <v>364</v>
      </c>
      <c r="AE17" s="2" t="s">
        <v>365</v>
      </c>
      <c r="AF17" s="2"/>
      <c r="AG17" s="2"/>
      <c r="AH17" s="2"/>
      <c r="AI17" s="2" t="s">
        <v>334</v>
      </c>
      <c r="AJ17" s="2" t="s">
        <v>334</v>
      </c>
      <c r="AK17" s="5" t="s">
        <v>404</v>
      </c>
      <c r="AL17" s="5" t="s">
        <v>367</v>
      </c>
      <c r="AM17" s="5" t="s">
        <v>390</v>
      </c>
      <c r="AN17" s="2" t="s">
        <v>394</v>
      </c>
      <c r="AO17" s="2" t="s">
        <v>426</v>
      </c>
    </row>
    <row r="18" spans="1:41">
      <c r="A18" s="2">
        <v>3668473000</v>
      </c>
      <c r="B18" s="2">
        <v>61781046</v>
      </c>
      <c r="C18" s="20">
        <v>42017</v>
      </c>
      <c r="D18" s="20">
        <v>42002</v>
      </c>
      <c r="E18" s="2" t="s">
        <v>140</v>
      </c>
      <c r="F18" s="7"/>
      <c r="G18" s="7"/>
      <c r="H18" s="7"/>
      <c r="I18" s="7"/>
      <c r="J18" s="2"/>
      <c r="K18" s="2"/>
      <c r="L18" s="2" t="s">
        <v>347</v>
      </c>
      <c r="M18" s="2" t="s">
        <v>231</v>
      </c>
      <c r="N18" s="2" t="s">
        <v>349</v>
      </c>
      <c r="O18" s="6" t="s">
        <v>348</v>
      </c>
      <c r="P18" s="2" t="s">
        <v>353</v>
      </c>
      <c r="Q18" s="2" t="s">
        <v>354</v>
      </c>
      <c r="R18" s="2" t="s">
        <v>356</v>
      </c>
      <c r="S18" s="2" t="s">
        <v>231</v>
      </c>
      <c r="T18" s="2" t="s">
        <v>358</v>
      </c>
      <c r="U18" s="2" t="s">
        <v>359</v>
      </c>
      <c r="V18" s="2" t="s">
        <v>360</v>
      </c>
      <c r="W18" s="2" t="s">
        <v>117</v>
      </c>
      <c r="X18" s="2" t="s">
        <v>361</v>
      </c>
      <c r="Y18" s="2" t="s">
        <v>362</v>
      </c>
      <c r="Z18" s="7"/>
      <c r="AA18" s="7"/>
      <c r="AB18" s="7"/>
      <c r="AC18" s="2" t="s">
        <v>363</v>
      </c>
      <c r="AD18" s="2" t="s">
        <v>364</v>
      </c>
      <c r="AE18" s="2" t="s">
        <v>365</v>
      </c>
      <c r="AF18" s="2"/>
      <c r="AG18" s="2"/>
      <c r="AH18" s="2"/>
      <c r="AI18" s="2" t="s">
        <v>334</v>
      </c>
      <c r="AJ18" s="5" t="s">
        <v>186</v>
      </c>
      <c r="AK18" s="2" t="s">
        <v>420</v>
      </c>
      <c r="AL18" s="2" t="s">
        <v>366</v>
      </c>
      <c r="AM18" s="5" t="s">
        <v>393</v>
      </c>
      <c r="AN18" s="2" t="s">
        <v>405</v>
      </c>
      <c r="AO18" s="2" t="s">
        <v>426</v>
      </c>
    </row>
    <row r="19" spans="1:41">
      <c r="A19" s="2">
        <v>3668473000</v>
      </c>
      <c r="B19" s="2">
        <v>61781046</v>
      </c>
      <c r="C19" s="20">
        <v>42018</v>
      </c>
      <c r="D19" s="20">
        <v>42002</v>
      </c>
      <c r="E19" s="2" t="s">
        <v>140</v>
      </c>
      <c r="F19" s="7"/>
      <c r="G19" s="7"/>
      <c r="H19" s="7"/>
      <c r="I19" s="7"/>
      <c r="J19" s="2"/>
      <c r="K19" s="2"/>
      <c r="L19" s="2" t="s">
        <v>347</v>
      </c>
      <c r="M19" s="2" t="s">
        <v>231</v>
      </c>
      <c r="N19" s="2" t="s">
        <v>349</v>
      </c>
      <c r="O19" s="6" t="s">
        <v>348</v>
      </c>
      <c r="P19" s="2" t="s">
        <v>353</v>
      </c>
      <c r="Q19" s="2" t="s">
        <v>354</v>
      </c>
      <c r="R19" s="2" t="s">
        <v>356</v>
      </c>
      <c r="S19" s="2" t="s">
        <v>231</v>
      </c>
      <c r="T19" s="2" t="s">
        <v>358</v>
      </c>
      <c r="U19" s="2" t="s">
        <v>359</v>
      </c>
      <c r="V19" s="2" t="s">
        <v>360</v>
      </c>
      <c r="W19" s="2" t="s">
        <v>117</v>
      </c>
      <c r="X19" s="2" t="s">
        <v>361</v>
      </c>
      <c r="Y19" s="2" t="s">
        <v>362</v>
      </c>
      <c r="Z19" s="7"/>
      <c r="AA19" s="7"/>
      <c r="AB19" s="7"/>
      <c r="AC19" s="2" t="s">
        <v>363</v>
      </c>
      <c r="AD19" s="2" t="s">
        <v>364</v>
      </c>
      <c r="AE19" s="2" t="s">
        <v>365</v>
      </c>
      <c r="AF19" s="2"/>
      <c r="AG19" s="2"/>
      <c r="AH19" s="2"/>
      <c r="AI19" s="5" t="s">
        <v>186</v>
      </c>
      <c r="AJ19" s="5" t="s">
        <v>333</v>
      </c>
      <c r="AK19" s="5" t="s">
        <v>367</v>
      </c>
      <c r="AL19" s="2" t="s">
        <v>366</v>
      </c>
      <c r="AM19" s="5" t="s">
        <v>404</v>
      </c>
      <c r="AN19" s="2" t="s">
        <v>424</v>
      </c>
      <c r="AO19" s="2" t="s">
        <v>426</v>
      </c>
    </row>
    <row r="20" spans="1:41">
      <c r="A20" s="2">
        <v>3668473000</v>
      </c>
      <c r="B20" s="2">
        <v>61781046</v>
      </c>
      <c r="C20" s="20">
        <v>42019</v>
      </c>
      <c r="D20" s="20">
        <v>42002</v>
      </c>
      <c r="E20" s="2" t="s">
        <v>140</v>
      </c>
      <c r="F20" s="7"/>
      <c r="G20" s="7"/>
      <c r="H20" s="7"/>
      <c r="I20" s="7"/>
      <c r="J20" s="2"/>
      <c r="K20" s="2"/>
      <c r="L20" s="2" t="s">
        <v>347</v>
      </c>
      <c r="M20" s="2" t="s">
        <v>231</v>
      </c>
      <c r="N20" s="2" t="s">
        <v>349</v>
      </c>
      <c r="O20" s="6" t="s">
        <v>348</v>
      </c>
      <c r="P20" s="2" t="s">
        <v>353</v>
      </c>
      <c r="Q20" s="2" t="s">
        <v>354</v>
      </c>
      <c r="R20" s="2" t="s">
        <v>356</v>
      </c>
      <c r="S20" s="2" t="s">
        <v>231</v>
      </c>
      <c r="T20" s="2" t="s">
        <v>358</v>
      </c>
      <c r="U20" s="2" t="s">
        <v>359</v>
      </c>
      <c r="V20" s="2" t="s">
        <v>360</v>
      </c>
      <c r="W20" s="2" t="s">
        <v>117</v>
      </c>
      <c r="X20" s="2" t="s">
        <v>361</v>
      </c>
      <c r="Y20" s="2" t="s">
        <v>362</v>
      </c>
      <c r="Z20" s="7"/>
      <c r="AA20" s="7"/>
      <c r="AB20" s="7"/>
      <c r="AC20" s="2" t="s">
        <v>363</v>
      </c>
      <c r="AD20" s="2" t="s">
        <v>364</v>
      </c>
      <c r="AE20" s="2" t="s">
        <v>365</v>
      </c>
      <c r="AF20" s="2"/>
      <c r="AG20" s="2"/>
      <c r="AH20" s="2"/>
      <c r="AI20" s="5" t="s">
        <v>333</v>
      </c>
      <c r="AJ20" s="5" t="s">
        <v>198</v>
      </c>
      <c r="AK20" s="2" t="s">
        <v>367</v>
      </c>
      <c r="AL20" s="5" t="s">
        <v>366</v>
      </c>
      <c r="AM20" s="2" t="s">
        <v>420</v>
      </c>
      <c r="AN20" s="2" t="s">
        <v>429</v>
      </c>
      <c r="AO20" s="2" t="s">
        <v>426</v>
      </c>
    </row>
    <row r="21" spans="1:41">
      <c r="A21" s="2">
        <v>3668473000</v>
      </c>
      <c r="B21" s="2">
        <v>61781046</v>
      </c>
      <c r="C21" s="20">
        <v>42020</v>
      </c>
      <c r="D21" s="20">
        <v>42002</v>
      </c>
      <c r="E21" s="2" t="s">
        <v>140</v>
      </c>
      <c r="F21" s="7"/>
      <c r="G21" s="7"/>
      <c r="H21" s="7"/>
      <c r="I21" s="7"/>
      <c r="J21" s="2"/>
      <c r="K21" s="2"/>
      <c r="L21" s="2" t="s">
        <v>347</v>
      </c>
      <c r="M21" s="2" t="s">
        <v>231</v>
      </c>
      <c r="N21" s="2" t="s">
        <v>349</v>
      </c>
      <c r="O21" s="6" t="s">
        <v>348</v>
      </c>
      <c r="P21" s="2" t="s">
        <v>353</v>
      </c>
      <c r="Q21" s="2" t="s">
        <v>354</v>
      </c>
      <c r="R21" s="2" t="s">
        <v>356</v>
      </c>
      <c r="S21" s="2" t="s">
        <v>231</v>
      </c>
      <c r="T21" s="2" t="s">
        <v>358</v>
      </c>
      <c r="U21" s="2" t="s">
        <v>359</v>
      </c>
      <c r="V21" s="2" t="s">
        <v>360</v>
      </c>
      <c r="W21" s="2" t="s">
        <v>117</v>
      </c>
      <c r="X21" s="2" t="s">
        <v>361</v>
      </c>
      <c r="Y21" s="2" t="s">
        <v>362</v>
      </c>
      <c r="Z21" s="7"/>
      <c r="AA21" s="7"/>
      <c r="AB21" s="7"/>
      <c r="AC21" s="2" t="s">
        <v>363</v>
      </c>
      <c r="AD21" s="2" t="s">
        <v>364</v>
      </c>
      <c r="AE21" s="2" t="s">
        <v>365</v>
      </c>
      <c r="AF21" s="2"/>
      <c r="AG21" s="2"/>
      <c r="AH21" s="2"/>
      <c r="AI21" s="5" t="s">
        <v>198</v>
      </c>
      <c r="AJ21" s="5" t="s">
        <v>392</v>
      </c>
      <c r="AK21" s="2" t="s">
        <v>367</v>
      </c>
      <c r="AL21" s="2" t="s">
        <v>337</v>
      </c>
      <c r="AM21" s="5" t="s">
        <v>367</v>
      </c>
      <c r="AN21" s="2" t="s">
        <v>339</v>
      </c>
      <c r="AO21" s="2" t="s">
        <v>426</v>
      </c>
    </row>
    <row r="22" spans="1:41">
      <c r="A22" s="2">
        <v>3668473000</v>
      </c>
      <c r="B22" s="2">
        <v>61781046</v>
      </c>
      <c r="C22" s="20">
        <v>42021</v>
      </c>
      <c r="D22" s="20">
        <v>42002</v>
      </c>
      <c r="E22" s="2" t="s">
        <v>140</v>
      </c>
      <c r="F22" s="7"/>
      <c r="G22" s="7"/>
      <c r="H22" s="7"/>
      <c r="I22" s="7"/>
      <c r="J22" s="2"/>
      <c r="K22" s="2"/>
      <c r="L22" s="2" t="s">
        <v>347</v>
      </c>
      <c r="M22" s="2" t="s">
        <v>231</v>
      </c>
      <c r="N22" s="2" t="s">
        <v>349</v>
      </c>
      <c r="O22" s="6" t="s">
        <v>348</v>
      </c>
      <c r="P22" s="2" t="s">
        <v>353</v>
      </c>
      <c r="Q22" s="2" t="s">
        <v>354</v>
      </c>
      <c r="R22" s="2" t="s">
        <v>356</v>
      </c>
      <c r="S22" s="2" t="s">
        <v>231</v>
      </c>
      <c r="T22" s="2" t="s">
        <v>358</v>
      </c>
      <c r="U22" s="2" t="s">
        <v>359</v>
      </c>
      <c r="V22" s="2" t="s">
        <v>360</v>
      </c>
      <c r="W22" s="2" t="s">
        <v>117</v>
      </c>
      <c r="X22" s="2" t="s">
        <v>361</v>
      </c>
      <c r="Y22" s="2" t="s">
        <v>362</v>
      </c>
      <c r="Z22" s="7"/>
      <c r="AA22" s="7"/>
      <c r="AB22" s="7"/>
      <c r="AC22" s="2" t="s">
        <v>363</v>
      </c>
      <c r="AD22" s="2" t="s">
        <v>364</v>
      </c>
      <c r="AE22" s="2" t="s">
        <v>365</v>
      </c>
      <c r="AF22" s="2"/>
      <c r="AG22" s="2"/>
      <c r="AH22" s="2"/>
      <c r="AI22" s="5"/>
      <c r="AJ22" s="2" t="s">
        <v>334</v>
      </c>
      <c r="AK22" s="2"/>
      <c r="AL22" s="5"/>
      <c r="AM22" s="2"/>
      <c r="AN22" s="2"/>
      <c r="AO22" s="2"/>
    </row>
    <row r="23" spans="1:41">
      <c r="A23" s="2">
        <v>3668473000</v>
      </c>
      <c r="B23" s="2">
        <v>61781046</v>
      </c>
      <c r="C23" s="20">
        <v>42022</v>
      </c>
      <c r="D23" s="20">
        <v>42002</v>
      </c>
      <c r="E23" s="2" t="s">
        <v>140</v>
      </c>
      <c r="F23" s="7"/>
      <c r="G23" s="7"/>
      <c r="H23" s="7"/>
      <c r="I23" s="7"/>
      <c r="J23" s="2"/>
      <c r="K23" s="2"/>
      <c r="L23" s="2" t="s">
        <v>347</v>
      </c>
      <c r="M23" s="2" t="s">
        <v>231</v>
      </c>
      <c r="N23" s="2" t="s">
        <v>349</v>
      </c>
      <c r="O23" s="6" t="s">
        <v>348</v>
      </c>
      <c r="P23" s="2" t="s">
        <v>353</v>
      </c>
      <c r="Q23" s="2" t="s">
        <v>354</v>
      </c>
      <c r="R23" s="2" t="s">
        <v>356</v>
      </c>
      <c r="S23" s="2" t="s">
        <v>231</v>
      </c>
      <c r="T23" s="2" t="s">
        <v>358</v>
      </c>
      <c r="U23" s="2" t="s">
        <v>359</v>
      </c>
      <c r="V23" s="2" t="s">
        <v>360</v>
      </c>
      <c r="W23" s="2" t="s">
        <v>117</v>
      </c>
      <c r="X23" s="2" t="s">
        <v>361</v>
      </c>
      <c r="Y23" s="2" t="s">
        <v>362</v>
      </c>
      <c r="Z23" s="7"/>
      <c r="AA23" s="7"/>
      <c r="AB23" s="7"/>
      <c r="AC23" s="2" t="s">
        <v>363</v>
      </c>
      <c r="AD23" s="2" t="s">
        <v>364</v>
      </c>
      <c r="AE23" s="2" t="s">
        <v>365</v>
      </c>
      <c r="AF23" s="2"/>
      <c r="AG23" s="2"/>
      <c r="AH23" s="2"/>
      <c r="AI23" s="2" t="s">
        <v>334</v>
      </c>
      <c r="AJ23" s="2" t="s">
        <v>334</v>
      </c>
      <c r="AK23" s="2" t="s">
        <v>367</v>
      </c>
      <c r="AL23" s="5" t="s">
        <v>393</v>
      </c>
      <c r="AM23" s="2" t="s">
        <v>367</v>
      </c>
      <c r="AN23" s="2" t="s">
        <v>368</v>
      </c>
      <c r="AO23" s="2" t="s">
        <v>426</v>
      </c>
    </row>
    <row r="24" spans="1:41">
      <c r="A24" s="2">
        <v>3668473000</v>
      </c>
      <c r="B24" s="2">
        <v>61781046</v>
      </c>
      <c r="C24" s="20">
        <v>42023</v>
      </c>
      <c r="D24" s="20">
        <v>42002</v>
      </c>
      <c r="E24" s="2" t="s">
        <v>140</v>
      </c>
      <c r="F24" s="7"/>
      <c r="G24" s="7"/>
      <c r="H24" s="7"/>
      <c r="I24" s="7"/>
      <c r="J24" s="2"/>
      <c r="K24" s="2"/>
      <c r="L24" s="2" t="s">
        <v>347</v>
      </c>
      <c r="M24" s="2" t="s">
        <v>231</v>
      </c>
      <c r="N24" s="2" t="s">
        <v>349</v>
      </c>
      <c r="O24" s="6" t="s">
        <v>348</v>
      </c>
      <c r="P24" s="2" t="s">
        <v>353</v>
      </c>
      <c r="Q24" s="2" t="s">
        <v>354</v>
      </c>
      <c r="R24" s="2" t="s">
        <v>356</v>
      </c>
      <c r="S24" s="2" t="s">
        <v>231</v>
      </c>
      <c r="T24" s="2" t="s">
        <v>358</v>
      </c>
      <c r="U24" s="2" t="s">
        <v>359</v>
      </c>
      <c r="V24" s="2" t="s">
        <v>360</v>
      </c>
      <c r="W24" s="2" t="s">
        <v>117</v>
      </c>
      <c r="X24" s="2" t="s">
        <v>361</v>
      </c>
      <c r="Y24" s="2" t="s">
        <v>362</v>
      </c>
      <c r="Z24" s="7"/>
      <c r="AA24" s="7"/>
      <c r="AB24" s="7"/>
      <c r="AC24" s="2" t="s">
        <v>363</v>
      </c>
      <c r="AD24" s="2" t="s">
        <v>364</v>
      </c>
      <c r="AE24" s="2" t="s">
        <v>365</v>
      </c>
      <c r="AF24" s="2"/>
      <c r="AG24" s="2"/>
      <c r="AH24" s="2"/>
      <c r="AI24" s="2" t="s">
        <v>334</v>
      </c>
      <c r="AJ24" s="2" t="s">
        <v>334</v>
      </c>
      <c r="AK24" s="2" t="s">
        <v>367</v>
      </c>
      <c r="AL24" s="5" t="s">
        <v>404</v>
      </c>
      <c r="AM24" s="2" t="s">
        <v>367</v>
      </c>
      <c r="AN24" s="2" t="s">
        <v>368</v>
      </c>
      <c r="AO24" s="2" t="s">
        <v>426</v>
      </c>
    </row>
    <row r="25" spans="1:41">
      <c r="A25" s="2">
        <v>3668319862</v>
      </c>
      <c r="B25" s="2">
        <v>61781046</v>
      </c>
      <c r="C25" s="20">
        <v>42024</v>
      </c>
      <c r="D25" s="20">
        <v>42002</v>
      </c>
      <c r="E25" s="2" t="s">
        <v>80</v>
      </c>
      <c r="F25" s="7"/>
      <c r="G25" s="7"/>
      <c r="H25" s="7"/>
      <c r="I25" s="7"/>
      <c r="J25" s="2"/>
      <c r="K25" s="2"/>
      <c r="L25" s="2" t="s">
        <v>83</v>
      </c>
      <c r="M25" s="2" t="s">
        <v>83</v>
      </c>
      <c r="N25" s="2" t="s">
        <v>85</v>
      </c>
      <c r="O25" s="6" t="s">
        <v>86</v>
      </c>
      <c r="P25" s="2" t="s">
        <v>87</v>
      </c>
      <c r="Q25" s="2" t="s">
        <v>319</v>
      </c>
      <c r="R25" s="2" t="s">
        <v>89</v>
      </c>
      <c r="S25" s="2" t="s">
        <v>83</v>
      </c>
      <c r="T25" s="2" t="s">
        <v>451</v>
      </c>
      <c r="U25" s="2" t="s">
        <v>320</v>
      </c>
      <c r="V25" s="2" t="s">
        <v>449</v>
      </c>
      <c r="W25" s="2" t="s">
        <v>117</v>
      </c>
      <c r="X25" s="7"/>
      <c r="Y25" s="7"/>
      <c r="Z25" s="7"/>
      <c r="AA25" s="7"/>
      <c r="AB25" s="7"/>
      <c r="AC25" s="7"/>
      <c r="AD25" s="7"/>
      <c r="AE25" s="7"/>
      <c r="AF25" s="7"/>
      <c r="AG25" s="7"/>
      <c r="AH25" s="7"/>
      <c r="AI25" s="7"/>
      <c r="AJ25" s="7"/>
      <c r="AK25" s="7"/>
      <c r="AL25" s="9"/>
      <c r="AM25" s="7"/>
      <c r="AN25" s="7"/>
      <c r="AO25" s="7"/>
    </row>
    <row r="26" spans="1:41">
      <c r="A26" s="37">
        <v>3671685923</v>
      </c>
      <c r="C26" s="39">
        <v>42005.076655092591</v>
      </c>
      <c r="D26" s="39">
        <v>42005.077430555553</v>
      </c>
      <c r="E26" s="37" t="s">
        <v>80</v>
      </c>
      <c r="AI26" s="37" t="s">
        <v>333</v>
      </c>
      <c r="AJ26" s="37" t="s">
        <v>198</v>
      </c>
      <c r="AK26" s="37" t="s">
        <v>540</v>
      </c>
      <c r="AL26" s="37" t="s">
        <v>542</v>
      </c>
      <c r="AM26" s="37" t="s">
        <v>540</v>
      </c>
      <c r="AN26" s="37" t="s">
        <v>368</v>
      </c>
      <c r="AO26" s="37" t="s">
        <v>369</v>
      </c>
    </row>
    <row r="27" spans="1:41">
      <c r="A27" s="37">
        <v>3671819357</v>
      </c>
      <c r="C27" s="39">
        <v>42005.424155092594</v>
      </c>
      <c r="D27" s="39">
        <v>42005.424976851849</v>
      </c>
      <c r="E27" s="37" t="s">
        <v>80</v>
      </c>
      <c r="AI27" s="37" t="s">
        <v>333</v>
      </c>
      <c r="AJ27" s="37" t="s">
        <v>334</v>
      </c>
      <c r="AK27" s="37" t="s">
        <v>335</v>
      </c>
      <c r="AL27" s="37" t="s">
        <v>337</v>
      </c>
      <c r="AM27" s="37" t="s">
        <v>337</v>
      </c>
      <c r="AN27" s="37" t="s">
        <v>339</v>
      </c>
      <c r="AO27" s="37" t="s">
        <v>341</v>
      </c>
    </row>
    <row r="28" spans="1:41">
      <c r="A28" s="2">
        <v>3673189401</v>
      </c>
      <c r="B28" s="2">
        <v>61781046</v>
      </c>
      <c r="C28" s="20">
        <v>42006</v>
      </c>
      <c r="D28" s="20">
        <v>42006</v>
      </c>
      <c r="E28" s="182" t="s">
        <v>80</v>
      </c>
      <c r="F28" s="183"/>
      <c r="G28" s="7"/>
      <c r="H28" s="7"/>
      <c r="I28" s="7"/>
      <c r="J28" s="182" t="s">
        <v>170</v>
      </c>
      <c r="K28" s="183"/>
      <c r="L28" s="2" t="s">
        <v>556</v>
      </c>
      <c r="M28" s="2" t="s">
        <v>410</v>
      </c>
      <c r="N28" s="2" t="s">
        <v>557</v>
      </c>
      <c r="O28" s="6" t="s">
        <v>86</v>
      </c>
      <c r="P28" s="2" t="s">
        <v>559</v>
      </c>
      <c r="Q28" s="2" t="s">
        <v>560</v>
      </c>
      <c r="R28" s="2" t="s">
        <v>561</v>
      </c>
      <c r="S28" s="2" t="s">
        <v>562</v>
      </c>
      <c r="T28" s="2" t="s">
        <v>563</v>
      </c>
      <c r="U28" s="2" t="s">
        <v>564</v>
      </c>
      <c r="V28" s="2" t="s">
        <v>565</v>
      </c>
      <c r="W28" s="2" t="s">
        <v>117</v>
      </c>
      <c r="X28" s="2" t="s">
        <v>567</v>
      </c>
      <c r="Y28" s="2" t="s">
        <v>568</v>
      </c>
      <c r="Z28" s="2" t="s">
        <v>569</v>
      </c>
      <c r="AA28" s="2" t="s">
        <v>570</v>
      </c>
      <c r="AB28" s="2" t="s">
        <v>571</v>
      </c>
      <c r="AC28" s="2" t="s">
        <v>572</v>
      </c>
      <c r="AD28" s="2" t="s">
        <v>573</v>
      </c>
      <c r="AE28" s="2" t="s">
        <v>574</v>
      </c>
      <c r="AF28" s="2" t="s">
        <v>434</v>
      </c>
      <c r="AG28" s="2" t="s">
        <v>101</v>
      </c>
      <c r="AH28" s="2" t="s">
        <v>575</v>
      </c>
      <c r="AI28" s="2" t="s">
        <v>334</v>
      </c>
      <c r="AJ28" s="2" t="s">
        <v>334</v>
      </c>
      <c r="AK28" s="2" t="s">
        <v>366</v>
      </c>
      <c r="AL28" s="2" t="s">
        <v>579</v>
      </c>
      <c r="AM28" s="2" t="s">
        <v>579</v>
      </c>
      <c r="AN28" s="2" t="s">
        <v>429</v>
      </c>
      <c r="AO28" s="2" t="s">
        <v>395</v>
      </c>
    </row>
    <row r="29" spans="1:41">
      <c r="A29" s="2">
        <v>3673188966</v>
      </c>
      <c r="B29" s="2">
        <v>61781046</v>
      </c>
      <c r="C29" s="20">
        <v>42006</v>
      </c>
      <c r="D29" s="20">
        <v>42006</v>
      </c>
      <c r="E29" s="182" t="s">
        <v>80</v>
      </c>
      <c r="F29" s="183"/>
      <c r="G29" s="7"/>
      <c r="H29" s="7"/>
      <c r="I29" s="7"/>
      <c r="J29" s="2" t="s">
        <v>81</v>
      </c>
      <c r="K29" s="2" t="s">
        <v>588</v>
      </c>
      <c r="L29" s="7"/>
      <c r="M29" s="7"/>
      <c r="N29" s="7"/>
      <c r="O29" s="7"/>
      <c r="P29" s="7"/>
      <c r="Q29" s="7"/>
      <c r="R29" s="7"/>
      <c r="S29" s="7"/>
      <c r="T29" s="7"/>
      <c r="U29" s="7"/>
      <c r="V29" s="7"/>
      <c r="W29" s="7"/>
      <c r="X29" s="7"/>
      <c r="Y29" s="7"/>
      <c r="Z29" s="7"/>
      <c r="AA29" s="7"/>
      <c r="AB29" s="7"/>
      <c r="AC29" s="7"/>
      <c r="AD29" s="7"/>
      <c r="AE29" s="7"/>
      <c r="AF29" s="7"/>
      <c r="AG29" s="7"/>
      <c r="AH29" s="7"/>
      <c r="AI29" s="2" t="s">
        <v>392</v>
      </c>
      <c r="AJ29" s="2" t="s">
        <v>333</v>
      </c>
      <c r="AK29" s="2" t="s">
        <v>404</v>
      </c>
      <c r="AL29" s="2" t="s">
        <v>367</v>
      </c>
      <c r="AM29" s="2" t="s">
        <v>390</v>
      </c>
      <c r="AN29" s="2" t="s">
        <v>368</v>
      </c>
      <c r="AO29" s="2" t="s">
        <v>369</v>
      </c>
    </row>
    <row r="30" spans="1:41">
      <c r="A30" s="2">
        <v>3673189401</v>
      </c>
      <c r="B30" s="2">
        <v>61781046</v>
      </c>
      <c r="C30" s="20">
        <v>42005</v>
      </c>
      <c r="D30" s="20">
        <v>42005</v>
      </c>
      <c r="E30" s="182" t="s">
        <v>80</v>
      </c>
      <c r="F30" s="183"/>
      <c r="G30" s="7"/>
      <c r="H30" s="7"/>
      <c r="I30" s="7"/>
      <c r="J30" s="182" t="s">
        <v>170</v>
      </c>
      <c r="K30" s="183"/>
      <c r="L30" s="2" t="s">
        <v>556</v>
      </c>
      <c r="M30" s="2" t="s">
        <v>410</v>
      </c>
      <c r="N30" s="2" t="s">
        <v>557</v>
      </c>
      <c r="O30" s="6" t="s">
        <v>86</v>
      </c>
      <c r="P30" s="2" t="s">
        <v>559</v>
      </c>
      <c r="Q30" s="2" t="s">
        <v>560</v>
      </c>
      <c r="R30" s="2" t="s">
        <v>561</v>
      </c>
      <c r="S30" s="2" t="s">
        <v>562</v>
      </c>
      <c r="T30" s="2" t="s">
        <v>563</v>
      </c>
      <c r="U30" s="2" t="s">
        <v>564</v>
      </c>
      <c r="V30" s="2" t="s">
        <v>565</v>
      </c>
      <c r="W30" s="2" t="s">
        <v>117</v>
      </c>
      <c r="X30" s="2" t="s">
        <v>567</v>
      </c>
      <c r="Y30" s="2" t="s">
        <v>568</v>
      </c>
      <c r="Z30" s="2" t="s">
        <v>569</v>
      </c>
      <c r="AA30" s="2" t="s">
        <v>570</v>
      </c>
      <c r="AB30" s="2" t="s">
        <v>571</v>
      </c>
      <c r="AC30" s="2" t="s">
        <v>572</v>
      </c>
      <c r="AD30" s="2" t="s">
        <v>573</v>
      </c>
      <c r="AE30" s="2" t="s">
        <v>574</v>
      </c>
      <c r="AF30" s="2" t="s">
        <v>434</v>
      </c>
      <c r="AG30" s="2" t="s">
        <v>101</v>
      </c>
      <c r="AH30" s="2" t="s">
        <v>575</v>
      </c>
      <c r="AI30" s="2" t="s">
        <v>334</v>
      </c>
      <c r="AJ30" s="2" t="s">
        <v>334</v>
      </c>
      <c r="AK30" s="2" t="s">
        <v>366</v>
      </c>
      <c r="AL30" s="2" t="s">
        <v>579</v>
      </c>
      <c r="AM30" s="2" t="s">
        <v>579</v>
      </c>
      <c r="AN30" s="2" t="s">
        <v>429</v>
      </c>
      <c r="AO30" s="2" t="s">
        <v>395</v>
      </c>
    </row>
    <row r="31" spans="1:41">
      <c r="A31" s="2">
        <v>3673189401</v>
      </c>
      <c r="B31" s="2">
        <v>61781046</v>
      </c>
      <c r="C31" s="45">
        <v>42006.991631944446</v>
      </c>
      <c r="D31" s="45">
        <v>42006.994837962964</v>
      </c>
      <c r="E31" s="2" t="s">
        <v>80</v>
      </c>
      <c r="F31" s="2"/>
      <c r="G31" s="7"/>
      <c r="H31" s="7"/>
      <c r="I31" s="7"/>
      <c r="J31" s="2" t="s">
        <v>170</v>
      </c>
      <c r="K31" s="2"/>
      <c r="L31" s="2" t="s">
        <v>556</v>
      </c>
      <c r="M31" s="2" t="s">
        <v>410</v>
      </c>
      <c r="N31" s="2" t="s">
        <v>557</v>
      </c>
      <c r="O31" s="6" t="s">
        <v>86</v>
      </c>
      <c r="P31" s="2" t="s">
        <v>559</v>
      </c>
      <c r="Q31" s="2" t="s">
        <v>560</v>
      </c>
      <c r="R31" s="2" t="s">
        <v>561</v>
      </c>
      <c r="S31" s="2" t="s">
        <v>562</v>
      </c>
      <c r="T31" s="2" t="s">
        <v>563</v>
      </c>
      <c r="U31" s="2" t="s">
        <v>564</v>
      </c>
      <c r="V31" s="2" t="s">
        <v>565</v>
      </c>
      <c r="W31" s="2" t="s">
        <v>117</v>
      </c>
      <c r="X31" s="2" t="s">
        <v>567</v>
      </c>
      <c r="Y31" s="2" t="s">
        <v>568</v>
      </c>
      <c r="Z31" s="2" t="s">
        <v>569</v>
      </c>
      <c r="AA31" s="2" t="s">
        <v>570</v>
      </c>
      <c r="AB31" s="2" t="s">
        <v>571</v>
      </c>
      <c r="AC31" s="2" t="s">
        <v>572</v>
      </c>
      <c r="AD31" s="2" t="s">
        <v>573</v>
      </c>
      <c r="AE31" s="2" t="s">
        <v>574</v>
      </c>
      <c r="AF31" s="2" t="s">
        <v>434</v>
      </c>
      <c r="AG31" s="2" t="s">
        <v>101</v>
      </c>
      <c r="AH31" s="2" t="s">
        <v>575</v>
      </c>
      <c r="AI31" s="2" t="s">
        <v>334</v>
      </c>
      <c r="AJ31" s="2" t="s">
        <v>334</v>
      </c>
      <c r="AK31" s="2" t="s">
        <v>335</v>
      </c>
      <c r="AL31" s="2" t="s">
        <v>337</v>
      </c>
      <c r="AM31" s="2" t="s">
        <v>337</v>
      </c>
      <c r="AN31" s="2" t="s">
        <v>429</v>
      </c>
      <c r="AO31" s="2" t="s">
        <v>395</v>
      </c>
    </row>
    <row r="32" spans="1:41">
      <c r="A32" s="2">
        <v>3673189401</v>
      </c>
      <c r="B32" s="2">
        <v>61781046</v>
      </c>
      <c r="C32" s="45">
        <v>42006.991631944446</v>
      </c>
      <c r="D32" s="45">
        <v>42006.994837962964</v>
      </c>
      <c r="E32" s="2" t="s">
        <v>80</v>
      </c>
      <c r="F32" s="2"/>
      <c r="G32" s="7"/>
      <c r="H32" s="7"/>
      <c r="I32" s="7"/>
      <c r="J32" s="2" t="s">
        <v>170</v>
      </c>
      <c r="K32" s="2"/>
      <c r="L32" s="2" t="s">
        <v>556</v>
      </c>
      <c r="M32" s="2" t="s">
        <v>410</v>
      </c>
      <c r="N32" s="2" t="s">
        <v>557</v>
      </c>
      <c r="O32" s="6" t="s">
        <v>86</v>
      </c>
      <c r="P32" s="2" t="s">
        <v>559</v>
      </c>
      <c r="Q32" s="2" t="s">
        <v>560</v>
      </c>
      <c r="R32" s="2" t="s">
        <v>561</v>
      </c>
      <c r="S32" s="2" t="s">
        <v>562</v>
      </c>
      <c r="T32" s="2" t="s">
        <v>563</v>
      </c>
      <c r="U32" s="2" t="s">
        <v>564</v>
      </c>
      <c r="V32" s="2" t="s">
        <v>565</v>
      </c>
      <c r="W32" s="2" t="s">
        <v>117</v>
      </c>
      <c r="X32" s="2" t="s">
        <v>567</v>
      </c>
      <c r="Y32" s="2" t="s">
        <v>568</v>
      </c>
      <c r="Z32" s="2" t="s">
        <v>569</v>
      </c>
      <c r="AA32" s="2" t="s">
        <v>570</v>
      </c>
      <c r="AB32" s="2" t="s">
        <v>571</v>
      </c>
      <c r="AC32" s="2" t="s">
        <v>572</v>
      </c>
      <c r="AD32" s="2" t="s">
        <v>573</v>
      </c>
      <c r="AE32" s="2" t="s">
        <v>574</v>
      </c>
      <c r="AF32" s="2" t="s">
        <v>434</v>
      </c>
      <c r="AG32" s="2" t="s">
        <v>101</v>
      </c>
      <c r="AH32" s="2" t="s">
        <v>575</v>
      </c>
      <c r="AI32" s="2" t="s">
        <v>334</v>
      </c>
      <c r="AJ32" s="2" t="s">
        <v>334</v>
      </c>
      <c r="AK32" s="2" t="s">
        <v>335</v>
      </c>
      <c r="AL32" s="2" t="s">
        <v>337</v>
      </c>
      <c r="AM32" s="2" t="s">
        <v>337</v>
      </c>
      <c r="AN32" s="2" t="s">
        <v>429</v>
      </c>
      <c r="AO32" s="2" t="s">
        <v>395</v>
      </c>
    </row>
    <row r="33" spans="1:41">
      <c r="A33" s="2">
        <v>3730737518</v>
      </c>
      <c r="B33" s="2">
        <v>61781046</v>
      </c>
      <c r="C33" s="45">
        <v>42037.046180555553</v>
      </c>
      <c r="D33" s="45">
        <v>42037.047592592593</v>
      </c>
      <c r="E33" s="2" t="s">
        <v>140</v>
      </c>
      <c r="F33" s="2"/>
      <c r="G33" s="9" t="s">
        <v>556</v>
      </c>
      <c r="H33" s="9" t="s">
        <v>557</v>
      </c>
      <c r="I33" s="7"/>
      <c r="J33" s="2" t="s">
        <v>170</v>
      </c>
      <c r="K33" s="2" t="s">
        <v>588</v>
      </c>
      <c r="L33" s="2" t="s">
        <v>556</v>
      </c>
      <c r="M33" s="2" t="s">
        <v>410</v>
      </c>
      <c r="N33" s="2" t="s">
        <v>557</v>
      </c>
      <c r="O33" s="6" t="s">
        <v>86</v>
      </c>
      <c r="P33" s="2" t="s">
        <v>87</v>
      </c>
      <c r="Q33" s="2" t="s">
        <v>560</v>
      </c>
      <c r="R33" s="2" t="s">
        <v>561</v>
      </c>
      <c r="S33" s="2" t="s">
        <v>562</v>
      </c>
      <c r="T33" s="2" t="s">
        <v>563</v>
      </c>
      <c r="U33" s="2" t="s">
        <v>564</v>
      </c>
      <c r="V33" s="2" t="s">
        <v>636</v>
      </c>
      <c r="W33" s="2" t="s">
        <v>117</v>
      </c>
      <c r="X33" s="2" t="s">
        <v>567</v>
      </c>
      <c r="Y33" s="2" t="s">
        <v>568</v>
      </c>
      <c r="Z33" s="2" t="s">
        <v>569</v>
      </c>
      <c r="AA33" s="2" t="s">
        <v>570</v>
      </c>
      <c r="AB33" s="2" t="s">
        <v>571</v>
      </c>
      <c r="AC33" s="2" t="s">
        <v>572</v>
      </c>
      <c r="AD33" s="2" t="s">
        <v>573</v>
      </c>
      <c r="AE33" s="2" t="s">
        <v>574</v>
      </c>
      <c r="AF33" s="2" t="s">
        <v>434</v>
      </c>
      <c r="AG33" s="2" t="s">
        <v>101</v>
      </c>
      <c r="AH33" s="2" t="s">
        <v>575</v>
      </c>
      <c r="AI33" s="2" t="s">
        <v>333</v>
      </c>
      <c r="AJ33" s="2" t="s">
        <v>198</v>
      </c>
      <c r="AK33" s="2" t="s">
        <v>640</v>
      </c>
      <c r="AL33" s="2" t="s">
        <v>542</v>
      </c>
      <c r="AM33" s="2" t="s">
        <v>337</v>
      </c>
      <c r="AN33" s="2" t="s">
        <v>405</v>
      </c>
      <c r="AO33" s="2" t="s">
        <v>395</v>
      </c>
    </row>
    <row r="34" spans="1:41">
      <c r="A34" s="2">
        <v>3730737518</v>
      </c>
      <c r="B34" s="2">
        <v>61781046</v>
      </c>
      <c r="C34" s="45">
        <v>42037.046180555553</v>
      </c>
      <c r="D34" s="45">
        <v>42037.047592592593</v>
      </c>
      <c r="E34" s="2" t="s">
        <v>140</v>
      </c>
      <c r="F34" s="2"/>
      <c r="G34" s="9" t="s">
        <v>556</v>
      </c>
      <c r="H34" s="9" t="s">
        <v>557</v>
      </c>
      <c r="I34" s="7"/>
      <c r="J34" s="2" t="s">
        <v>170</v>
      </c>
      <c r="K34" s="2" t="s">
        <v>588</v>
      </c>
      <c r="L34" s="2" t="s">
        <v>556</v>
      </c>
      <c r="M34" s="2" t="s">
        <v>410</v>
      </c>
      <c r="N34" s="2" t="s">
        <v>557</v>
      </c>
      <c r="O34" s="6" t="s">
        <v>86</v>
      </c>
      <c r="P34" s="2" t="s">
        <v>87</v>
      </c>
      <c r="Q34" s="2" t="s">
        <v>560</v>
      </c>
      <c r="R34" s="2" t="s">
        <v>561</v>
      </c>
      <c r="S34" s="2" t="s">
        <v>562</v>
      </c>
      <c r="T34" s="2" t="s">
        <v>563</v>
      </c>
      <c r="U34" s="2" t="s">
        <v>564</v>
      </c>
      <c r="V34" s="2" t="s">
        <v>636</v>
      </c>
      <c r="W34" s="2" t="s">
        <v>117</v>
      </c>
      <c r="X34" s="2" t="s">
        <v>567</v>
      </c>
      <c r="Y34" s="2" t="s">
        <v>568</v>
      </c>
      <c r="Z34" s="2" t="s">
        <v>569</v>
      </c>
      <c r="AA34" s="2" t="s">
        <v>570</v>
      </c>
      <c r="AB34" s="2" t="s">
        <v>571</v>
      </c>
      <c r="AC34" s="2" t="s">
        <v>572</v>
      </c>
      <c r="AD34" s="2" t="s">
        <v>573</v>
      </c>
      <c r="AE34" s="2" t="s">
        <v>574</v>
      </c>
      <c r="AF34" s="2" t="s">
        <v>434</v>
      </c>
      <c r="AG34" s="2" t="s">
        <v>101</v>
      </c>
      <c r="AH34" s="2" t="s">
        <v>575</v>
      </c>
      <c r="AI34" s="2" t="s">
        <v>333</v>
      </c>
      <c r="AJ34" s="2" t="s">
        <v>198</v>
      </c>
      <c r="AK34" s="2" t="s">
        <v>640</v>
      </c>
      <c r="AL34" s="2" t="s">
        <v>542</v>
      </c>
      <c r="AM34" s="2" t="s">
        <v>337</v>
      </c>
      <c r="AN34" s="2" t="s">
        <v>405</v>
      </c>
      <c r="AO34" s="2" t="s">
        <v>395</v>
      </c>
    </row>
    <row r="35" spans="1:41">
      <c r="A35" s="2">
        <v>3730737518</v>
      </c>
      <c r="B35" s="2">
        <v>61781046</v>
      </c>
      <c r="C35" s="45">
        <v>42037.046180555553</v>
      </c>
      <c r="D35" s="45">
        <v>42037.047592592593</v>
      </c>
      <c r="E35" s="2" t="s">
        <v>140</v>
      </c>
      <c r="F35" s="2"/>
      <c r="G35" s="9" t="s">
        <v>556</v>
      </c>
      <c r="H35" s="9" t="s">
        <v>557</v>
      </c>
      <c r="I35" s="7"/>
      <c r="J35" s="2" t="s">
        <v>170</v>
      </c>
      <c r="K35" s="2" t="s">
        <v>588</v>
      </c>
      <c r="L35" s="2" t="s">
        <v>556</v>
      </c>
      <c r="M35" s="2" t="s">
        <v>410</v>
      </c>
      <c r="N35" s="2" t="s">
        <v>557</v>
      </c>
      <c r="O35" s="6" t="s">
        <v>86</v>
      </c>
      <c r="P35" s="2" t="s">
        <v>87</v>
      </c>
      <c r="Q35" s="2" t="s">
        <v>560</v>
      </c>
      <c r="R35" s="2" t="s">
        <v>561</v>
      </c>
      <c r="S35" s="2" t="s">
        <v>562</v>
      </c>
      <c r="T35" s="2" t="s">
        <v>563</v>
      </c>
      <c r="U35" s="2" t="s">
        <v>564</v>
      </c>
      <c r="V35" s="2" t="s">
        <v>636</v>
      </c>
      <c r="W35" s="2" t="s">
        <v>117</v>
      </c>
      <c r="X35" s="2" t="s">
        <v>567</v>
      </c>
      <c r="Y35" s="2" t="s">
        <v>568</v>
      </c>
      <c r="Z35" s="2" t="s">
        <v>569</v>
      </c>
      <c r="AA35" s="2" t="s">
        <v>570</v>
      </c>
      <c r="AB35" s="2" t="s">
        <v>571</v>
      </c>
      <c r="AC35" s="2" t="s">
        <v>572</v>
      </c>
      <c r="AD35" s="2" t="s">
        <v>573</v>
      </c>
      <c r="AE35" s="2" t="s">
        <v>574</v>
      </c>
      <c r="AF35" s="2" t="s">
        <v>434</v>
      </c>
      <c r="AG35" s="2" t="s">
        <v>101</v>
      </c>
      <c r="AH35" s="2" t="s">
        <v>575</v>
      </c>
      <c r="AI35" s="2" t="s">
        <v>333</v>
      </c>
      <c r="AJ35" s="2" t="s">
        <v>198</v>
      </c>
      <c r="AK35" s="2" t="s">
        <v>640</v>
      </c>
      <c r="AL35" s="2" t="s">
        <v>542</v>
      </c>
      <c r="AM35" s="2" t="s">
        <v>337</v>
      </c>
      <c r="AN35" s="2" t="s">
        <v>405</v>
      </c>
      <c r="AO35" s="2" t="s">
        <v>395</v>
      </c>
    </row>
    <row r="36" spans="1:41">
      <c r="A36" s="2">
        <v>3744723100</v>
      </c>
      <c r="B36" s="2">
        <v>61781046</v>
      </c>
      <c r="C36" s="45">
        <v>42044.035925925928</v>
      </c>
      <c r="D36" s="45">
        <v>42044.038159722222</v>
      </c>
      <c r="E36" s="2" t="s">
        <v>140</v>
      </c>
      <c r="F36" s="2"/>
      <c r="G36" s="9" t="s">
        <v>347</v>
      </c>
      <c r="H36" s="9" t="s">
        <v>349</v>
      </c>
      <c r="I36" s="7"/>
      <c r="J36" s="2" t="s">
        <v>170</v>
      </c>
      <c r="K36" s="2"/>
      <c r="L36" s="2" t="s">
        <v>347</v>
      </c>
      <c r="M36" s="2" t="s">
        <v>231</v>
      </c>
      <c r="N36" s="2" t="s">
        <v>349</v>
      </c>
      <c r="O36" s="6" t="s">
        <v>348</v>
      </c>
      <c r="P36" s="2" t="s">
        <v>353</v>
      </c>
      <c r="Q36" s="2" t="s">
        <v>354</v>
      </c>
      <c r="R36" s="2" t="s">
        <v>356</v>
      </c>
      <c r="S36" s="2" t="s">
        <v>231</v>
      </c>
      <c r="T36" s="2" t="s">
        <v>649</v>
      </c>
      <c r="U36" s="2" t="s">
        <v>652</v>
      </c>
      <c r="V36" s="2" t="s">
        <v>455</v>
      </c>
      <c r="W36" s="2" t="s">
        <v>117</v>
      </c>
      <c r="X36" s="2" t="s">
        <v>361</v>
      </c>
      <c r="Y36" s="2" t="s">
        <v>362</v>
      </c>
      <c r="Z36" s="2" t="s">
        <v>659</v>
      </c>
      <c r="AA36" s="2" t="s">
        <v>661</v>
      </c>
      <c r="AB36" s="2" t="s">
        <v>663</v>
      </c>
      <c r="AC36" s="2" t="s">
        <v>363</v>
      </c>
      <c r="AD36" s="2" t="s">
        <v>364</v>
      </c>
      <c r="AE36" s="2" t="s">
        <v>365</v>
      </c>
      <c r="AF36" s="2" t="s">
        <v>664</v>
      </c>
      <c r="AG36" s="2" t="s">
        <v>665</v>
      </c>
      <c r="AH36" s="2" t="s">
        <v>666</v>
      </c>
      <c r="AI36" s="2" t="s">
        <v>198</v>
      </c>
      <c r="AJ36" s="2" t="s">
        <v>198</v>
      </c>
      <c r="AK36" s="2" t="s">
        <v>542</v>
      </c>
      <c r="AL36" s="2" t="s">
        <v>640</v>
      </c>
      <c r="AM36" s="2" t="s">
        <v>542</v>
      </c>
      <c r="AN36" s="2" t="s">
        <v>424</v>
      </c>
      <c r="AO36" s="2" t="s">
        <v>395</v>
      </c>
    </row>
    <row r="37" spans="1:41">
      <c r="A37" s="2"/>
      <c r="B37" s="2"/>
      <c r="C37" s="20"/>
      <c r="D37" s="20"/>
      <c r="E37" s="2"/>
      <c r="F37" s="2"/>
      <c r="G37" s="7"/>
      <c r="H37" s="7"/>
      <c r="I37" s="7"/>
      <c r="J37" s="2"/>
      <c r="K37" s="2"/>
      <c r="L37" s="2"/>
      <c r="M37" s="2"/>
      <c r="N37" s="2"/>
      <c r="O37" s="6"/>
      <c r="P37" s="2"/>
      <c r="Q37" s="2"/>
      <c r="R37" s="2"/>
      <c r="S37" s="2"/>
      <c r="T37" s="2"/>
      <c r="U37" s="2"/>
      <c r="V37" s="2"/>
      <c r="W37" s="2"/>
      <c r="X37" s="2"/>
      <c r="Y37" s="2"/>
      <c r="Z37" s="2"/>
      <c r="AA37" s="2"/>
      <c r="AB37" s="2"/>
      <c r="AC37" s="2"/>
      <c r="AD37" s="2"/>
      <c r="AE37" s="2"/>
      <c r="AF37" s="2"/>
      <c r="AG37" s="2"/>
      <c r="AH37" s="2"/>
      <c r="AI37" s="2"/>
      <c r="AJ37" s="2"/>
      <c r="AK37" s="2"/>
      <c r="AL37" s="2"/>
      <c r="AM37" s="2"/>
      <c r="AN37" s="2"/>
      <c r="AO37" s="2"/>
    </row>
  </sheetData>
  <mergeCells count="5">
    <mergeCell ref="E28:F28"/>
    <mergeCell ref="J28:K28"/>
    <mergeCell ref="E29:F29"/>
    <mergeCell ref="E30:F30"/>
    <mergeCell ref="J30:K3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97"/>
  <sheetViews>
    <sheetView workbookViewId="0"/>
  </sheetViews>
  <sheetFormatPr defaultColWidth="15.140625" defaultRowHeight="15.75" customHeight="1"/>
  <cols>
    <col min="4" max="4" width="23.42578125" customWidth="1"/>
    <col min="5" max="5" width="16.140625" customWidth="1"/>
    <col min="6" max="6" width="36.42578125" customWidth="1"/>
    <col min="9" max="9" width="29.42578125" customWidth="1"/>
    <col min="10" max="10" width="33.140625" customWidth="1"/>
    <col min="11" max="11" width="28.42578125" customWidth="1"/>
    <col min="16" max="16" width="27.5703125" customWidth="1"/>
    <col min="17" max="17" width="29.7109375" customWidth="1"/>
    <col min="18" max="18" width="27.5703125" customWidth="1"/>
  </cols>
  <sheetData>
    <row r="1" spans="1:18">
      <c r="A1" s="26" t="s">
        <v>430</v>
      </c>
      <c r="B1" s="26" t="s">
        <v>435</v>
      </c>
      <c r="C1" s="26" t="s">
        <v>436</v>
      </c>
      <c r="D1" s="26" t="s">
        <v>437</v>
      </c>
      <c r="E1" s="26" t="s">
        <v>438</v>
      </c>
      <c r="F1" s="26" t="s">
        <v>439</v>
      </c>
      <c r="G1" s="26" t="s">
        <v>440</v>
      </c>
      <c r="H1" s="26" t="s">
        <v>441</v>
      </c>
      <c r="I1" s="26" t="s">
        <v>442</v>
      </c>
      <c r="J1" s="26" t="s">
        <v>443</v>
      </c>
      <c r="K1" s="26" t="s">
        <v>444</v>
      </c>
      <c r="L1" s="26" t="s">
        <v>445</v>
      </c>
      <c r="M1" s="26" t="s">
        <v>446</v>
      </c>
      <c r="N1" s="26" t="s">
        <v>447</v>
      </c>
      <c r="O1" s="26" t="s">
        <v>448</v>
      </c>
      <c r="P1" t="str">
        <f t="array" ref="P1:P997">J:J</f>
        <v>Enter a claim number to be monitored</v>
      </c>
      <c r="Q1" t="str">
        <f t="array" ref="Q1:Q997">I:I</f>
        <v>Contact E-mail Address</v>
      </c>
      <c r="R1" s="18" t="s">
        <v>456</v>
      </c>
    </row>
    <row r="2" spans="1:18">
      <c r="A2" s="27">
        <v>42033.196527777778</v>
      </c>
      <c r="B2" s="26" t="s">
        <v>140</v>
      </c>
      <c r="C2" s="26" t="s">
        <v>457</v>
      </c>
      <c r="D2" s="26" t="s">
        <v>449</v>
      </c>
      <c r="E2" s="26" t="s">
        <v>458</v>
      </c>
      <c r="F2" s="26" t="s">
        <v>459</v>
      </c>
      <c r="G2" s="26" t="s">
        <v>460</v>
      </c>
      <c r="H2" s="28"/>
      <c r="I2" s="26" t="s">
        <v>449</v>
      </c>
      <c r="J2" s="29" t="s">
        <v>461</v>
      </c>
      <c r="K2" s="26" t="s">
        <v>462</v>
      </c>
      <c r="L2" s="26" t="s">
        <v>445</v>
      </c>
      <c r="M2" s="26" t="s">
        <v>463</v>
      </c>
      <c r="N2" s="26">
        <v>2222</v>
      </c>
      <c r="O2" s="28"/>
      <c r="P2" t="str">
        <v>12345678790ab</v>
      </c>
      <c r="Q2" t="str">
        <v>jamesbenjamin1961@gmail.com</v>
      </c>
      <c r="R2" t="str">
        <f t="shared" ref="R2:R17" si="0">G2</f>
        <v>Eddie Price</v>
      </c>
    </row>
    <row r="3" spans="1:18">
      <c r="A3" s="27">
        <v>42033.280555555553</v>
      </c>
      <c r="B3" s="26" t="s">
        <v>140</v>
      </c>
      <c r="C3" s="30"/>
      <c r="D3" s="28"/>
      <c r="E3" s="26" t="s">
        <v>464</v>
      </c>
      <c r="F3" s="26" t="s">
        <v>465</v>
      </c>
      <c r="G3" s="26" t="s">
        <v>460</v>
      </c>
      <c r="H3" s="28"/>
      <c r="I3" s="26" t="s">
        <v>449</v>
      </c>
      <c r="J3" s="2" t="s">
        <v>466</v>
      </c>
      <c r="K3" s="26" t="s">
        <v>467</v>
      </c>
      <c r="L3" s="26" t="s">
        <v>468</v>
      </c>
      <c r="M3" s="26" t="s">
        <v>463</v>
      </c>
      <c r="N3" s="26">
        <v>2022</v>
      </c>
      <c r="O3" s="28"/>
      <c r="P3" t="str">
        <v>wert</v>
      </c>
      <c r="Q3" t="str">
        <v>jamesbenjamin1961@gmail.com</v>
      </c>
      <c r="R3" t="str">
        <f t="shared" si="0"/>
        <v>Eddie Price</v>
      </c>
    </row>
    <row r="4" spans="1:18">
      <c r="A4" s="27">
        <v>42044.025694444441</v>
      </c>
      <c r="B4" s="26" t="s">
        <v>140</v>
      </c>
      <c r="C4" s="26" t="s">
        <v>457</v>
      </c>
      <c r="D4" s="26" t="s">
        <v>449</v>
      </c>
      <c r="E4" s="26" t="s">
        <v>458</v>
      </c>
      <c r="F4" s="26" t="s">
        <v>469</v>
      </c>
      <c r="G4" s="26" t="s">
        <v>460</v>
      </c>
      <c r="H4" s="26" t="s">
        <v>470</v>
      </c>
      <c r="I4" s="26" t="s">
        <v>449</v>
      </c>
      <c r="J4" t="s">
        <v>471</v>
      </c>
      <c r="K4" s="26" t="s">
        <v>472</v>
      </c>
      <c r="L4" s="26" t="s">
        <v>468</v>
      </c>
      <c r="M4" s="26" t="s">
        <v>473</v>
      </c>
      <c r="N4" s="26">
        <v>2022</v>
      </c>
      <c r="O4" s="28"/>
      <c r="P4" t="str">
        <v>sdfSDFASDFAS</v>
      </c>
      <c r="Q4" t="str">
        <v>jamesbenjamin1961@gmail.com</v>
      </c>
      <c r="R4" t="str">
        <f t="shared" si="0"/>
        <v>Eddie Price</v>
      </c>
    </row>
    <row r="5" spans="1:18">
      <c r="A5" s="27">
        <v>42058.172222222223</v>
      </c>
      <c r="B5" s="26" t="s">
        <v>140</v>
      </c>
      <c r="C5" s="30"/>
      <c r="D5" s="28"/>
      <c r="E5" s="26" t="s">
        <v>474</v>
      </c>
      <c r="F5" s="26" t="s">
        <v>475</v>
      </c>
      <c r="G5" s="26" t="s">
        <v>476</v>
      </c>
      <c r="H5" s="26" t="s">
        <v>477</v>
      </c>
      <c r="I5" s="26" t="s">
        <v>449</v>
      </c>
      <c r="J5" s="2">
        <v>123456789</v>
      </c>
      <c r="K5" s="26" t="s">
        <v>478</v>
      </c>
      <c r="L5" s="26" t="s">
        <v>468</v>
      </c>
      <c r="M5" s="26" t="s">
        <v>463</v>
      </c>
      <c r="N5" s="26">
        <v>2000</v>
      </c>
      <c r="O5" s="31"/>
      <c r="P5">
        <v>123456789</v>
      </c>
      <c r="Q5" t="str">
        <v>jamesbenjamin1961@gmail.com</v>
      </c>
      <c r="R5" t="str">
        <f t="shared" si="0"/>
        <v>Robert Migliore</v>
      </c>
    </row>
    <row r="6" spans="1:18">
      <c r="A6" s="27">
        <v>42058.201388888891</v>
      </c>
      <c r="B6" s="26" t="s">
        <v>140</v>
      </c>
      <c r="C6" s="26" t="s">
        <v>457</v>
      </c>
      <c r="D6" s="26" t="s">
        <v>449</v>
      </c>
      <c r="E6" s="26" t="s">
        <v>464</v>
      </c>
      <c r="F6" s="26" t="s">
        <v>479</v>
      </c>
      <c r="G6" s="26" t="s">
        <v>480</v>
      </c>
      <c r="H6" s="26" t="s">
        <v>481</v>
      </c>
      <c r="I6" s="26" t="s">
        <v>449</v>
      </c>
      <c r="J6" t="s">
        <v>91</v>
      </c>
      <c r="K6" s="26" t="s">
        <v>482</v>
      </c>
      <c r="L6" s="26" t="s">
        <v>468</v>
      </c>
      <c r="M6" s="26" t="s">
        <v>463</v>
      </c>
      <c r="N6" s="26">
        <v>2150</v>
      </c>
      <c r="O6" s="28"/>
      <c r="P6" t="str">
        <v>code12345678</v>
      </c>
      <c r="Q6" t="str">
        <v>jamesbenjamin1961@gmail.com</v>
      </c>
      <c r="R6" t="str">
        <f t="shared" si="0"/>
        <v>Roy Gumkowski</v>
      </c>
    </row>
    <row r="7" spans="1:18">
      <c r="A7" s="27">
        <v>42058.20416666667</v>
      </c>
      <c r="B7" s="26" t="s">
        <v>140</v>
      </c>
      <c r="C7" s="26" t="s">
        <v>457</v>
      </c>
      <c r="D7" s="26" t="s">
        <v>449</v>
      </c>
      <c r="E7" s="26" t="s">
        <v>464</v>
      </c>
      <c r="F7" s="26" t="s">
        <v>483</v>
      </c>
      <c r="G7" s="26" t="s">
        <v>484</v>
      </c>
      <c r="H7" s="26" t="s">
        <v>485</v>
      </c>
      <c r="I7" s="26" t="s">
        <v>449</v>
      </c>
      <c r="J7" s="18" t="s">
        <v>486</v>
      </c>
      <c r="K7" s="26" t="s">
        <v>487</v>
      </c>
      <c r="L7" s="26" t="s">
        <v>488</v>
      </c>
      <c r="M7" s="26" t="s">
        <v>463</v>
      </c>
      <c r="N7" s="26">
        <v>2142</v>
      </c>
      <c r="O7" s="28"/>
      <c r="P7" t="str">
        <v>jbtest</v>
      </c>
      <c r="Q7" t="str">
        <v>jamesbenjamin1961@gmail.com</v>
      </c>
      <c r="R7" t="str">
        <f t="shared" si="0"/>
        <v>Michelle Kay</v>
      </c>
    </row>
    <row r="8" spans="1:18">
      <c r="A8" s="27">
        <v>42058.212500000001</v>
      </c>
      <c r="B8" s="26" t="s">
        <v>140</v>
      </c>
      <c r="C8" s="26" t="s">
        <v>457</v>
      </c>
      <c r="D8" s="26" t="s">
        <v>449</v>
      </c>
      <c r="E8" s="26" t="s">
        <v>458</v>
      </c>
      <c r="F8" s="26" t="s">
        <v>489</v>
      </c>
      <c r="G8" s="26" t="s">
        <v>490</v>
      </c>
      <c r="H8" s="26" t="s">
        <v>491</v>
      </c>
      <c r="I8" s="26" t="s">
        <v>449</v>
      </c>
      <c r="J8" s="32" t="s">
        <v>492</v>
      </c>
      <c r="K8" s="26" t="s">
        <v>493</v>
      </c>
      <c r="L8" s="26" t="s">
        <v>494</v>
      </c>
      <c r="M8" s="26" t="s">
        <v>495</v>
      </c>
      <c r="N8" s="26">
        <v>3000</v>
      </c>
      <c r="O8" s="28"/>
      <c r="P8" s="18" t="str">
        <v>Test123</v>
      </c>
      <c r="Q8" t="str">
        <v>jamesbenjamin1961@gmail.com</v>
      </c>
      <c r="R8" t="str">
        <f t="shared" si="0"/>
        <v>Natalie Bekis</v>
      </c>
    </row>
    <row r="9" spans="1:18">
      <c r="A9" s="27">
        <v>42066.256249999999</v>
      </c>
      <c r="B9" s="26" t="s">
        <v>140</v>
      </c>
      <c r="C9" s="26" t="s">
        <v>460</v>
      </c>
      <c r="D9" s="26" t="s">
        <v>496</v>
      </c>
      <c r="E9" s="26" t="s">
        <v>458</v>
      </c>
      <c r="F9" s="26" t="s">
        <v>497</v>
      </c>
      <c r="G9" s="26" t="s">
        <v>498</v>
      </c>
      <c r="H9" s="26" t="s">
        <v>499</v>
      </c>
      <c r="I9" s="26" t="s">
        <v>449</v>
      </c>
      <c r="J9" s="14" t="s">
        <v>500</v>
      </c>
      <c r="K9" s="33" t="s">
        <v>501</v>
      </c>
      <c r="L9" s="26" t="s">
        <v>502</v>
      </c>
      <c r="M9" s="26" t="s">
        <v>463</v>
      </c>
      <c r="N9" s="33">
        <v>2066</v>
      </c>
      <c r="O9" s="28"/>
      <c r="P9" t="str">
        <v>12345678790a</v>
      </c>
      <c r="Q9" t="str">
        <v>jamesbenjamin1961@gmail.com</v>
      </c>
      <c r="R9" t="str">
        <f t="shared" si="0"/>
        <v>Matt Needs</v>
      </c>
    </row>
    <row r="10" spans="1:18">
      <c r="A10" s="34">
        <v>42072</v>
      </c>
      <c r="B10" s="26" t="s">
        <v>140</v>
      </c>
      <c r="C10" s="26" t="s">
        <v>460</v>
      </c>
      <c r="D10" s="26" t="s">
        <v>496</v>
      </c>
      <c r="E10" s="26" t="s">
        <v>464</v>
      </c>
      <c r="F10" s="18" t="s">
        <v>503</v>
      </c>
      <c r="G10" s="18" t="s">
        <v>504</v>
      </c>
      <c r="H10" s="18" t="s">
        <v>505</v>
      </c>
      <c r="I10" s="18" t="s">
        <v>114</v>
      </c>
      <c r="J10" s="18" t="s">
        <v>506</v>
      </c>
      <c r="K10" s="18" t="s">
        <v>507</v>
      </c>
      <c r="L10" s="18" t="s">
        <v>508</v>
      </c>
      <c r="M10" s="18" t="s">
        <v>463</v>
      </c>
      <c r="P10" t="str">
        <v>ABC1234</v>
      </c>
      <c r="Q10" t="str">
        <v>eddie.price8@gmail.com</v>
      </c>
      <c r="R10" t="str">
        <f t="shared" si="0"/>
        <v>PROM Patient</v>
      </c>
    </row>
    <row r="11" spans="1:18">
      <c r="A11" s="27">
        <v>42066.256249999999</v>
      </c>
      <c r="B11" s="26" t="s">
        <v>140</v>
      </c>
      <c r="C11" s="26" t="s">
        <v>460</v>
      </c>
      <c r="D11" s="26" t="s">
        <v>496</v>
      </c>
      <c r="E11" s="26" t="s">
        <v>458</v>
      </c>
      <c r="F11" s="26" t="s">
        <v>497</v>
      </c>
      <c r="G11" s="26" t="s">
        <v>498</v>
      </c>
      <c r="H11" s="26" t="s">
        <v>499</v>
      </c>
      <c r="I11" s="26" t="s">
        <v>449</v>
      </c>
      <c r="J11" s="16" t="s">
        <v>509</v>
      </c>
      <c r="K11" s="33" t="s">
        <v>501</v>
      </c>
      <c r="L11" s="26" t="s">
        <v>502</v>
      </c>
      <c r="M11" s="26" t="s">
        <v>463</v>
      </c>
      <c r="N11" s="33">
        <v>2066</v>
      </c>
      <c r="O11" s="28"/>
      <c r="P11" t="str">
        <v>Claimantqd01</v>
      </c>
      <c r="Q11" t="str">
        <v>jamesbenjamin1961@gmail.com</v>
      </c>
      <c r="R11" t="str">
        <f t="shared" si="0"/>
        <v>Matt Needs</v>
      </c>
    </row>
    <row r="12" spans="1:18">
      <c r="A12" s="36">
        <v>42110.206944444442</v>
      </c>
      <c r="B12" s="18" t="s">
        <v>140</v>
      </c>
      <c r="C12" s="18" t="s">
        <v>457</v>
      </c>
      <c r="D12" s="18" t="s">
        <v>449</v>
      </c>
      <c r="E12" s="18" t="s">
        <v>464</v>
      </c>
      <c r="F12" s="18" t="s">
        <v>510</v>
      </c>
      <c r="G12" s="18" t="s">
        <v>511</v>
      </c>
      <c r="H12" s="18" t="s">
        <v>512</v>
      </c>
      <c r="I12" s="18" t="s">
        <v>513</v>
      </c>
      <c r="J12" s="18" t="s">
        <v>514</v>
      </c>
      <c r="K12" s="18" t="s">
        <v>515</v>
      </c>
      <c r="L12" s="18" t="s">
        <v>494</v>
      </c>
      <c r="M12" s="18" t="s">
        <v>495</v>
      </c>
      <c r="N12" s="18">
        <v>3008</v>
      </c>
      <c r="P12" t="str">
        <v>1234567890ab</v>
      </c>
      <c r="Q12" t="str">
        <v>xxxDavid.Rankin@medibank.com.au</v>
      </c>
      <c r="R12" t="str">
        <f t="shared" si="0"/>
        <v>Dr David Rankin</v>
      </c>
    </row>
    <row r="13" spans="1:18">
      <c r="C13" s="18" t="s">
        <v>516</v>
      </c>
      <c r="D13" s="18" t="s">
        <v>517</v>
      </c>
      <c r="F13" s="18" t="s">
        <v>518</v>
      </c>
      <c r="G13" s="18" t="s">
        <v>519</v>
      </c>
      <c r="H13" s="18" t="s">
        <v>520</v>
      </c>
      <c r="I13" s="18" t="s">
        <v>517</v>
      </c>
      <c r="J13" s="18" t="s">
        <v>521</v>
      </c>
      <c r="K13" s="18" t="s">
        <v>522</v>
      </c>
      <c r="L13" s="18" t="s">
        <v>523</v>
      </c>
      <c r="M13" s="18" t="s">
        <v>463</v>
      </c>
      <c r="N13" s="18">
        <v>2270</v>
      </c>
      <c r="P13" t="str">
        <v>JudyIdelson</v>
      </c>
      <c r="Q13" t="str">
        <v>judy.idelson@gmail.com</v>
      </c>
      <c r="R13" t="str">
        <f t="shared" si="0"/>
        <v>Judy Idelson</v>
      </c>
    </row>
    <row r="14" spans="1:18">
      <c r="A14" s="27">
        <v>42058.212500000001</v>
      </c>
      <c r="B14" s="26" t="s">
        <v>140</v>
      </c>
      <c r="C14" s="26" t="s">
        <v>457</v>
      </c>
      <c r="D14" s="26" t="s">
        <v>449</v>
      </c>
      <c r="E14" s="26" t="s">
        <v>458</v>
      </c>
      <c r="F14" s="26" t="s">
        <v>489</v>
      </c>
      <c r="G14" s="26" t="s">
        <v>490</v>
      </c>
      <c r="H14" s="26" t="s">
        <v>491</v>
      </c>
      <c r="I14" s="26" t="s">
        <v>528</v>
      </c>
      <c r="J14" s="2" t="s">
        <v>471</v>
      </c>
      <c r="K14" s="26" t="s">
        <v>493</v>
      </c>
      <c r="L14" s="26" t="s">
        <v>494</v>
      </c>
      <c r="M14" s="26" t="s">
        <v>495</v>
      </c>
      <c r="N14" s="26">
        <v>3000</v>
      </c>
      <c r="O14" s="28"/>
      <c r="P14" t="str">
        <v>sdfSDFASDFAS</v>
      </c>
      <c r="Q14" t="str">
        <v>jamesBenjamin1961@gmail.com</v>
      </c>
      <c r="R14" t="str">
        <f t="shared" si="0"/>
        <v>Natalie Bekis</v>
      </c>
    </row>
    <row r="15" spans="1:18">
      <c r="A15" s="40">
        <v>42229.047052395836</v>
      </c>
      <c r="G15" s="18" t="s">
        <v>551</v>
      </c>
      <c r="H15" s="18">
        <v>2409981439</v>
      </c>
      <c r="I15" s="18" t="s">
        <v>552</v>
      </c>
      <c r="J15" s="18" t="s">
        <v>553</v>
      </c>
      <c r="P15" t="str">
        <v>JohnMartin</v>
      </c>
      <c r="Q15" t="str">
        <v>john.martin@aquasia.com.au</v>
      </c>
      <c r="R15" t="str">
        <f t="shared" si="0"/>
        <v>John Martin</v>
      </c>
    </row>
    <row r="16" spans="1:18">
      <c r="G16" s="18" t="s">
        <v>554</v>
      </c>
      <c r="I16" s="41" t="s">
        <v>555</v>
      </c>
      <c r="J16" s="37" t="s">
        <v>566</v>
      </c>
      <c r="P16" t="str">
        <v>test3</v>
      </c>
      <c r="Q16" t="str">
        <v>richard.satur@oceaninformatics.com</v>
      </c>
      <c r="R16" t="str">
        <f t="shared" si="0"/>
        <v>Richard Satur</v>
      </c>
    </row>
    <row r="17" spans="1:22">
      <c r="G17" s="18" t="s">
        <v>519</v>
      </c>
      <c r="I17" s="18" t="s">
        <v>576</v>
      </c>
      <c r="J17" s="2" t="s">
        <v>577</v>
      </c>
      <c r="P17" t="str">
        <v>YesCode</v>
      </c>
      <c r="Q17" t="str">
        <v>YesCode Result</v>
      </c>
      <c r="R17" t="str">
        <f t="shared" si="0"/>
        <v>Judy Idelson</v>
      </c>
    </row>
    <row r="18" spans="1:22">
      <c r="G18" s="26" t="s">
        <v>490</v>
      </c>
      <c r="I18" s="18" t="s">
        <v>587</v>
      </c>
      <c r="J18" s="2" t="s">
        <v>589</v>
      </c>
      <c r="P18" t="str">
        <v>test1</v>
      </c>
      <c r="Q18" s="2" t="str">
        <v>test1 result</v>
      </c>
      <c r="R18" s="18" t="s">
        <v>590</v>
      </c>
    </row>
    <row r="19" spans="1:22">
      <c r="A19" s="2"/>
      <c r="B19" s="2"/>
      <c r="D19" s="12"/>
      <c r="F19" s="7"/>
      <c r="G19" s="18" t="s">
        <v>551</v>
      </c>
      <c r="H19" s="18">
        <v>2409981439</v>
      </c>
      <c r="I19" s="18" t="s">
        <v>552</v>
      </c>
      <c r="J19" s="18" t="s">
        <v>592</v>
      </c>
      <c r="K19" s="2"/>
      <c r="L19" s="2"/>
      <c r="M19" s="6"/>
      <c r="N19" s="2"/>
      <c r="O19" s="44"/>
      <c r="P19" s="2" t="str">
        <v>NoCode</v>
      </c>
      <c r="Q19" s="2" t="str">
        <v>john.martin@aquasia.com.au</v>
      </c>
      <c r="R19" t="str">
        <f t="shared" ref="R19:R997" si="1">G19</f>
        <v>John Martin</v>
      </c>
      <c r="S19" s="2"/>
      <c r="T19" s="5"/>
      <c r="U19" s="5"/>
      <c r="V19" s="2"/>
    </row>
    <row r="20" spans="1:22">
      <c r="G20" s="18" t="s">
        <v>590</v>
      </c>
      <c r="I20" s="26" t="s">
        <v>449</v>
      </c>
      <c r="J20" s="2" t="s">
        <v>594</v>
      </c>
      <c r="P20" t="str">
        <v>edp123</v>
      </c>
      <c r="Q20" t="str">
        <v>jamesbenjamin1961@gmail.com</v>
      </c>
      <c r="R20" t="str">
        <f t="shared" si="1"/>
        <v>Stan Little</v>
      </c>
    </row>
    <row r="21" spans="1:22">
      <c r="G21" s="18" t="s">
        <v>595</v>
      </c>
      <c r="I21" s="18" t="s">
        <v>596</v>
      </c>
      <c r="J21" s="2" t="s">
        <v>597</v>
      </c>
      <c r="P21" t="str">
        <v>Franko1</v>
      </c>
      <c r="Q21" t="str">
        <v>franko@helixta.com.au</v>
      </c>
      <c r="R21" t="str">
        <f t="shared" si="1"/>
        <v>Frank Huang</v>
      </c>
    </row>
    <row r="22" spans="1:22">
      <c r="G22" s="18" t="s">
        <v>598</v>
      </c>
      <c r="I22" s="18" t="s">
        <v>528</v>
      </c>
      <c r="J22" s="18" t="s">
        <v>599</v>
      </c>
      <c r="P22" t="str">
        <v>BumbleB</v>
      </c>
      <c r="Q22" t="str">
        <v>jamesBenjamin1961@gmail.com</v>
      </c>
      <c r="R22" t="str">
        <f t="shared" si="1"/>
        <v>Jimmb</v>
      </c>
    </row>
    <row r="23" spans="1:22">
      <c r="G23" s="18" t="s">
        <v>600</v>
      </c>
      <c r="I23" s="41" t="s">
        <v>601</v>
      </c>
      <c r="J23" s="18" t="s">
        <v>602</v>
      </c>
      <c r="P23" t="str">
        <v>AukeN</v>
      </c>
      <c r="Q23" t="str">
        <v>auke@valuematch.net</v>
      </c>
      <c r="R23" t="str">
        <f t="shared" si="1"/>
        <v>Auke Van Nimwegen</v>
      </c>
    </row>
    <row r="24" spans="1:22">
      <c r="G24" s="18" t="s">
        <v>605</v>
      </c>
      <c r="I24" s="46" t="s">
        <v>606</v>
      </c>
      <c r="J24" s="18" t="s">
        <v>607</v>
      </c>
      <c r="P24" t="str">
        <v>AtherTest</v>
      </c>
      <c r="Q24" t="str">
        <v>matharsaeed@gmail.com</v>
      </c>
      <c r="R24" t="str">
        <f t="shared" si="1"/>
        <v>Ather Saeed</v>
      </c>
    </row>
    <row r="25" spans="1:22">
      <c r="G25" s="47" t="s">
        <v>609</v>
      </c>
      <c r="I25" s="37" t="s">
        <v>613</v>
      </c>
      <c r="J25" t="s">
        <v>614</v>
      </c>
      <c r="P25" t="str">
        <v>PRAJAPATI14051988</v>
      </c>
      <c r="Q25" t="str">
        <v>vickeyram@gmail.com</v>
      </c>
      <c r="R25" t="str">
        <f t="shared" si="1"/>
        <v>Darshan Prajapati</v>
      </c>
    </row>
    <row r="26" spans="1:22">
      <c r="G26" s="18" t="s">
        <v>617</v>
      </c>
      <c r="I26" s="41" t="s">
        <v>618</v>
      </c>
      <c r="J26" s="18" t="s">
        <v>619</v>
      </c>
      <c r="P26" t="str">
        <v>SiraTest</v>
      </c>
      <c r="Q26" t="str">
        <v>Spencer.McCabe@sira.nsw.gov.au</v>
      </c>
      <c r="R26" t="str">
        <f t="shared" si="1"/>
        <v>Spencer McCabe</v>
      </c>
    </row>
    <row r="27" spans="1:22">
      <c r="G27" s="18" t="s">
        <v>625</v>
      </c>
      <c r="I27" s="48" t="s">
        <v>628</v>
      </c>
      <c r="J27" s="48" t="s">
        <v>635</v>
      </c>
      <c r="P27" t="str">
        <v>Price551944</v>
      </c>
      <c r="Q27" t="str">
        <v>michaelp@datasphere.com.au</v>
      </c>
      <c r="R27" t="str">
        <f t="shared" si="1"/>
        <v>Michael Price</v>
      </c>
    </row>
    <row r="28" spans="1:22">
      <c r="G28" s="18" t="s">
        <v>637</v>
      </c>
      <c r="I28" s="18" t="s">
        <v>638</v>
      </c>
      <c r="J28" s="50" t="s">
        <v>639</v>
      </c>
      <c r="P28" t="str">
        <v>NCPHNTest</v>
      </c>
      <c r="Q28" t="str">
        <v>swhite@ncphn.org.au</v>
      </c>
      <c r="R28" t="str">
        <f t="shared" si="1"/>
        <v>Sharyn White</v>
      </c>
    </row>
    <row r="29" spans="1:22">
      <c r="P29">
        <v>0</v>
      </c>
      <c r="Q29">
        <v>0</v>
      </c>
      <c r="R29">
        <f t="shared" si="1"/>
        <v>0</v>
      </c>
    </row>
    <row r="30" spans="1:22">
      <c r="P30">
        <v>0</v>
      </c>
      <c r="Q30">
        <v>0</v>
      </c>
      <c r="R30">
        <f t="shared" si="1"/>
        <v>0</v>
      </c>
    </row>
    <row r="31" spans="1:22">
      <c r="P31">
        <v>0</v>
      </c>
      <c r="Q31">
        <v>0</v>
      </c>
      <c r="R31">
        <f t="shared" si="1"/>
        <v>0</v>
      </c>
    </row>
    <row r="32" spans="1:22">
      <c r="P32">
        <v>0</v>
      </c>
      <c r="Q32">
        <v>0</v>
      </c>
      <c r="R32">
        <f t="shared" si="1"/>
        <v>0</v>
      </c>
    </row>
    <row r="33" spans="16:18">
      <c r="P33">
        <v>0</v>
      </c>
      <c r="Q33">
        <v>0</v>
      </c>
      <c r="R33">
        <f t="shared" si="1"/>
        <v>0</v>
      </c>
    </row>
    <row r="34" spans="16:18">
      <c r="P34">
        <v>0</v>
      </c>
      <c r="Q34">
        <v>0</v>
      </c>
      <c r="R34">
        <f t="shared" si="1"/>
        <v>0</v>
      </c>
    </row>
    <row r="35" spans="16:18">
      <c r="P35">
        <v>0</v>
      </c>
      <c r="Q35">
        <v>0</v>
      </c>
      <c r="R35">
        <f t="shared" si="1"/>
        <v>0</v>
      </c>
    </row>
    <row r="36" spans="16:18">
      <c r="P36">
        <v>0</v>
      </c>
      <c r="Q36">
        <v>0</v>
      </c>
      <c r="R36">
        <f t="shared" si="1"/>
        <v>0</v>
      </c>
    </row>
    <row r="37" spans="16:18">
      <c r="P37">
        <v>0</v>
      </c>
      <c r="Q37">
        <v>0</v>
      </c>
      <c r="R37">
        <f t="shared" si="1"/>
        <v>0</v>
      </c>
    </row>
    <row r="38" spans="16:18">
      <c r="P38">
        <v>0</v>
      </c>
      <c r="Q38">
        <v>0</v>
      </c>
      <c r="R38">
        <f t="shared" si="1"/>
        <v>0</v>
      </c>
    </row>
    <row r="39" spans="16:18">
      <c r="P39">
        <v>0</v>
      </c>
      <c r="Q39">
        <v>0</v>
      </c>
      <c r="R39">
        <f t="shared" si="1"/>
        <v>0</v>
      </c>
    </row>
    <row r="40" spans="16:18">
      <c r="P40">
        <v>0</v>
      </c>
      <c r="Q40">
        <v>0</v>
      </c>
      <c r="R40">
        <f t="shared" si="1"/>
        <v>0</v>
      </c>
    </row>
    <row r="41" spans="16:18">
      <c r="P41">
        <v>0</v>
      </c>
      <c r="Q41">
        <v>0</v>
      </c>
      <c r="R41">
        <f t="shared" si="1"/>
        <v>0</v>
      </c>
    </row>
    <row r="42" spans="16:18">
      <c r="P42">
        <v>0</v>
      </c>
      <c r="Q42">
        <v>0</v>
      </c>
      <c r="R42">
        <f t="shared" si="1"/>
        <v>0</v>
      </c>
    </row>
    <row r="43" spans="16:18">
      <c r="P43">
        <v>0</v>
      </c>
      <c r="Q43">
        <v>0</v>
      </c>
      <c r="R43">
        <f t="shared" si="1"/>
        <v>0</v>
      </c>
    </row>
    <row r="44" spans="16:18">
      <c r="P44">
        <v>0</v>
      </c>
      <c r="Q44">
        <v>0</v>
      </c>
      <c r="R44">
        <f t="shared" si="1"/>
        <v>0</v>
      </c>
    </row>
    <row r="45" spans="16:18">
      <c r="P45">
        <v>0</v>
      </c>
      <c r="Q45">
        <v>0</v>
      </c>
      <c r="R45">
        <f t="shared" si="1"/>
        <v>0</v>
      </c>
    </row>
    <row r="46" spans="16:18">
      <c r="P46">
        <v>0</v>
      </c>
      <c r="Q46">
        <v>0</v>
      </c>
      <c r="R46">
        <f t="shared" si="1"/>
        <v>0</v>
      </c>
    </row>
    <row r="47" spans="16:18">
      <c r="P47">
        <v>0</v>
      </c>
      <c r="Q47">
        <v>0</v>
      </c>
      <c r="R47">
        <f t="shared" si="1"/>
        <v>0</v>
      </c>
    </row>
    <row r="48" spans="16:18">
      <c r="P48">
        <v>0</v>
      </c>
      <c r="Q48">
        <v>0</v>
      </c>
      <c r="R48">
        <f t="shared" si="1"/>
        <v>0</v>
      </c>
    </row>
    <row r="49" spans="16:18">
      <c r="P49">
        <v>0</v>
      </c>
      <c r="Q49">
        <v>0</v>
      </c>
      <c r="R49">
        <f t="shared" si="1"/>
        <v>0</v>
      </c>
    </row>
    <row r="50" spans="16:18">
      <c r="P50">
        <v>0</v>
      </c>
      <c r="Q50">
        <v>0</v>
      </c>
      <c r="R50">
        <f t="shared" si="1"/>
        <v>0</v>
      </c>
    </row>
    <row r="51" spans="16:18">
      <c r="P51">
        <v>0</v>
      </c>
      <c r="Q51">
        <v>0</v>
      </c>
      <c r="R51">
        <f t="shared" si="1"/>
        <v>0</v>
      </c>
    </row>
    <row r="52" spans="16:18">
      <c r="P52">
        <v>0</v>
      </c>
      <c r="Q52">
        <v>0</v>
      </c>
      <c r="R52">
        <f t="shared" si="1"/>
        <v>0</v>
      </c>
    </row>
    <row r="53" spans="16:18">
      <c r="P53">
        <v>0</v>
      </c>
      <c r="Q53">
        <v>0</v>
      </c>
      <c r="R53">
        <f t="shared" si="1"/>
        <v>0</v>
      </c>
    </row>
    <row r="54" spans="16:18">
      <c r="P54">
        <v>0</v>
      </c>
      <c r="Q54">
        <v>0</v>
      </c>
      <c r="R54">
        <f t="shared" si="1"/>
        <v>0</v>
      </c>
    </row>
    <row r="55" spans="16:18">
      <c r="P55">
        <v>0</v>
      </c>
      <c r="Q55">
        <v>0</v>
      </c>
      <c r="R55">
        <f t="shared" si="1"/>
        <v>0</v>
      </c>
    </row>
    <row r="56" spans="16:18">
      <c r="P56">
        <v>0</v>
      </c>
      <c r="Q56">
        <v>0</v>
      </c>
      <c r="R56">
        <f t="shared" si="1"/>
        <v>0</v>
      </c>
    </row>
    <row r="57" spans="16:18">
      <c r="P57">
        <v>0</v>
      </c>
      <c r="Q57">
        <v>0</v>
      </c>
      <c r="R57">
        <f t="shared" si="1"/>
        <v>0</v>
      </c>
    </row>
    <row r="58" spans="16:18">
      <c r="P58">
        <v>0</v>
      </c>
      <c r="Q58">
        <v>0</v>
      </c>
      <c r="R58">
        <f t="shared" si="1"/>
        <v>0</v>
      </c>
    </row>
    <row r="59" spans="16:18">
      <c r="P59">
        <v>0</v>
      </c>
      <c r="Q59">
        <v>0</v>
      </c>
      <c r="R59">
        <f t="shared" si="1"/>
        <v>0</v>
      </c>
    </row>
    <row r="60" spans="16:18">
      <c r="P60">
        <v>0</v>
      </c>
      <c r="Q60">
        <v>0</v>
      </c>
      <c r="R60">
        <f t="shared" si="1"/>
        <v>0</v>
      </c>
    </row>
    <row r="61" spans="16:18">
      <c r="P61">
        <v>0</v>
      </c>
      <c r="Q61">
        <v>0</v>
      </c>
      <c r="R61">
        <f t="shared" si="1"/>
        <v>0</v>
      </c>
    </row>
    <row r="62" spans="16:18">
      <c r="P62">
        <v>0</v>
      </c>
      <c r="Q62">
        <v>0</v>
      </c>
      <c r="R62">
        <f t="shared" si="1"/>
        <v>0</v>
      </c>
    </row>
    <row r="63" spans="16:18">
      <c r="P63">
        <v>0</v>
      </c>
      <c r="Q63">
        <v>0</v>
      </c>
      <c r="R63">
        <f t="shared" si="1"/>
        <v>0</v>
      </c>
    </row>
    <row r="64" spans="16:18">
      <c r="P64">
        <v>0</v>
      </c>
      <c r="Q64">
        <v>0</v>
      </c>
      <c r="R64">
        <f t="shared" si="1"/>
        <v>0</v>
      </c>
    </row>
    <row r="65" spans="16:18">
      <c r="P65">
        <v>0</v>
      </c>
      <c r="Q65">
        <v>0</v>
      </c>
      <c r="R65">
        <f t="shared" si="1"/>
        <v>0</v>
      </c>
    </row>
    <row r="66" spans="16:18">
      <c r="P66">
        <v>0</v>
      </c>
      <c r="Q66">
        <v>0</v>
      </c>
      <c r="R66">
        <f t="shared" si="1"/>
        <v>0</v>
      </c>
    </row>
    <row r="67" spans="16:18">
      <c r="P67">
        <v>0</v>
      </c>
      <c r="Q67">
        <v>0</v>
      </c>
      <c r="R67">
        <f t="shared" si="1"/>
        <v>0</v>
      </c>
    </row>
    <row r="68" spans="16:18">
      <c r="P68">
        <v>0</v>
      </c>
      <c r="Q68">
        <v>0</v>
      </c>
      <c r="R68">
        <f t="shared" si="1"/>
        <v>0</v>
      </c>
    </row>
    <row r="69" spans="16:18">
      <c r="P69">
        <v>0</v>
      </c>
      <c r="Q69">
        <v>0</v>
      </c>
      <c r="R69">
        <f t="shared" si="1"/>
        <v>0</v>
      </c>
    </row>
    <row r="70" spans="16:18">
      <c r="P70">
        <v>0</v>
      </c>
      <c r="Q70">
        <v>0</v>
      </c>
      <c r="R70">
        <f t="shared" si="1"/>
        <v>0</v>
      </c>
    </row>
    <row r="71" spans="16:18">
      <c r="P71">
        <v>0</v>
      </c>
      <c r="Q71">
        <v>0</v>
      </c>
      <c r="R71">
        <f t="shared" si="1"/>
        <v>0</v>
      </c>
    </row>
    <row r="72" spans="16:18">
      <c r="P72">
        <v>0</v>
      </c>
      <c r="Q72">
        <v>0</v>
      </c>
      <c r="R72">
        <f t="shared" si="1"/>
        <v>0</v>
      </c>
    </row>
    <row r="73" spans="16:18">
      <c r="P73">
        <v>0</v>
      </c>
      <c r="Q73">
        <v>0</v>
      </c>
      <c r="R73">
        <f t="shared" si="1"/>
        <v>0</v>
      </c>
    </row>
    <row r="74" spans="16:18">
      <c r="P74">
        <v>0</v>
      </c>
      <c r="Q74">
        <v>0</v>
      </c>
      <c r="R74">
        <f t="shared" si="1"/>
        <v>0</v>
      </c>
    </row>
    <row r="75" spans="16:18">
      <c r="P75">
        <v>0</v>
      </c>
      <c r="Q75">
        <v>0</v>
      </c>
      <c r="R75">
        <f t="shared" si="1"/>
        <v>0</v>
      </c>
    </row>
    <row r="76" spans="16:18">
      <c r="P76">
        <v>0</v>
      </c>
      <c r="Q76">
        <v>0</v>
      </c>
      <c r="R76">
        <f t="shared" si="1"/>
        <v>0</v>
      </c>
    </row>
    <row r="77" spans="16:18">
      <c r="P77">
        <v>0</v>
      </c>
      <c r="Q77">
        <v>0</v>
      </c>
      <c r="R77">
        <f t="shared" si="1"/>
        <v>0</v>
      </c>
    </row>
    <row r="78" spans="16:18">
      <c r="P78">
        <v>0</v>
      </c>
      <c r="Q78">
        <v>0</v>
      </c>
      <c r="R78">
        <f t="shared" si="1"/>
        <v>0</v>
      </c>
    </row>
    <row r="79" spans="16:18">
      <c r="P79">
        <v>0</v>
      </c>
      <c r="Q79">
        <v>0</v>
      </c>
      <c r="R79">
        <f t="shared" si="1"/>
        <v>0</v>
      </c>
    </row>
    <row r="80" spans="16:18">
      <c r="P80">
        <v>0</v>
      </c>
      <c r="Q80">
        <v>0</v>
      </c>
      <c r="R80">
        <f t="shared" si="1"/>
        <v>0</v>
      </c>
    </row>
    <row r="81" spans="16:18">
      <c r="P81">
        <v>0</v>
      </c>
      <c r="Q81">
        <v>0</v>
      </c>
      <c r="R81">
        <f t="shared" si="1"/>
        <v>0</v>
      </c>
    </row>
    <row r="82" spans="16:18">
      <c r="P82">
        <v>0</v>
      </c>
      <c r="Q82">
        <v>0</v>
      </c>
      <c r="R82">
        <f t="shared" si="1"/>
        <v>0</v>
      </c>
    </row>
    <row r="83" spans="16:18">
      <c r="P83">
        <v>0</v>
      </c>
      <c r="Q83">
        <v>0</v>
      </c>
      <c r="R83">
        <f t="shared" si="1"/>
        <v>0</v>
      </c>
    </row>
    <row r="84" spans="16:18">
      <c r="P84">
        <v>0</v>
      </c>
      <c r="Q84">
        <v>0</v>
      </c>
      <c r="R84">
        <f t="shared" si="1"/>
        <v>0</v>
      </c>
    </row>
    <row r="85" spans="16:18">
      <c r="P85">
        <v>0</v>
      </c>
      <c r="Q85">
        <v>0</v>
      </c>
      <c r="R85">
        <f t="shared" si="1"/>
        <v>0</v>
      </c>
    </row>
    <row r="86" spans="16:18">
      <c r="P86">
        <v>0</v>
      </c>
      <c r="Q86">
        <v>0</v>
      </c>
      <c r="R86">
        <f t="shared" si="1"/>
        <v>0</v>
      </c>
    </row>
    <row r="87" spans="16:18">
      <c r="P87">
        <v>0</v>
      </c>
      <c r="Q87">
        <v>0</v>
      </c>
      <c r="R87">
        <f t="shared" si="1"/>
        <v>0</v>
      </c>
    </row>
    <row r="88" spans="16:18">
      <c r="P88">
        <v>0</v>
      </c>
      <c r="Q88">
        <v>0</v>
      </c>
      <c r="R88">
        <f t="shared" si="1"/>
        <v>0</v>
      </c>
    </row>
    <row r="89" spans="16:18">
      <c r="P89">
        <v>0</v>
      </c>
      <c r="Q89">
        <v>0</v>
      </c>
      <c r="R89">
        <f t="shared" si="1"/>
        <v>0</v>
      </c>
    </row>
    <row r="90" spans="16:18">
      <c r="P90">
        <v>0</v>
      </c>
      <c r="Q90">
        <v>0</v>
      </c>
      <c r="R90">
        <f t="shared" si="1"/>
        <v>0</v>
      </c>
    </row>
    <row r="91" spans="16:18">
      <c r="P91">
        <v>0</v>
      </c>
      <c r="Q91">
        <v>0</v>
      </c>
      <c r="R91">
        <f t="shared" si="1"/>
        <v>0</v>
      </c>
    </row>
    <row r="92" spans="16:18">
      <c r="P92">
        <v>0</v>
      </c>
      <c r="Q92">
        <v>0</v>
      </c>
      <c r="R92">
        <f t="shared" si="1"/>
        <v>0</v>
      </c>
    </row>
    <row r="93" spans="16:18">
      <c r="P93">
        <v>0</v>
      </c>
      <c r="Q93">
        <v>0</v>
      </c>
      <c r="R93">
        <f t="shared" si="1"/>
        <v>0</v>
      </c>
    </row>
    <row r="94" spans="16:18">
      <c r="P94">
        <v>0</v>
      </c>
      <c r="Q94">
        <v>0</v>
      </c>
      <c r="R94">
        <f t="shared" si="1"/>
        <v>0</v>
      </c>
    </row>
    <row r="95" spans="16:18">
      <c r="P95">
        <v>0</v>
      </c>
      <c r="Q95">
        <v>0</v>
      </c>
      <c r="R95">
        <f t="shared" si="1"/>
        <v>0</v>
      </c>
    </row>
    <row r="96" spans="16:18">
      <c r="P96">
        <v>0</v>
      </c>
      <c r="Q96">
        <v>0</v>
      </c>
      <c r="R96">
        <f t="shared" si="1"/>
        <v>0</v>
      </c>
    </row>
    <row r="97" spans="16:18">
      <c r="P97">
        <v>0</v>
      </c>
      <c r="Q97">
        <v>0</v>
      </c>
      <c r="R97">
        <f t="shared" si="1"/>
        <v>0</v>
      </c>
    </row>
    <row r="98" spans="16:18">
      <c r="P98">
        <v>0</v>
      </c>
      <c r="Q98">
        <v>0</v>
      </c>
      <c r="R98">
        <f t="shared" si="1"/>
        <v>0</v>
      </c>
    </row>
    <row r="99" spans="16:18">
      <c r="P99">
        <v>0</v>
      </c>
      <c r="Q99">
        <v>0</v>
      </c>
      <c r="R99">
        <f t="shared" si="1"/>
        <v>0</v>
      </c>
    </row>
    <row r="100" spans="16:18">
      <c r="P100">
        <v>0</v>
      </c>
      <c r="Q100">
        <v>0</v>
      </c>
      <c r="R100">
        <f t="shared" si="1"/>
        <v>0</v>
      </c>
    </row>
    <row r="101" spans="16:18">
      <c r="P101">
        <v>0</v>
      </c>
      <c r="Q101">
        <v>0</v>
      </c>
      <c r="R101">
        <f t="shared" si="1"/>
        <v>0</v>
      </c>
    </row>
    <row r="102" spans="16:18">
      <c r="P102">
        <v>0</v>
      </c>
      <c r="Q102">
        <v>0</v>
      </c>
      <c r="R102">
        <f t="shared" si="1"/>
        <v>0</v>
      </c>
    </row>
    <row r="103" spans="16:18">
      <c r="P103">
        <v>0</v>
      </c>
      <c r="Q103">
        <v>0</v>
      </c>
      <c r="R103">
        <f t="shared" si="1"/>
        <v>0</v>
      </c>
    </row>
    <row r="104" spans="16:18">
      <c r="P104">
        <v>0</v>
      </c>
      <c r="Q104">
        <v>0</v>
      </c>
      <c r="R104">
        <f t="shared" si="1"/>
        <v>0</v>
      </c>
    </row>
    <row r="105" spans="16:18">
      <c r="P105">
        <v>0</v>
      </c>
      <c r="Q105">
        <v>0</v>
      </c>
      <c r="R105">
        <f t="shared" si="1"/>
        <v>0</v>
      </c>
    </row>
    <row r="106" spans="16:18">
      <c r="P106">
        <v>0</v>
      </c>
      <c r="Q106">
        <v>0</v>
      </c>
      <c r="R106">
        <f t="shared" si="1"/>
        <v>0</v>
      </c>
    </row>
    <row r="107" spans="16:18">
      <c r="P107">
        <v>0</v>
      </c>
      <c r="Q107">
        <v>0</v>
      </c>
      <c r="R107">
        <f t="shared" si="1"/>
        <v>0</v>
      </c>
    </row>
    <row r="108" spans="16:18">
      <c r="P108">
        <v>0</v>
      </c>
      <c r="Q108">
        <v>0</v>
      </c>
      <c r="R108">
        <f t="shared" si="1"/>
        <v>0</v>
      </c>
    </row>
    <row r="109" spans="16:18">
      <c r="P109">
        <v>0</v>
      </c>
      <c r="Q109">
        <v>0</v>
      </c>
      <c r="R109">
        <f t="shared" si="1"/>
        <v>0</v>
      </c>
    </row>
    <row r="110" spans="16:18">
      <c r="P110">
        <v>0</v>
      </c>
      <c r="Q110">
        <v>0</v>
      </c>
      <c r="R110">
        <f t="shared" si="1"/>
        <v>0</v>
      </c>
    </row>
    <row r="111" spans="16:18">
      <c r="P111">
        <v>0</v>
      </c>
      <c r="Q111">
        <v>0</v>
      </c>
      <c r="R111">
        <f t="shared" si="1"/>
        <v>0</v>
      </c>
    </row>
    <row r="112" spans="16:18">
      <c r="P112">
        <v>0</v>
      </c>
      <c r="Q112">
        <v>0</v>
      </c>
      <c r="R112">
        <f t="shared" si="1"/>
        <v>0</v>
      </c>
    </row>
    <row r="113" spans="16:18">
      <c r="P113">
        <v>0</v>
      </c>
      <c r="Q113">
        <v>0</v>
      </c>
      <c r="R113">
        <f t="shared" si="1"/>
        <v>0</v>
      </c>
    </row>
    <row r="114" spans="16:18">
      <c r="P114">
        <v>0</v>
      </c>
      <c r="Q114">
        <v>0</v>
      </c>
      <c r="R114">
        <f t="shared" si="1"/>
        <v>0</v>
      </c>
    </row>
    <row r="115" spans="16:18">
      <c r="P115">
        <v>0</v>
      </c>
      <c r="Q115">
        <v>0</v>
      </c>
      <c r="R115">
        <f t="shared" si="1"/>
        <v>0</v>
      </c>
    </row>
    <row r="116" spans="16:18">
      <c r="P116">
        <v>0</v>
      </c>
      <c r="Q116">
        <v>0</v>
      </c>
      <c r="R116">
        <f t="shared" si="1"/>
        <v>0</v>
      </c>
    </row>
    <row r="117" spans="16:18">
      <c r="P117">
        <v>0</v>
      </c>
      <c r="Q117">
        <v>0</v>
      </c>
      <c r="R117">
        <f t="shared" si="1"/>
        <v>0</v>
      </c>
    </row>
    <row r="118" spans="16:18">
      <c r="P118">
        <v>0</v>
      </c>
      <c r="Q118">
        <v>0</v>
      </c>
      <c r="R118">
        <f t="shared" si="1"/>
        <v>0</v>
      </c>
    </row>
    <row r="119" spans="16:18">
      <c r="P119">
        <v>0</v>
      </c>
      <c r="Q119">
        <v>0</v>
      </c>
      <c r="R119">
        <f t="shared" si="1"/>
        <v>0</v>
      </c>
    </row>
    <row r="120" spans="16:18">
      <c r="P120">
        <v>0</v>
      </c>
      <c r="Q120">
        <v>0</v>
      </c>
      <c r="R120">
        <f t="shared" si="1"/>
        <v>0</v>
      </c>
    </row>
    <row r="121" spans="16:18">
      <c r="P121">
        <v>0</v>
      </c>
      <c r="Q121">
        <v>0</v>
      </c>
      <c r="R121">
        <f t="shared" si="1"/>
        <v>0</v>
      </c>
    </row>
    <row r="122" spans="16:18">
      <c r="P122">
        <v>0</v>
      </c>
      <c r="Q122">
        <v>0</v>
      </c>
      <c r="R122">
        <f t="shared" si="1"/>
        <v>0</v>
      </c>
    </row>
    <row r="123" spans="16:18">
      <c r="P123">
        <v>0</v>
      </c>
      <c r="Q123">
        <v>0</v>
      </c>
      <c r="R123">
        <f t="shared" si="1"/>
        <v>0</v>
      </c>
    </row>
    <row r="124" spans="16:18">
      <c r="P124">
        <v>0</v>
      </c>
      <c r="Q124">
        <v>0</v>
      </c>
      <c r="R124">
        <f t="shared" si="1"/>
        <v>0</v>
      </c>
    </row>
    <row r="125" spans="16:18">
      <c r="P125">
        <v>0</v>
      </c>
      <c r="Q125">
        <v>0</v>
      </c>
      <c r="R125">
        <f t="shared" si="1"/>
        <v>0</v>
      </c>
    </row>
    <row r="126" spans="16:18">
      <c r="P126">
        <v>0</v>
      </c>
      <c r="Q126">
        <v>0</v>
      </c>
      <c r="R126">
        <f t="shared" si="1"/>
        <v>0</v>
      </c>
    </row>
    <row r="127" spans="16:18">
      <c r="P127">
        <v>0</v>
      </c>
      <c r="Q127">
        <v>0</v>
      </c>
      <c r="R127">
        <f t="shared" si="1"/>
        <v>0</v>
      </c>
    </row>
    <row r="128" spans="16:18">
      <c r="P128">
        <v>0</v>
      </c>
      <c r="Q128">
        <v>0</v>
      </c>
      <c r="R128">
        <f t="shared" si="1"/>
        <v>0</v>
      </c>
    </row>
    <row r="129" spans="16:18">
      <c r="P129">
        <v>0</v>
      </c>
      <c r="Q129">
        <v>0</v>
      </c>
      <c r="R129">
        <f t="shared" si="1"/>
        <v>0</v>
      </c>
    </row>
    <row r="130" spans="16:18">
      <c r="P130">
        <v>0</v>
      </c>
      <c r="Q130">
        <v>0</v>
      </c>
      <c r="R130">
        <f t="shared" si="1"/>
        <v>0</v>
      </c>
    </row>
    <row r="131" spans="16:18">
      <c r="P131">
        <v>0</v>
      </c>
      <c r="Q131">
        <v>0</v>
      </c>
      <c r="R131">
        <f t="shared" si="1"/>
        <v>0</v>
      </c>
    </row>
    <row r="132" spans="16:18">
      <c r="P132">
        <v>0</v>
      </c>
      <c r="Q132">
        <v>0</v>
      </c>
      <c r="R132">
        <f t="shared" si="1"/>
        <v>0</v>
      </c>
    </row>
    <row r="133" spans="16:18">
      <c r="P133">
        <v>0</v>
      </c>
      <c r="Q133">
        <v>0</v>
      </c>
      <c r="R133">
        <f t="shared" si="1"/>
        <v>0</v>
      </c>
    </row>
    <row r="134" spans="16:18">
      <c r="P134">
        <v>0</v>
      </c>
      <c r="Q134">
        <v>0</v>
      </c>
      <c r="R134">
        <f t="shared" si="1"/>
        <v>0</v>
      </c>
    </row>
    <row r="135" spans="16:18">
      <c r="P135">
        <v>0</v>
      </c>
      <c r="Q135">
        <v>0</v>
      </c>
      <c r="R135">
        <f t="shared" si="1"/>
        <v>0</v>
      </c>
    </row>
    <row r="136" spans="16:18">
      <c r="P136">
        <v>0</v>
      </c>
      <c r="Q136">
        <v>0</v>
      </c>
      <c r="R136">
        <f t="shared" si="1"/>
        <v>0</v>
      </c>
    </row>
    <row r="137" spans="16:18">
      <c r="P137">
        <v>0</v>
      </c>
      <c r="Q137">
        <v>0</v>
      </c>
      <c r="R137">
        <f t="shared" si="1"/>
        <v>0</v>
      </c>
    </row>
    <row r="138" spans="16:18">
      <c r="P138">
        <v>0</v>
      </c>
      <c r="Q138">
        <v>0</v>
      </c>
      <c r="R138">
        <f t="shared" si="1"/>
        <v>0</v>
      </c>
    </row>
    <row r="139" spans="16:18">
      <c r="P139">
        <v>0</v>
      </c>
      <c r="Q139">
        <v>0</v>
      </c>
      <c r="R139">
        <f t="shared" si="1"/>
        <v>0</v>
      </c>
    </row>
    <row r="140" spans="16:18">
      <c r="P140">
        <v>0</v>
      </c>
      <c r="Q140">
        <v>0</v>
      </c>
      <c r="R140">
        <f t="shared" si="1"/>
        <v>0</v>
      </c>
    </row>
    <row r="141" spans="16:18">
      <c r="P141">
        <v>0</v>
      </c>
      <c r="Q141">
        <v>0</v>
      </c>
      <c r="R141">
        <f t="shared" si="1"/>
        <v>0</v>
      </c>
    </row>
    <row r="142" spans="16:18">
      <c r="P142">
        <v>0</v>
      </c>
      <c r="Q142">
        <v>0</v>
      </c>
      <c r="R142">
        <f t="shared" si="1"/>
        <v>0</v>
      </c>
    </row>
    <row r="143" spans="16:18">
      <c r="P143">
        <v>0</v>
      </c>
      <c r="Q143">
        <v>0</v>
      </c>
      <c r="R143">
        <f t="shared" si="1"/>
        <v>0</v>
      </c>
    </row>
    <row r="144" spans="16:18">
      <c r="P144">
        <v>0</v>
      </c>
      <c r="Q144">
        <v>0</v>
      </c>
      <c r="R144">
        <f t="shared" si="1"/>
        <v>0</v>
      </c>
    </row>
    <row r="145" spans="16:18">
      <c r="P145">
        <v>0</v>
      </c>
      <c r="Q145">
        <v>0</v>
      </c>
      <c r="R145">
        <f t="shared" si="1"/>
        <v>0</v>
      </c>
    </row>
    <row r="146" spans="16:18">
      <c r="P146">
        <v>0</v>
      </c>
      <c r="Q146">
        <v>0</v>
      </c>
      <c r="R146">
        <f t="shared" si="1"/>
        <v>0</v>
      </c>
    </row>
    <row r="147" spans="16:18">
      <c r="P147">
        <v>0</v>
      </c>
      <c r="Q147">
        <v>0</v>
      </c>
      <c r="R147">
        <f t="shared" si="1"/>
        <v>0</v>
      </c>
    </row>
    <row r="148" spans="16:18">
      <c r="P148">
        <v>0</v>
      </c>
      <c r="Q148">
        <v>0</v>
      </c>
      <c r="R148">
        <f t="shared" si="1"/>
        <v>0</v>
      </c>
    </row>
    <row r="149" spans="16:18">
      <c r="P149">
        <v>0</v>
      </c>
      <c r="Q149">
        <v>0</v>
      </c>
      <c r="R149">
        <f t="shared" si="1"/>
        <v>0</v>
      </c>
    </row>
    <row r="150" spans="16:18">
      <c r="P150">
        <v>0</v>
      </c>
      <c r="Q150">
        <v>0</v>
      </c>
      <c r="R150">
        <f t="shared" si="1"/>
        <v>0</v>
      </c>
    </row>
    <row r="151" spans="16:18">
      <c r="P151">
        <v>0</v>
      </c>
      <c r="Q151">
        <v>0</v>
      </c>
      <c r="R151">
        <f t="shared" si="1"/>
        <v>0</v>
      </c>
    </row>
    <row r="152" spans="16:18">
      <c r="P152">
        <v>0</v>
      </c>
      <c r="Q152">
        <v>0</v>
      </c>
      <c r="R152">
        <f t="shared" si="1"/>
        <v>0</v>
      </c>
    </row>
    <row r="153" spans="16:18">
      <c r="P153">
        <v>0</v>
      </c>
      <c r="Q153">
        <v>0</v>
      </c>
      <c r="R153">
        <f t="shared" si="1"/>
        <v>0</v>
      </c>
    </row>
    <row r="154" spans="16:18">
      <c r="P154">
        <v>0</v>
      </c>
      <c r="Q154">
        <v>0</v>
      </c>
      <c r="R154">
        <f t="shared" si="1"/>
        <v>0</v>
      </c>
    </row>
    <row r="155" spans="16:18">
      <c r="P155">
        <v>0</v>
      </c>
      <c r="Q155">
        <v>0</v>
      </c>
      <c r="R155">
        <f t="shared" si="1"/>
        <v>0</v>
      </c>
    </row>
    <row r="156" spans="16:18">
      <c r="P156">
        <v>0</v>
      </c>
      <c r="Q156">
        <v>0</v>
      </c>
      <c r="R156">
        <f t="shared" si="1"/>
        <v>0</v>
      </c>
    </row>
    <row r="157" spans="16:18">
      <c r="P157">
        <v>0</v>
      </c>
      <c r="Q157">
        <v>0</v>
      </c>
      <c r="R157">
        <f t="shared" si="1"/>
        <v>0</v>
      </c>
    </row>
    <row r="158" spans="16:18">
      <c r="P158">
        <v>0</v>
      </c>
      <c r="Q158">
        <v>0</v>
      </c>
      <c r="R158">
        <f t="shared" si="1"/>
        <v>0</v>
      </c>
    </row>
    <row r="159" spans="16:18">
      <c r="P159">
        <v>0</v>
      </c>
      <c r="Q159">
        <v>0</v>
      </c>
      <c r="R159">
        <f t="shared" si="1"/>
        <v>0</v>
      </c>
    </row>
    <row r="160" spans="16:18">
      <c r="P160">
        <v>0</v>
      </c>
      <c r="Q160">
        <v>0</v>
      </c>
      <c r="R160">
        <f t="shared" si="1"/>
        <v>0</v>
      </c>
    </row>
    <row r="161" spans="16:18">
      <c r="P161">
        <v>0</v>
      </c>
      <c r="Q161">
        <v>0</v>
      </c>
      <c r="R161">
        <f t="shared" si="1"/>
        <v>0</v>
      </c>
    </row>
    <row r="162" spans="16:18">
      <c r="P162">
        <v>0</v>
      </c>
      <c r="Q162">
        <v>0</v>
      </c>
      <c r="R162">
        <f t="shared" si="1"/>
        <v>0</v>
      </c>
    </row>
    <row r="163" spans="16:18">
      <c r="P163">
        <v>0</v>
      </c>
      <c r="Q163">
        <v>0</v>
      </c>
      <c r="R163">
        <f t="shared" si="1"/>
        <v>0</v>
      </c>
    </row>
    <row r="164" spans="16:18">
      <c r="P164">
        <v>0</v>
      </c>
      <c r="Q164">
        <v>0</v>
      </c>
      <c r="R164">
        <f t="shared" si="1"/>
        <v>0</v>
      </c>
    </row>
    <row r="165" spans="16:18">
      <c r="P165">
        <v>0</v>
      </c>
      <c r="Q165">
        <v>0</v>
      </c>
      <c r="R165">
        <f t="shared" si="1"/>
        <v>0</v>
      </c>
    </row>
    <row r="166" spans="16:18">
      <c r="P166">
        <v>0</v>
      </c>
      <c r="Q166">
        <v>0</v>
      </c>
      <c r="R166">
        <f t="shared" si="1"/>
        <v>0</v>
      </c>
    </row>
    <row r="167" spans="16:18">
      <c r="P167">
        <v>0</v>
      </c>
      <c r="Q167">
        <v>0</v>
      </c>
      <c r="R167">
        <f t="shared" si="1"/>
        <v>0</v>
      </c>
    </row>
    <row r="168" spans="16:18">
      <c r="P168">
        <v>0</v>
      </c>
      <c r="Q168">
        <v>0</v>
      </c>
      <c r="R168">
        <f t="shared" si="1"/>
        <v>0</v>
      </c>
    </row>
    <row r="169" spans="16:18">
      <c r="P169">
        <v>0</v>
      </c>
      <c r="Q169">
        <v>0</v>
      </c>
      <c r="R169">
        <f t="shared" si="1"/>
        <v>0</v>
      </c>
    </row>
    <row r="170" spans="16:18">
      <c r="P170">
        <v>0</v>
      </c>
      <c r="Q170">
        <v>0</v>
      </c>
      <c r="R170">
        <f t="shared" si="1"/>
        <v>0</v>
      </c>
    </row>
    <row r="171" spans="16:18">
      <c r="P171">
        <v>0</v>
      </c>
      <c r="Q171">
        <v>0</v>
      </c>
      <c r="R171">
        <f t="shared" si="1"/>
        <v>0</v>
      </c>
    </row>
    <row r="172" spans="16:18">
      <c r="P172">
        <v>0</v>
      </c>
      <c r="Q172">
        <v>0</v>
      </c>
      <c r="R172">
        <f t="shared" si="1"/>
        <v>0</v>
      </c>
    </row>
    <row r="173" spans="16:18">
      <c r="P173">
        <v>0</v>
      </c>
      <c r="Q173">
        <v>0</v>
      </c>
      <c r="R173">
        <f t="shared" si="1"/>
        <v>0</v>
      </c>
    </row>
    <row r="174" spans="16:18">
      <c r="P174">
        <v>0</v>
      </c>
      <c r="Q174">
        <v>0</v>
      </c>
      <c r="R174">
        <f t="shared" si="1"/>
        <v>0</v>
      </c>
    </row>
    <row r="175" spans="16:18">
      <c r="P175">
        <v>0</v>
      </c>
      <c r="Q175">
        <v>0</v>
      </c>
      <c r="R175">
        <f t="shared" si="1"/>
        <v>0</v>
      </c>
    </row>
    <row r="176" spans="16:18">
      <c r="P176">
        <v>0</v>
      </c>
      <c r="Q176">
        <v>0</v>
      </c>
      <c r="R176">
        <f t="shared" si="1"/>
        <v>0</v>
      </c>
    </row>
    <row r="177" spans="16:18">
      <c r="P177">
        <v>0</v>
      </c>
      <c r="Q177">
        <v>0</v>
      </c>
      <c r="R177">
        <f t="shared" si="1"/>
        <v>0</v>
      </c>
    </row>
    <row r="178" spans="16:18">
      <c r="P178">
        <v>0</v>
      </c>
      <c r="Q178">
        <v>0</v>
      </c>
      <c r="R178">
        <f t="shared" si="1"/>
        <v>0</v>
      </c>
    </row>
    <row r="179" spans="16:18">
      <c r="P179">
        <v>0</v>
      </c>
      <c r="Q179">
        <v>0</v>
      </c>
      <c r="R179">
        <f t="shared" si="1"/>
        <v>0</v>
      </c>
    </row>
    <row r="180" spans="16:18">
      <c r="P180">
        <v>0</v>
      </c>
      <c r="Q180">
        <v>0</v>
      </c>
      <c r="R180">
        <f t="shared" si="1"/>
        <v>0</v>
      </c>
    </row>
    <row r="181" spans="16:18">
      <c r="P181">
        <v>0</v>
      </c>
      <c r="Q181">
        <v>0</v>
      </c>
      <c r="R181">
        <f t="shared" si="1"/>
        <v>0</v>
      </c>
    </row>
    <row r="182" spans="16:18">
      <c r="P182">
        <v>0</v>
      </c>
      <c r="Q182">
        <v>0</v>
      </c>
      <c r="R182">
        <f t="shared" si="1"/>
        <v>0</v>
      </c>
    </row>
    <row r="183" spans="16:18">
      <c r="P183">
        <v>0</v>
      </c>
      <c r="Q183">
        <v>0</v>
      </c>
      <c r="R183">
        <f t="shared" si="1"/>
        <v>0</v>
      </c>
    </row>
    <row r="184" spans="16:18">
      <c r="P184">
        <v>0</v>
      </c>
      <c r="Q184">
        <v>0</v>
      </c>
      <c r="R184">
        <f t="shared" si="1"/>
        <v>0</v>
      </c>
    </row>
    <row r="185" spans="16:18">
      <c r="P185">
        <v>0</v>
      </c>
      <c r="Q185">
        <v>0</v>
      </c>
      <c r="R185">
        <f t="shared" si="1"/>
        <v>0</v>
      </c>
    </row>
    <row r="186" spans="16:18">
      <c r="P186">
        <v>0</v>
      </c>
      <c r="Q186">
        <v>0</v>
      </c>
      <c r="R186">
        <f t="shared" si="1"/>
        <v>0</v>
      </c>
    </row>
    <row r="187" spans="16:18">
      <c r="P187">
        <v>0</v>
      </c>
      <c r="Q187">
        <v>0</v>
      </c>
      <c r="R187">
        <f t="shared" si="1"/>
        <v>0</v>
      </c>
    </row>
    <row r="188" spans="16:18">
      <c r="P188">
        <v>0</v>
      </c>
      <c r="Q188">
        <v>0</v>
      </c>
      <c r="R188">
        <f t="shared" si="1"/>
        <v>0</v>
      </c>
    </row>
    <row r="189" spans="16:18">
      <c r="P189">
        <v>0</v>
      </c>
      <c r="Q189">
        <v>0</v>
      </c>
      <c r="R189">
        <f t="shared" si="1"/>
        <v>0</v>
      </c>
    </row>
    <row r="190" spans="16:18">
      <c r="P190">
        <v>0</v>
      </c>
      <c r="Q190">
        <v>0</v>
      </c>
      <c r="R190">
        <f t="shared" si="1"/>
        <v>0</v>
      </c>
    </row>
    <row r="191" spans="16:18">
      <c r="P191">
        <v>0</v>
      </c>
      <c r="Q191">
        <v>0</v>
      </c>
      <c r="R191">
        <f t="shared" si="1"/>
        <v>0</v>
      </c>
    </row>
    <row r="192" spans="16:18">
      <c r="P192">
        <v>0</v>
      </c>
      <c r="Q192">
        <v>0</v>
      </c>
      <c r="R192">
        <f t="shared" si="1"/>
        <v>0</v>
      </c>
    </row>
    <row r="193" spans="16:18">
      <c r="P193">
        <v>0</v>
      </c>
      <c r="Q193">
        <v>0</v>
      </c>
      <c r="R193">
        <f t="shared" si="1"/>
        <v>0</v>
      </c>
    </row>
    <row r="194" spans="16:18">
      <c r="P194">
        <v>0</v>
      </c>
      <c r="Q194">
        <v>0</v>
      </c>
      <c r="R194">
        <f t="shared" si="1"/>
        <v>0</v>
      </c>
    </row>
    <row r="195" spans="16:18">
      <c r="P195">
        <v>0</v>
      </c>
      <c r="Q195">
        <v>0</v>
      </c>
      <c r="R195">
        <f t="shared" si="1"/>
        <v>0</v>
      </c>
    </row>
    <row r="196" spans="16:18">
      <c r="P196">
        <v>0</v>
      </c>
      <c r="Q196">
        <v>0</v>
      </c>
      <c r="R196">
        <f t="shared" si="1"/>
        <v>0</v>
      </c>
    </row>
    <row r="197" spans="16:18">
      <c r="P197">
        <v>0</v>
      </c>
      <c r="Q197">
        <v>0</v>
      </c>
      <c r="R197">
        <f t="shared" si="1"/>
        <v>0</v>
      </c>
    </row>
    <row r="198" spans="16:18">
      <c r="P198">
        <v>0</v>
      </c>
      <c r="Q198">
        <v>0</v>
      </c>
      <c r="R198">
        <f t="shared" si="1"/>
        <v>0</v>
      </c>
    </row>
    <row r="199" spans="16:18">
      <c r="P199">
        <v>0</v>
      </c>
      <c r="Q199">
        <v>0</v>
      </c>
      <c r="R199">
        <f t="shared" si="1"/>
        <v>0</v>
      </c>
    </row>
    <row r="200" spans="16:18">
      <c r="P200">
        <v>0</v>
      </c>
      <c r="Q200">
        <v>0</v>
      </c>
      <c r="R200">
        <f t="shared" si="1"/>
        <v>0</v>
      </c>
    </row>
    <row r="201" spans="16:18">
      <c r="P201">
        <v>0</v>
      </c>
      <c r="Q201">
        <v>0</v>
      </c>
      <c r="R201">
        <f t="shared" si="1"/>
        <v>0</v>
      </c>
    </row>
    <row r="202" spans="16:18">
      <c r="P202">
        <v>0</v>
      </c>
      <c r="Q202">
        <v>0</v>
      </c>
      <c r="R202">
        <f t="shared" si="1"/>
        <v>0</v>
      </c>
    </row>
    <row r="203" spans="16:18">
      <c r="P203">
        <v>0</v>
      </c>
      <c r="Q203">
        <v>0</v>
      </c>
      <c r="R203">
        <f t="shared" si="1"/>
        <v>0</v>
      </c>
    </row>
    <row r="204" spans="16:18">
      <c r="P204">
        <v>0</v>
      </c>
      <c r="Q204">
        <v>0</v>
      </c>
      <c r="R204">
        <f t="shared" si="1"/>
        <v>0</v>
      </c>
    </row>
    <row r="205" spans="16:18">
      <c r="P205">
        <v>0</v>
      </c>
      <c r="Q205">
        <v>0</v>
      </c>
      <c r="R205">
        <f t="shared" si="1"/>
        <v>0</v>
      </c>
    </row>
    <row r="206" spans="16:18">
      <c r="P206">
        <v>0</v>
      </c>
      <c r="Q206">
        <v>0</v>
      </c>
      <c r="R206">
        <f t="shared" si="1"/>
        <v>0</v>
      </c>
    </row>
    <row r="207" spans="16:18">
      <c r="P207">
        <v>0</v>
      </c>
      <c r="Q207">
        <v>0</v>
      </c>
      <c r="R207">
        <f t="shared" si="1"/>
        <v>0</v>
      </c>
    </row>
    <row r="208" spans="16:18">
      <c r="P208">
        <v>0</v>
      </c>
      <c r="Q208">
        <v>0</v>
      </c>
      <c r="R208">
        <f t="shared" si="1"/>
        <v>0</v>
      </c>
    </row>
    <row r="209" spans="16:18">
      <c r="P209">
        <v>0</v>
      </c>
      <c r="Q209">
        <v>0</v>
      </c>
      <c r="R209">
        <f t="shared" si="1"/>
        <v>0</v>
      </c>
    </row>
    <row r="210" spans="16:18">
      <c r="P210">
        <v>0</v>
      </c>
      <c r="Q210">
        <v>0</v>
      </c>
      <c r="R210">
        <f t="shared" si="1"/>
        <v>0</v>
      </c>
    </row>
    <row r="211" spans="16:18">
      <c r="P211">
        <v>0</v>
      </c>
      <c r="Q211">
        <v>0</v>
      </c>
      <c r="R211">
        <f t="shared" si="1"/>
        <v>0</v>
      </c>
    </row>
    <row r="212" spans="16:18">
      <c r="P212">
        <v>0</v>
      </c>
      <c r="Q212">
        <v>0</v>
      </c>
      <c r="R212">
        <f t="shared" si="1"/>
        <v>0</v>
      </c>
    </row>
    <row r="213" spans="16:18">
      <c r="P213">
        <v>0</v>
      </c>
      <c r="Q213">
        <v>0</v>
      </c>
      <c r="R213">
        <f t="shared" si="1"/>
        <v>0</v>
      </c>
    </row>
    <row r="214" spans="16:18">
      <c r="P214">
        <v>0</v>
      </c>
      <c r="Q214">
        <v>0</v>
      </c>
      <c r="R214">
        <f t="shared" si="1"/>
        <v>0</v>
      </c>
    </row>
    <row r="215" spans="16:18">
      <c r="P215">
        <v>0</v>
      </c>
      <c r="Q215">
        <v>0</v>
      </c>
      <c r="R215">
        <f t="shared" si="1"/>
        <v>0</v>
      </c>
    </row>
    <row r="216" spans="16:18">
      <c r="P216">
        <v>0</v>
      </c>
      <c r="Q216">
        <v>0</v>
      </c>
      <c r="R216">
        <f t="shared" si="1"/>
        <v>0</v>
      </c>
    </row>
    <row r="217" spans="16:18">
      <c r="P217">
        <v>0</v>
      </c>
      <c r="Q217">
        <v>0</v>
      </c>
      <c r="R217">
        <f t="shared" si="1"/>
        <v>0</v>
      </c>
    </row>
    <row r="218" spans="16:18">
      <c r="P218">
        <v>0</v>
      </c>
      <c r="Q218">
        <v>0</v>
      </c>
      <c r="R218">
        <f t="shared" si="1"/>
        <v>0</v>
      </c>
    </row>
    <row r="219" spans="16:18">
      <c r="P219">
        <v>0</v>
      </c>
      <c r="Q219">
        <v>0</v>
      </c>
      <c r="R219">
        <f t="shared" si="1"/>
        <v>0</v>
      </c>
    </row>
    <row r="220" spans="16:18">
      <c r="P220">
        <v>0</v>
      </c>
      <c r="Q220">
        <v>0</v>
      </c>
      <c r="R220">
        <f t="shared" si="1"/>
        <v>0</v>
      </c>
    </row>
    <row r="221" spans="16:18">
      <c r="P221">
        <v>0</v>
      </c>
      <c r="Q221">
        <v>0</v>
      </c>
      <c r="R221">
        <f t="shared" si="1"/>
        <v>0</v>
      </c>
    </row>
    <row r="222" spans="16:18">
      <c r="P222">
        <v>0</v>
      </c>
      <c r="Q222">
        <v>0</v>
      </c>
      <c r="R222">
        <f t="shared" si="1"/>
        <v>0</v>
      </c>
    </row>
    <row r="223" spans="16:18">
      <c r="P223">
        <v>0</v>
      </c>
      <c r="Q223">
        <v>0</v>
      </c>
      <c r="R223">
        <f t="shared" si="1"/>
        <v>0</v>
      </c>
    </row>
    <row r="224" spans="16:18">
      <c r="P224">
        <v>0</v>
      </c>
      <c r="Q224">
        <v>0</v>
      </c>
      <c r="R224">
        <f t="shared" si="1"/>
        <v>0</v>
      </c>
    </row>
    <row r="225" spans="16:18">
      <c r="P225">
        <v>0</v>
      </c>
      <c r="Q225">
        <v>0</v>
      </c>
      <c r="R225">
        <f t="shared" si="1"/>
        <v>0</v>
      </c>
    </row>
    <row r="226" spans="16:18">
      <c r="P226">
        <v>0</v>
      </c>
      <c r="Q226">
        <v>0</v>
      </c>
      <c r="R226">
        <f t="shared" si="1"/>
        <v>0</v>
      </c>
    </row>
    <row r="227" spans="16:18">
      <c r="P227">
        <v>0</v>
      </c>
      <c r="Q227">
        <v>0</v>
      </c>
      <c r="R227">
        <f t="shared" si="1"/>
        <v>0</v>
      </c>
    </row>
    <row r="228" spans="16:18">
      <c r="P228">
        <v>0</v>
      </c>
      <c r="Q228">
        <v>0</v>
      </c>
      <c r="R228">
        <f t="shared" si="1"/>
        <v>0</v>
      </c>
    </row>
    <row r="229" spans="16:18">
      <c r="P229">
        <v>0</v>
      </c>
      <c r="Q229">
        <v>0</v>
      </c>
      <c r="R229">
        <f t="shared" si="1"/>
        <v>0</v>
      </c>
    </row>
    <row r="230" spans="16:18">
      <c r="P230">
        <v>0</v>
      </c>
      <c r="Q230">
        <v>0</v>
      </c>
      <c r="R230">
        <f t="shared" si="1"/>
        <v>0</v>
      </c>
    </row>
    <row r="231" spans="16:18">
      <c r="P231">
        <v>0</v>
      </c>
      <c r="Q231">
        <v>0</v>
      </c>
      <c r="R231">
        <f t="shared" si="1"/>
        <v>0</v>
      </c>
    </row>
    <row r="232" spans="16:18">
      <c r="P232">
        <v>0</v>
      </c>
      <c r="Q232">
        <v>0</v>
      </c>
      <c r="R232">
        <f t="shared" si="1"/>
        <v>0</v>
      </c>
    </row>
    <row r="233" spans="16:18">
      <c r="P233">
        <v>0</v>
      </c>
      <c r="Q233">
        <v>0</v>
      </c>
      <c r="R233">
        <f t="shared" si="1"/>
        <v>0</v>
      </c>
    </row>
    <row r="234" spans="16:18">
      <c r="P234">
        <v>0</v>
      </c>
      <c r="Q234">
        <v>0</v>
      </c>
      <c r="R234">
        <f t="shared" si="1"/>
        <v>0</v>
      </c>
    </row>
    <row r="235" spans="16:18">
      <c r="P235">
        <v>0</v>
      </c>
      <c r="Q235">
        <v>0</v>
      </c>
      <c r="R235">
        <f t="shared" si="1"/>
        <v>0</v>
      </c>
    </row>
    <row r="236" spans="16:18">
      <c r="P236">
        <v>0</v>
      </c>
      <c r="Q236">
        <v>0</v>
      </c>
      <c r="R236">
        <f t="shared" si="1"/>
        <v>0</v>
      </c>
    </row>
    <row r="237" spans="16:18">
      <c r="P237">
        <v>0</v>
      </c>
      <c r="Q237">
        <v>0</v>
      </c>
      <c r="R237">
        <f t="shared" si="1"/>
        <v>0</v>
      </c>
    </row>
    <row r="238" spans="16:18">
      <c r="P238">
        <v>0</v>
      </c>
      <c r="Q238">
        <v>0</v>
      </c>
      <c r="R238">
        <f t="shared" si="1"/>
        <v>0</v>
      </c>
    </row>
    <row r="239" spans="16:18">
      <c r="P239">
        <v>0</v>
      </c>
      <c r="Q239">
        <v>0</v>
      </c>
      <c r="R239">
        <f t="shared" si="1"/>
        <v>0</v>
      </c>
    </row>
    <row r="240" spans="16:18">
      <c r="P240">
        <v>0</v>
      </c>
      <c r="Q240">
        <v>0</v>
      </c>
      <c r="R240">
        <f t="shared" si="1"/>
        <v>0</v>
      </c>
    </row>
    <row r="241" spans="16:18">
      <c r="P241">
        <v>0</v>
      </c>
      <c r="Q241">
        <v>0</v>
      </c>
      <c r="R241">
        <f t="shared" si="1"/>
        <v>0</v>
      </c>
    </row>
    <row r="242" spans="16:18">
      <c r="P242">
        <v>0</v>
      </c>
      <c r="Q242">
        <v>0</v>
      </c>
      <c r="R242">
        <f t="shared" si="1"/>
        <v>0</v>
      </c>
    </row>
    <row r="243" spans="16:18">
      <c r="P243">
        <v>0</v>
      </c>
      <c r="Q243">
        <v>0</v>
      </c>
      <c r="R243">
        <f t="shared" si="1"/>
        <v>0</v>
      </c>
    </row>
    <row r="244" spans="16:18">
      <c r="P244">
        <v>0</v>
      </c>
      <c r="Q244">
        <v>0</v>
      </c>
      <c r="R244">
        <f t="shared" si="1"/>
        <v>0</v>
      </c>
    </row>
    <row r="245" spans="16:18">
      <c r="P245">
        <v>0</v>
      </c>
      <c r="Q245">
        <v>0</v>
      </c>
      <c r="R245">
        <f t="shared" si="1"/>
        <v>0</v>
      </c>
    </row>
    <row r="246" spans="16:18">
      <c r="P246">
        <v>0</v>
      </c>
      <c r="Q246">
        <v>0</v>
      </c>
      <c r="R246">
        <f t="shared" si="1"/>
        <v>0</v>
      </c>
    </row>
    <row r="247" spans="16:18">
      <c r="P247">
        <v>0</v>
      </c>
      <c r="Q247">
        <v>0</v>
      </c>
      <c r="R247">
        <f t="shared" si="1"/>
        <v>0</v>
      </c>
    </row>
    <row r="248" spans="16:18">
      <c r="P248">
        <v>0</v>
      </c>
      <c r="Q248">
        <v>0</v>
      </c>
      <c r="R248">
        <f t="shared" si="1"/>
        <v>0</v>
      </c>
    </row>
    <row r="249" spans="16:18">
      <c r="P249">
        <v>0</v>
      </c>
      <c r="Q249">
        <v>0</v>
      </c>
      <c r="R249">
        <f t="shared" si="1"/>
        <v>0</v>
      </c>
    </row>
    <row r="250" spans="16:18">
      <c r="P250">
        <v>0</v>
      </c>
      <c r="Q250">
        <v>0</v>
      </c>
      <c r="R250">
        <f t="shared" si="1"/>
        <v>0</v>
      </c>
    </row>
    <row r="251" spans="16:18">
      <c r="P251">
        <v>0</v>
      </c>
      <c r="Q251">
        <v>0</v>
      </c>
      <c r="R251">
        <f t="shared" si="1"/>
        <v>0</v>
      </c>
    </row>
    <row r="252" spans="16:18">
      <c r="P252">
        <v>0</v>
      </c>
      <c r="Q252">
        <v>0</v>
      </c>
      <c r="R252">
        <f t="shared" si="1"/>
        <v>0</v>
      </c>
    </row>
    <row r="253" spans="16:18">
      <c r="P253">
        <v>0</v>
      </c>
      <c r="Q253">
        <v>0</v>
      </c>
      <c r="R253">
        <f t="shared" si="1"/>
        <v>0</v>
      </c>
    </row>
    <row r="254" spans="16:18">
      <c r="P254">
        <v>0</v>
      </c>
      <c r="Q254">
        <v>0</v>
      </c>
      <c r="R254">
        <f t="shared" si="1"/>
        <v>0</v>
      </c>
    </row>
    <row r="255" spans="16:18">
      <c r="P255">
        <v>0</v>
      </c>
      <c r="Q255">
        <v>0</v>
      </c>
      <c r="R255">
        <f t="shared" si="1"/>
        <v>0</v>
      </c>
    </row>
    <row r="256" spans="16:18">
      <c r="P256">
        <v>0</v>
      </c>
      <c r="Q256">
        <v>0</v>
      </c>
      <c r="R256">
        <f t="shared" si="1"/>
        <v>0</v>
      </c>
    </row>
    <row r="257" spans="16:18">
      <c r="P257">
        <v>0</v>
      </c>
      <c r="Q257">
        <v>0</v>
      </c>
      <c r="R257">
        <f t="shared" si="1"/>
        <v>0</v>
      </c>
    </row>
    <row r="258" spans="16:18">
      <c r="P258">
        <v>0</v>
      </c>
      <c r="Q258">
        <v>0</v>
      </c>
      <c r="R258">
        <f t="shared" si="1"/>
        <v>0</v>
      </c>
    </row>
    <row r="259" spans="16:18">
      <c r="P259">
        <v>0</v>
      </c>
      <c r="Q259">
        <v>0</v>
      </c>
      <c r="R259">
        <f t="shared" si="1"/>
        <v>0</v>
      </c>
    </row>
    <row r="260" spans="16:18">
      <c r="P260">
        <v>0</v>
      </c>
      <c r="Q260">
        <v>0</v>
      </c>
      <c r="R260">
        <f t="shared" si="1"/>
        <v>0</v>
      </c>
    </row>
    <row r="261" spans="16:18">
      <c r="P261">
        <v>0</v>
      </c>
      <c r="Q261">
        <v>0</v>
      </c>
      <c r="R261">
        <f t="shared" si="1"/>
        <v>0</v>
      </c>
    </row>
    <row r="262" spans="16:18">
      <c r="P262">
        <v>0</v>
      </c>
      <c r="Q262">
        <v>0</v>
      </c>
      <c r="R262">
        <f t="shared" si="1"/>
        <v>0</v>
      </c>
    </row>
    <row r="263" spans="16:18">
      <c r="P263">
        <v>0</v>
      </c>
      <c r="Q263">
        <v>0</v>
      </c>
      <c r="R263">
        <f t="shared" si="1"/>
        <v>0</v>
      </c>
    </row>
    <row r="264" spans="16:18">
      <c r="P264">
        <v>0</v>
      </c>
      <c r="Q264">
        <v>0</v>
      </c>
      <c r="R264">
        <f t="shared" si="1"/>
        <v>0</v>
      </c>
    </row>
    <row r="265" spans="16:18">
      <c r="P265">
        <v>0</v>
      </c>
      <c r="Q265">
        <v>0</v>
      </c>
      <c r="R265">
        <f t="shared" si="1"/>
        <v>0</v>
      </c>
    </row>
    <row r="266" spans="16:18">
      <c r="P266">
        <v>0</v>
      </c>
      <c r="Q266">
        <v>0</v>
      </c>
      <c r="R266">
        <f t="shared" si="1"/>
        <v>0</v>
      </c>
    </row>
    <row r="267" spans="16:18">
      <c r="P267">
        <v>0</v>
      </c>
      <c r="Q267">
        <v>0</v>
      </c>
      <c r="R267">
        <f t="shared" si="1"/>
        <v>0</v>
      </c>
    </row>
    <row r="268" spans="16:18">
      <c r="P268">
        <v>0</v>
      </c>
      <c r="Q268">
        <v>0</v>
      </c>
      <c r="R268">
        <f t="shared" si="1"/>
        <v>0</v>
      </c>
    </row>
    <row r="269" spans="16:18">
      <c r="P269">
        <v>0</v>
      </c>
      <c r="Q269">
        <v>0</v>
      </c>
      <c r="R269">
        <f t="shared" si="1"/>
        <v>0</v>
      </c>
    </row>
    <row r="270" spans="16:18">
      <c r="P270">
        <v>0</v>
      </c>
      <c r="Q270">
        <v>0</v>
      </c>
      <c r="R270">
        <f t="shared" si="1"/>
        <v>0</v>
      </c>
    </row>
    <row r="271" spans="16:18">
      <c r="P271">
        <v>0</v>
      </c>
      <c r="Q271">
        <v>0</v>
      </c>
      <c r="R271">
        <f t="shared" si="1"/>
        <v>0</v>
      </c>
    </row>
    <row r="272" spans="16:18">
      <c r="P272">
        <v>0</v>
      </c>
      <c r="Q272">
        <v>0</v>
      </c>
      <c r="R272">
        <f t="shared" si="1"/>
        <v>0</v>
      </c>
    </row>
    <row r="273" spans="16:18">
      <c r="P273">
        <v>0</v>
      </c>
      <c r="Q273">
        <v>0</v>
      </c>
      <c r="R273">
        <f t="shared" si="1"/>
        <v>0</v>
      </c>
    </row>
    <row r="274" spans="16:18">
      <c r="P274">
        <v>0</v>
      </c>
      <c r="Q274">
        <v>0</v>
      </c>
      <c r="R274">
        <f t="shared" si="1"/>
        <v>0</v>
      </c>
    </row>
    <row r="275" spans="16:18">
      <c r="P275">
        <v>0</v>
      </c>
      <c r="Q275">
        <v>0</v>
      </c>
      <c r="R275">
        <f t="shared" si="1"/>
        <v>0</v>
      </c>
    </row>
    <row r="276" spans="16:18">
      <c r="P276">
        <v>0</v>
      </c>
      <c r="Q276">
        <v>0</v>
      </c>
      <c r="R276">
        <f t="shared" si="1"/>
        <v>0</v>
      </c>
    </row>
    <row r="277" spans="16:18">
      <c r="P277">
        <v>0</v>
      </c>
      <c r="Q277">
        <v>0</v>
      </c>
      <c r="R277">
        <f t="shared" si="1"/>
        <v>0</v>
      </c>
    </row>
    <row r="278" spans="16:18">
      <c r="P278">
        <v>0</v>
      </c>
      <c r="Q278">
        <v>0</v>
      </c>
      <c r="R278">
        <f t="shared" si="1"/>
        <v>0</v>
      </c>
    </row>
    <row r="279" spans="16:18">
      <c r="P279">
        <v>0</v>
      </c>
      <c r="Q279">
        <v>0</v>
      </c>
      <c r="R279">
        <f t="shared" si="1"/>
        <v>0</v>
      </c>
    </row>
    <row r="280" spans="16:18">
      <c r="P280">
        <v>0</v>
      </c>
      <c r="Q280">
        <v>0</v>
      </c>
      <c r="R280">
        <f t="shared" si="1"/>
        <v>0</v>
      </c>
    </row>
    <row r="281" spans="16:18">
      <c r="P281">
        <v>0</v>
      </c>
      <c r="Q281">
        <v>0</v>
      </c>
      <c r="R281">
        <f t="shared" si="1"/>
        <v>0</v>
      </c>
    </row>
    <row r="282" spans="16:18">
      <c r="P282">
        <v>0</v>
      </c>
      <c r="Q282">
        <v>0</v>
      </c>
      <c r="R282">
        <f t="shared" si="1"/>
        <v>0</v>
      </c>
    </row>
    <row r="283" spans="16:18">
      <c r="P283">
        <v>0</v>
      </c>
      <c r="Q283">
        <v>0</v>
      </c>
      <c r="R283">
        <f t="shared" si="1"/>
        <v>0</v>
      </c>
    </row>
    <row r="284" spans="16:18">
      <c r="P284">
        <v>0</v>
      </c>
      <c r="Q284">
        <v>0</v>
      </c>
      <c r="R284">
        <f t="shared" si="1"/>
        <v>0</v>
      </c>
    </row>
    <row r="285" spans="16:18">
      <c r="P285">
        <v>0</v>
      </c>
      <c r="Q285">
        <v>0</v>
      </c>
      <c r="R285">
        <f t="shared" si="1"/>
        <v>0</v>
      </c>
    </row>
    <row r="286" spans="16:18">
      <c r="P286">
        <v>0</v>
      </c>
      <c r="Q286">
        <v>0</v>
      </c>
      <c r="R286">
        <f t="shared" si="1"/>
        <v>0</v>
      </c>
    </row>
    <row r="287" spans="16:18">
      <c r="P287">
        <v>0</v>
      </c>
      <c r="Q287">
        <v>0</v>
      </c>
      <c r="R287">
        <f t="shared" si="1"/>
        <v>0</v>
      </c>
    </row>
    <row r="288" spans="16:18">
      <c r="P288">
        <v>0</v>
      </c>
      <c r="Q288">
        <v>0</v>
      </c>
      <c r="R288">
        <f t="shared" si="1"/>
        <v>0</v>
      </c>
    </row>
    <row r="289" spans="16:18">
      <c r="P289">
        <v>0</v>
      </c>
      <c r="Q289">
        <v>0</v>
      </c>
      <c r="R289">
        <f t="shared" si="1"/>
        <v>0</v>
      </c>
    </row>
    <row r="290" spans="16:18">
      <c r="P290">
        <v>0</v>
      </c>
      <c r="Q290">
        <v>0</v>
      </c>
      <c r="R290">
        <f t="shared" si="1"/>
        <v>0</v>
      </c>
    </row>
    <row r="291" spans="16:18">
      <c r="P291">
        <v>0</v>
      </c>
      <c r="Q291">
        <v>0</v>
      </c>
      <c r="R291">
        <f t="shared" si="1"/>
        <v>0</v>
      </c>
    </row>
    <row r="292" spans="16:18">
      <c r="P292">
        <v>0</v>
      </c>
      <c r="Q292">
        <v>0</v>
      </c>
      <c r="R292">
        <f t="shared" si="1"/>
        <v>0</v>
      </c>
    </row>
    <row r="293" spans="16:18">
      <c r="P293">
        <v>0</v>
      </c>
      <c r="Q293">
        <v>0</v>
      </c>
      <c r="R293">
        <f t="shared" si="1"/>
        <v>0</v>
      </c>
    </row>
    <row r="294" spans="16:18">
      <c r="P294">
        <v>0</v>
      </c>
      <c r="Q294">
        <v>0</v>
      </c>
      <c r="R294">
        <f t="shared" si="1"/>
        <v>0</v>
      </c>
    </row>
    <row r="295" spans="16:18">
      <c r="P295">
        <v>0</v>
      </c>
      <c r="Q295">
        <v>0</v>
      </c>
      <c r="R295">
        <f t="shared" si="1"/>
        <v>0</v>
      </c>
    </row>
    <row r="296" spans="16:18">
      <c r="P296">
        <v>0</v>
      </c>
      <c r="Q296">
        <v>0</v>
      </c>
      <c r="R296">
        <f t="shared" si="1"/>
        <v>0</v>
      </c>
    </row>
    <row r="297" spans="16:18">
      <c r="P297">
        <v>0</v>
      </c>
      <c r="Q297">
        <v>0</v>
      </c>
      <c r="R297">
        <f t="shared" si="1"/>
        <v>0</v>
      </c>
    </row>
    <row r="298" spans="16:18">
      <c r="P298">
        <v>0</v>
      </c>
      <c r="Q298">
        <v>0</v>
      </c>
      <c r="R298">
        <f t="shared" si="1"/>
        <v>0</v>
      </c>
    </row>
    <row r="299" spans="16:18">
      <c r="P299">
        <v>0</v>
      </c>
      <c r="Q299">
        <v>0</v>
      </c>
      <c r="R299">
        <f t="shared" si="1"/>
        <v>0</v>
      </c>
    </row>
    <row r="300" spans="16:18">
      <c r="P300">
        <v>0</v>
      </c>
      <c r="Q300">
        <v>0</v>
      </c>
      <c r="R300">
        <f t="shared" si="1"/>
        <v>0</v>
      </c>
    </row>
    <row r="301" spans="16:18">
      <c r="P301">
        <v>0</v>
      </c>
      <c r="Q301">
        <v>0</v>
      </c>
      <c r="R301">
        <f t="shared" si="1"/>
        <v>0</v>
      </c>
    </row>
    <row r="302" spans="16:18">
      <c r="P302">
        <v>0</v>
      </c>
      <c r="Q302">
        <v>0</v>
      </c>
      <c r="R302">
        <f t="shared" si="1"/>
        <v>0</v>
      </c>
    </row>
    <row r="303" spans="16:18">
      <c r="P303">
        <v>0</v>
      </c>
      <c r="Q303">
        <v>0</v>
      </c>
      <c r="R303">
        <f t="shared" si="1"/>
        <v>0</v>
      </c>
    </row>
    <row r="304" spans="16:18">
      <c r="P304">
        <v>0</v>
      </c>
      <c r="Q304">
        <v>0</v>
      </c>
      <c r="R304">
        <f t="shared" si="1"/>
        <v>0</v>
      </c>
    </row>
    <row r="305" spans="16:18">
      <c r="P305">
        <v>0</v>
      </c>
      <c r="Q305">
        <v>0</v>
      </c>
      <c r="R305">
        <f t="shared" si="1"/>
        <v>0</v>
      </c>
    </row>
    <row r="306" spans="16:18">
      <c r="P306">
        <v>0</v>
      </c>
      <c r="Q306">
        <v>0</v>
      </c>
      <c r="R306">
        <f t="shared" si="1"/>
        <v>0</v>
      </c>
    </row>
    <row r="307" spans="16:18">
      <c r="P307">
        <v>0</v>
      </c>
      <c r="Q307">
        <v>0</v>
      </c>
      <c r="R307">
        <f t="shared" si="1"/>
        <v>0</v>
      </c>
    </row>
    <row r="308" spans="16:18">
      <c r="P308">
        <v>0</v>
      </c>
      <c r="Q308">
        <v>0</v>
      </c>
      <c r="R308">
        <f t="shared" si="1"/>
        <v>0</v>
      </c>
    </row>
    <row r="309" spans="16:18">
      <c r="P309">
        <v>0</v>
      </c>
      <c r="Q309">
        <v>0</v>
      </c>
      <c r="R309">
        <f t="shared" si="1"/>
        <v>0</v>
      </c>
    </row>
    <row r="310" spans="16:18">
      <c r="P310">
        <v>0</v>
      </c>
      <c r="Q310">
        <v>0</v>
      </c>
      <c r="R310">
        <f t="shared" si="1"/>
        <v>0</v>
      </c>
    </row>
    <row r="311" spans="16:18">
      <c r="P311">
        <v>0</v>
      </c>
      <c r="Q311">
        <v>0</v>
      </c>
      <c r="R311">
        <f t="shared" si="1"/>
        <v>0</v>
      </c>
    </row>
    <row r="312" spans="16:18">
      <c r="P312">
        <v>0</v>
      </c>
      <c r="Q312">
        <v>0</v>
      </c>
      <c r="R312">
        <f t="shared" si="1"/>
        <v>0</v>
      </c>
    </row>
    <row r="313" spans="16:18">
      <c r="P313">
        <v>0</v>
      </c>
      <c r="Q313">
        <v>0</v>
      </c>
      <c r="R313">
        <f t="shared" si="1"/>
        <v>0</v>
      </c>
    </row>
    <row r="314" spans="16:18">
      <c r="P314">
        <v>0</v>
      </c>
      <c r="Q314">
        <v>0</v>
      </c>
      <c r="R314">
        <f t="shared" si="1"/>
        <v>0</v>
      </c>
    </row>
    <row r="315" spans="16:18">
      <c r="P315">
        <v>0</v>
      </c>
      <c r="Q315">
        <v>0</v>
      </c>
      <c r="R315">
        <f t="shared" si="1"/>
        <v>0</v>
      </c>
    </row>
    <row r="316" spans="16:18">
      <c r="P316">
        <v>0</v>
      </c>
      <c r="Q316">
        <v>0</v>
      </c>
      <c r="R316">
        <f t="shared" si="1"/>
        <v>0</v>
      </c>
    </row>
    <row r="317" spans="16:18">
      <c r="P317">
        <v>0</v>
      </c>
      <c r="Q317">
        <v>0</v>
      </c>
      <c r="R317">
        <f t="shared" si="1"/>
        <v>0</v>
      </c>
    </row>
    <row r="318" spans="16:18">
      <c r="P318">
        <v>0</v>
      </c>
      <c r="Q318">
        <v>0</v>
      </c>
      <c r="R318">
        <f t="shared" si="1"/>
        <v>0</v>
      </c>
    </row>
    <row r="319" spans="16:18">
      <c r="P319">
        <v>0</v>
      </c>
      <c r="Q319">
        <v>0</v>
      </c>
      <c r="R319">
        <f t="shared" si="1"/>
        <v>0</v>
      </c>
    </row>
    <row r="320" spans="16:18">
      <c r="P320">
        <v>0</v>
      </c>
      <c r="Q320">
        <v>0</v>
      </c>
      <c r="R320">
        <f t="shared" si="1"/>
        <v>0</v>
      </c>
    </row>
    <row r="321" spans="16:18">
      <c r="P321">
        <v>0</v>
      </c>
      <c r="Q321">
        <v>0</v>
      </c>
      <c r="R321">
        <f t="shared" si="1"/>
        <v>0</v>
      </c>
    </row>
    <row r="322" spans="16:18">
      <c r="P322">
        <v>0</v>
      </c>
      <c r="Q322">
        <v>0</v>
      </c>
      <c r="R322">
        <f t="shared" si="1"/>
        <v>0</v>
      </c>
    </row>
    <row r="323" spans="16:18">
      <c r="P323">
        <v>0</v>
      </c>
      <c r="Q323">
        <v>0</v>
      </c>
      <c r="R323">
        <f t="shared" si="1"/>
        <v>0</v>
      </c>
    </row>
    <row r="324" spans="16:18">
      <c r="P324">
        <v>0</v>
      </c>
      <c r="Q324">
        <v>0</v>
      </c>
      <c r="R324">
        <f t="shared" si="1"/>
        <v>0</v>
      </c>
    </row>
    <row r="325" spans="16:18">
      <c r="P325">
        <v>0</v>
      </c>
      <c r="Q325">
        <v>0</v>
      </c>
      <c r="R325">
        <f t="shared" si="1"/>
        <v>0</v>
      </c>
    </row>
    <row r="326" spans="16:18">
      <c r="P326">
        <v>0</v>
      </c>
      <c r="Q326">
        <v>0</v>
      </c>
      <c r="R326">
        <f t="shared" si="1"/>
        <v>0</v>
      </c>
    </row>
    <row r="327" spans="16:18">
      <c r="P327">
        <v>0</v>
      </c>
      <c r="Q327">
        <v>0</v>
      </c>
      <c r="R327">
        <f t="shared" si="1"/>
        <v>0</v>
      </c>
    </row>
    <row r="328" spans="16:18">
      <c r="P328">
        <v>0</v>
      </c>
      <c r="Q328">
        <v>0</v>
      </c>
      <c r="R328">
        <f t="shared" si="1"/>
        <v>0</v>
      </c>
    </row>
    <row r="329" spans="16:18">
      <c r="P329">
        <v>0</v>
      </c>
      <c r="Q329">
        <v>0</v>
      </c>
      <c r="R329">
        <f t="shared" si="1"/>
        <v>0</v>
      </c>
    </row>
    <row r="330" spans="16:18">
      <c r="P330">
        <v>0</v>
      </c>
      <c r="Q330">
        <v>0</v>
      </c>
      <c r="R330">
        <f t="shared" si="1"/>
        <v>0</v>
      </c>
    </row>
    <row r="331" spans="16:18">
      <c r="P331">
        <v>0</v>
      </c>
      <c r="Q331">
        <v>0</v>
      </c>
      <c r="R331">
        <f t="shared" si="1"/>
        <v>0</v>
      </c>
    </row>
    <row r="332" spans="16:18">
      <c r="P332">
        <v>0</v>
      </c>
      <c r="Q332">
        <v>0</v>
      </c>
      <c r="R332">
        <f t="shared" si="1"/>
        <v>0</v>
      </c>
    </row>
    <row r="333" spans="16:18">
      <c r="P333">
        <v>0</v>
      </c>
      <c r="Q333">
        <v>0</v>
      </c>
      <c r="R333">
        <f t="shared" si="1"/>
        <v>0</v>
      </c>
    </row>
    <row r="334" spans="16:18">
      <c r="P334">
        <v>0</v>
      </c>
      <c r="Q334">
        <v>0</v>
      </c>
      <c r="R334">
        <f t="shared" si="1"/>
        <v>0</v>
      </c>
    </row>
    <row r="335" spans="16:18">
      <c r="P335">
        <v>0</v>
      </c>
      <c r="Q335">
        <v>0</v>
      </c>
      <c r="R335">
        <f t="shared" si="1"/>
        <v>0</v>
      </c>
    </row>
    <row r="336" spans="16:18">
      <c r="P336">
        <v>0</v>
      </c>
      <c r="Q336">
        <v>0</v>
      </c>
      <c r="R336">
        <f t="shared" si="1"/>
        <v>0</v>
      </c>
    </row>
    <row r="337" spans="16:18">
      <c r="P337">
        <v>0</v>
      </c>
      <c r="Q337">
        <v>0</v>
      </c>
      <c r="R337">
        <f t="shared" si="1"/>
        <v>0</v>
      </c>
    </row>
    <row r="338" spans="16:18">
      <c r="P338">
        <v>0</v>
      </c>
      <c r="Q338">
        <v>0</v>
      </c>
      <c r="R338">
        <f t="shared" si="1"/>
        <v>0</v>
      </c>
    </row>
    <row r="339" spans="16:18">
      <c r="P339">
        <v>0</v>
      </c>
      <c r="Q339">
        <v>0</v>
      </c>
      <c r="R339">
        <f t="shared" si="1"/>
        <v>0</v>
      </c>
    </row>
    <row r="340" spans="16:18">
      <c r="P340">
        <v>0</v>
      </c>
      <c r="Q340">
        <v>0</v>
      </c>
      <c r="R340">
        <f t="shared" si="1"/>
        <v>0</v>
      </c>
    </row>
    <row r="341" spans="16:18">
      <c r="P341">
        <v>0</v>
      </c>
      <c r="Q341">
        <v>0</v>
      </c>
      <c r="R341">
        <f t="shared" si="1"/>
        <v>0</v>
      </c>
    </row>
    <row r="342" spans="16:18">
      <c r="P342">
        <v>0</v>
      </c>
      <c r="Q342">
        <v>0</v>
      </c>
      <c r="R342">
        <f t="shared" si="1"/>
        <v>0</v>
      </c>
    </row>
    <row r="343" spans="16:18">
      <c r="P343">
        <v>0</v>
      </c>
      <c r="Q343">
        <v>0</v>
      </c>
      <c r="R343">
        <f t="shared" si="1"/>
        <v>0</v>
      </c>
    </row>
    <row r="344" spans="16:18">
      <c r="P344">
        <v>0</v>
      </c>
      <c r="Q344">
        <v>0</v>
      </c>
      <c r="R344">
        <f t="shared" si="1"/>
        <v>0</v>
      </c>
    </row>
    <row r="345" spans="16:18">
      <c r="P345">
        <v>0</v>
      </c>
      <c r="Q345">
        <v>0</v>
      </c>
      <c r="R345">
        <f t="shared" si="1"/>
        <v>0</v>
      </c>
    </row>
    <row r="346" spans="16:18">
      <c r="P346">
        <v>0</v>
      </c>
      <c r="Q346">
        <v>0</v>
      </c>
      <c r="R346">
        <f t="shared" si="1"/>
        <v>0</v>
      </c>
    </row>
    <row r="347" spans="16:18">
      <c r="P347">
        <v>0</v>
      </c>
      <c r="Q347">
        <v>0</v>
      </c>
      <c r="R347">
        <f t="shared" si="1"/>
        <v>0</v>
      </c>
    </row>
    <row r="348" spans="16:18">
      <c r="P348">
        <v>0</v>
      </c>
      <c r="Q348">
        <v>0</v>
      </c>
      <c r="R348">
        <f t="shared" si="1"/>
        <v>0</v>
      </c>
    </row>
    <row r="349" spans="16:18">
      <c r="P349">
        <v>0</v>
      </c>
      <c r="Q349">
        <v>0</v>
      </c>
      <c r="R349">
        <f t="shared" si="1"/>
        <v>0</v>
      </c>
    </row>
    <row r="350" spans="16:18">
      <c r="P350">
        <v>0</v>
      </c>
      <c r="Q350">
        <v>0</v>
      </c>
      <c r="R350">
        <f t="shared" si="1"/>
        <v>0</v>
      </c>
    </row>
    <row r="351" spans="16:18">
      <c r="P351">
        <v>0</v>
      </c>
      <c r="Q351">
        <v>0</v>
      </c>
      <c r="R351">
        <f t="shared" si="1"/>
        <v>0</v>
      </c>
    </row>
    <row r="352" spans="16:18">
      <c r="P352">
        <v>0</v>
      </c>
      <c r="Q352">
        <v>0</v>
      </c>
      <c r="R352">
        <f t="shared" si="1"/>
        <v>0</v>
      </c>
    </row>
    <row r="353" spans="16:18">
      <c r="P353">
        <v>0</v>
      </c>
      <c r="Q353">
        <v>0</v>
      </c>
      <c r="R353">
        <f t="shared" si="1"/>
        <v>0</v>
      </c>
    </row>
    <row r="354" spans="16:18">
      <c r="P354">
        <v>0</v>
      </c>
      <c r="Q354">
        <v>0</v>
      </c>
      <c r="R354">
        <f t="shared" si="1"/>
        <v>0</v>
      </c>
    </row>
    <row r="355" spans="16:18">
      <c r="P355">
        <v>0</v>
      </c>
      <c r="Q355">
        <v>0</v>
      </c>
      <c r="R355">
        <f t="shared" si="1"/>
        <v>0</v>
      </c>
    </row>
    <row r="356" spans="16:18">
      <c r="P356">
        <v>0</v>
      </c>
      <c r="Q356">
        <v>0</v>
      </c>
      <c r="R356">
        <f t="shared" si="1"/>
        <v>0</v>
      </c>
    </row>
    <row r="357" spans="16:18">
      <c r="P357">
        <v>0</v>
      </c>
      <c r="Q357">
        <v>0</v>
      </c>
      <c r="R357">
        <f t="shared" si="1"/>
        <v>0</v>
      </c>
    </row>
    <row r="358" spans="16:18">
      <c r="P358">
        <v>0</v>
      </c>
      <c r="Q358">
        <v>0</v>
      </c>
      <c r="R358">
        <f t="shared" si="1"/>
        <v>0</v>
      </c>
    </row>
    <row r="359" spans="16:18">
      <c r="P359">
        <v>0</v>
      </c>
      <c r="Q359">
        <v>0</v>
      </c>
      <c r="R359">
        <f t="shared" si="1"/>
        <v>0</v>
      </c>
    </row>
    <row r="360" spans="16:18">
      <c r="P360">
        <v>0</v>
      </c>
      <c r="Q360">
        <v>0</v>
      </c>
      <c r="R360">
        <f t="shared" si="1"/>
        <v>0</v>
      </c>
    </row>
    <row r="361" spans="16:18">
      <c r="P361">
        <v>0</v>
      </c>
      <c r="Q361">
        <v>0</v>
      </c>
      <c r="R361">
        <f t="shared" si="1"/>
        <v>0</v>
      </c>
    </row>
    <row r="362" spans="16:18">
      <c r="P362">
        <v>0</v>
      </c>
      <c r="Q362">
        <v>0</v>
      </c>
      <c r="R362">
        <f t="shared" si="1"/>
        <v>0</v>
      </c>
    </row>
    <row r="363" spans="16:18">
      <c r="P363">
        <v>0</v>
      </c>
      <c r="Q363">
        <v>0</v>
      </c>
      <c r="R363">
        <f t="shared" si="1"/>
        <v>0</v>
      </c>
    </row>
    <row r="364" spans="16:18">
      <c r="P364">
        <v>0</v>
      </c>
      <c r="Q364">
        <v>0</v>
      </c>
      <c r="R364">
        <f t="shared" si="1"/>
        <v>0</v>
      </c>
    </row>
    <row r="365" spans="16:18">
      <c r="P365">
        <v>0</v>
      </c>
      <c r="Q365">
        <v>0</v>
      </c>
      <c r="R365">
        <f t="shared" si="1"/>
        <v>0</v>
      </c>
    </row>
    <row r="366" spans="16:18">
      <c r="P366">
        <v>0</v>
      </c>
      <c r="Q366">
        <v>0</v>
      </c>
      <c r="R366">
        <f t="shared" si="1"/>
        <v>0</v>
      </c>
    </row>
    <row r="367" spans="16:18">
      <c r="P367">
        <v>0</v>
      </c>
      <c r="Q367">
        <v>0</v>
      </c>
      <c r="R367">
        <f t="shared" si="1"/>
        <v>0</v>
      </c>
    </row>
    <row r="368" spans="16:18">
      <c r="P368">
        <v>0</v>
      </c>
      <c r="Q368">
        <v>0</v>
      </c>
      <c r="R368">
        <f t="shared" si="1"/>
        <v>0</v>
      </c>
    </row>
    <row r="369" spans="16:18">
      <c r="P369">
        <v>0</v>
      </c>
      <c r="Q369">
        <v>0</v>
      </c>
      <c r="R369">
        <f t="shared" si="1"/>
        <v>0</v>
      </c>
    </row>
    <row r="370" spans="16:18">
      <c r="P370">
        <v>0</v>
      </c>
      <c r="Q370">
        <v>0</v>
      </c>
      <c r="R370">
        <f t="shared" si="1"/>
        <v>0</v>
      </c>
    </row>
    <row r="371" spans="16:18">
      <c r="P371">
        <v>0</v>
      </c>
      <c r="Q371">
        <v>0</v>
      </c>
      <c r="R371">
        <f t="shared" si="1"/>
        <v>0</v>
      </c>
    </row>
    <row r="372" spans="16:18">
      <c r="P372">
        <v>0</v>
      </c>
      <c r="Q372">
        <v>0</v>
      </c>
      <c r="R372">
        <f t="shared" si="1"/>
        <v>0</v>
      </c>
    </row>
    <row r="373" spans="16:18">
      <c r="P373">
        <v>0</v>
      </c>
      <c r="Q373">
        <v>0</v>
      </c>
      <c r="R373">
        <f t="shared" si="1"/>
        <v>0</v>
      </c>
    </row>
    <row r="374" spans="16:18">
      <c r="P374">
        <v>0</v>
      </c>
      <c r="Q374">
        <v>0</v>
      </c>
      <c r="R374">
        <f t="shared" si="1"/>
        <v>0</v>
      </c>
    </row>
    <row r="375" spans="16:18">
      <c r="P375">
        <v>0</v>
      </c>
      <c r="Q375">
        <v>0</v>
      </c>
      <c r="R375">
        <f t="shared" si="1"/>
        <v>0</v>
      </c>
    </row>
    <row r="376" spans="16:18">
      <c r="P376">
        <v>0</v>
      </c>
      <c r="Q376">
        <v>0</v>
      </c>
      <c r="R376">
        <f t="shared" si="1"/>
        <v>0</v>
      </c>
    </row>
    <row r="377" spans="16:18">
      <c r="P377">
        <v>0</v>
      </c>
      <c r="Q377">
        <v>0</v>
      </c>
      <c r="R377">
        <f t="shared" si="1"/>
        <v>0</v>
      </c>
    </row>
    <row r="378" spans="16:18">
      <c r="P378">
        <v>0</v>
      </c>
      <c r="Q378">
        <v>0</v>
      </c>
      <c r="R378">
        <f t="shared" si="1"/>
        <v>0</v>
      </c>
    </row>
    <row r="379" spans="16:18">
      <c r="P379">
        <v>0</v>
      </c>
      <c r="Q379">
        <v>0</v>
      </c>
      <c r="R379">
        <f t="shared" si="1"/>
        <v>0</v>
      </c>
    </row>
    <row r="380" spans="16:18">
      <c r="P380">
        <v>0</v>
      </c>
      <c r="Q380">
        <v>0</v>
      </c>
      <c r="R380">
        <f t="shared" si="1"/>
        <v>0</v>
      </c>
    </row>
    <row r="381" spans="16:18">
      <c r="P381">
        <v>0</v>
      </c>
      <c r="Q381">
        <v>0</v>
      </c>
      <c r="R381">
        <f t="shared" si="1"/>
        <v>0</v>
      </c>
    </row>
    <row r="382" spans="16:18">
      <c r="P382">
        <v>0</v>
      </c>
      <c r="Q382">
        <v>0</v>
      </c>
      <c r="R382">
        <f t="shared" si="1"/>
        <v>0</v>
      </c>
    </row>
    <row r="383" spans="16:18">
      <c r="P383">
        <v>0</v>
      </c>
      <c r="Q383">
        <v>0</v>
      </c>
      <c r="R383">
        <f t="shared" si="1"/>
        <v>0</v>
      </c>
    </row>
    <row r="384" spans="16:18">
      <c r="P384">
        <v>0</v>
      </c>
      <c r="Q384">
        <v>0</v>
      </c>
      <c r="R384">
        <f t="shared" si="1"/>
        <v>0</v>
      </c>
    </row>
    <row r="385" spans="16:18">
      <c r="P385">
        <v>0</v>
      </c>
      <c r="Q385">
        <v>0</v>
      </c>
      <c r="R385">
        <f t="shared" si="1"/>
        <v>0</v>
      </c>
    </row>
    <row r="386" spans="16:18">
      <c r="P386">
        <v>0</v>
      </c>
      <c r="Q386">
        <v>0</v>
      </c>
      <c r="R386">
        <f t="shared" si="1"/>
        <v>0</v>
      </c>
    </row>
    <row r="387" spans="16:18">
      <c r="P387">
        <v>0</v>
      </c>
      <c r="Q387">
        <v>0</v>
      </c>
      <c r="R387">
        <f t="shared" si="1"/>
        <v>0</v>
      </c>
    </row>
    <row r="388" spans="16:18">
      <c r="P388">
        <v>0</v>
      </c>
      <c r="Q388">
        <v>0</v>
      </c>
      <c r="R388">
        <f t="shared" si="1"/>
        <v>0</v>
      </c>
    </row>
    <row r="389" spans="16:18">
      <c r="P389">
        <v>0</v>
      </c>
      <c r="Q389">
        <v>0</v>
      </c>
      <c r="R389">
        <f t="shared" si="1"/>
        <v>0</v>
      </c>
    </row>
    <row r="390" spans="16:18">
      <c r="P390">
        <v>0</v>
      </c>
      <c r="Q390">
        <v>0</v>
      </c>
      <c r="R390">
        <f t="shared" si="1"/>
        <v>0</v>
      </c>
    </row>
    <row r="391" spans="16:18">
      <c r="P391">
        <v>0</v>
      </c>
      <c r="Q391">
        <v>0</v>
      </c>
      <c r="R391">
        <f t="shared" si="1"/>
        <v>0</v>
      </c>
    </row>
    <row r="392" spans="16:18">
      <c r="P392">
        <v>0</v>
      </c>
      <c r="Q392">
        <v>0</v>
      </c>
      <c r="R392">
        <f t="shared" si="1"/>
        <v>0</v>
      </c>
    </row>
    <row r="393" spans="16:18">
      <c r="P393">
        <v>0</v>
      </c>
      <c r="Q393">
        <v>0</v>
      </c>
      <c r="R393">
        <f t="shared" si="1"/>
        <v>0</v>
      </c>
    </row>
    <row r="394" spans="16:18">
      <c r="P394">
        <v>0</v>
      </c>
      <c r="Q394">
        <v>0</v>
      </c>
      <c r="R394">
        <f t="shared" si="1"/>
        <v>0</v>
      </c>
    </row>
    <row r="395" spans="16:18">
      <c r="P395">
        <v>0</v>
      </c>
      <c r="Q395">
        <v>0</v>
      </c>
      <c r="R395">
        <f t="shared" si="1"/>
        <v>0</v>
      </c>
    </row>
    <row r="396" spans="16:18">
      <c r="P396">
        <v>0</v>
      </c>
      <c r="Q396">
        <v>0</v>
      </c>
      <c r="R396">
        <f t="shared" si="1"/>
        <v>0</v>
      </c>
    </row>
    <row r="397" spans="16:18">
      <c r="P397">
        <v>0</v>
      </c>
      <c r="Q397">
        <v>0</v>
      </c>
      <c r="R397">
        <f t="shared" si="1"/>
        <v>0</v>
      </c>
    </row>
    <row r="398" spans="16:18">
      <c r="P398">
        <v>0</v>
      </c>
      <c r="Q398">
        <v>0</v>
      </c>
      <c r="R398">
        <f t="shared" si="1"/>
        <v>0</v>
      </c>
    </row>
    <row r="399" spans="16:18">
      <c r="P399">
        <v>0</v>
      </c>
      <c r="Q399">
        <v>0</v>
      </c>
      <c r="R399">
        <f t="shared" si="1"/>
        <v>0</v>
      </c>
    </row>
    <row r="400" spans="16:18">
      <c r="P400">
        <v>0</v>
      </c>
      <c r="Q400">
        <v>0</v>
      </c>
      <c r="R400">
        <f t="shared" si="1"/>
        <v>0</v>
      </c>
    </row>
    <row r="401" spans="16:18">
      <c r="P401">
        <v>0</v>
      </c>
      <c r="Q401">
        <v>0</v>
      </c>
      <c r="R401">
        <f t="shared" si="1"/>
        <v>0</v>
      </c>
    </row>
    <row r="402" spans="16:18">
      <c r="P402">
        <v>0</v>
      </c>
      <c r="Q402">
        <v>0</v>
      </c>
      <c r="R402">
        <f t="shared" si="1"/>
        <v>0</v>
      </c>
    </row>
    <row r="403" spans="16:18">
      <c r="P403">
        <v>0</v>
      </c>
      <c r="Q403">
        <v>0</v>
      </c>
      <c r="R403">
        <f t="shared" si="1"/>
        <v>0</v>
      </c>
    </row>
    <row r="404" spans="16:18">
      <c r="P404">
        <v>0</v>
      </c>
      <c r="Q404">
        <v>0</v>
      </c>
      <c r="R404">
        <f t="shared" si="1"/>
        <v>0</v>
      </c>
    </row>
    <row r="405" spans="16:18">
      <c r="P405">
        <v>0</v>
      </c>
      <c r="Q405">
        <v>0</v>
      </c>
      <c r="R405">
        <f t="shared" si="1"/>
        <v>0</v>
      </c>
    </row>
    <row r="406" spans="16:18">
      <c r="P406">
        <v>0</v>
      </c>
      <c r="Q406">
        <v>0</v>
      </c>
      <c r="R406">
        <f t="shared" si="1"/>
        <v>0</v>
      </c>
    </row>
    <row r="407" spans="16:18">
      <c r="P407">
        <v>0</v>
      </c>
      <c r="Q407">
        <v>0</v>
      </c>
      <c r="R407">
        <f t="shared" si="1"/>
        <v>0</v>
      </c>
    </row>
    <row r="408" spans="16:18">
      <c r="P408">
        <v>0</v>
      </c>
      <c r="Q408">
        <v>0</v>
      </c>
      <c r="R408">
        <f t="shared" si="1"/>
        <v>0</v>
      </c>
    </row>
    <row r="409" spans="16:18">
      <c r="P409">
        <v>0</v>
      </c>
      <c r="Q409">
        <v>0</v>
      </c>
      <c r="R409">
        <f t="shared" si="1"/>
        <v>0</v>
      </c>
    </row>
    <row r="410" spans="16:18">
      <c r="P410">
        <v>0</v>
      </c>
      <c r="Q410">
        <v>0</v>
      </c>
      <c r="R410">
        <f t="shared" si="1"/>
        <v>0</v>
      </c>
    </row>
    <row r="411" spans="16:18">
      <c r="P411">
        <v>0</v>
      </c>
      <c r="Q411">
        <v>0</v>
      </c>
      <c r="R411">
        <f t="shared" si="1"/>
        <v>0</v>
      </c>
    </row>
    <row r="412" spans="16:18">
      <c r="P412">
        <v>0</v>
      </c>
      <c r="Q412">
        <v>0</v>
      </c>
      <c r="R412">
        <f t="shared" si="1"/>
        <v>0</v>
      </c>
    </row>
    <row r="413" spans="16:18">
      <c r="P413">
        <v>0</v>
      </c>
      <c r="Q413">
        <v>0</v>
      </c>
      <c r="R413">
        <f t="shared" si="1"/>
        <v>0</v>
      </c>
    </row>
    <row r="414" spans="16:18">
      <c r="P414">
        <v>0</v>
      </c>
      <c r="Q414">
        <v>0</v>
      </c>
      <c r="R414">
        <f t="shared" si="1"/>
        <v>0</v>
      </c>
    </row>
    <row r="415" spans="16:18">
      <c r="P415">
        <v>0</v>
      </c>
      <c r="Q415">
        <v>0</v>
      </c>
      <c r="R415">
        <f t="shared" si="1"/>
        <v>0</v>
      </c>
    </row>
    <row r="416" spans="16:18">
      <c r="P416">
        <v>0</v>
      </c>
      <c r="Q416">
        <v>0</v>
      </c>
      <c r="R416">
        <f t="shared" si="1"/>
        <v>0</v>
      </c>
    </row>
    <row r="417" spans="16:18">
      <c r="P417">
        <v>0</v>
      </c>
      <c r="Q417">
        <v>0</v>
      </c>
      <c r="R417">
        <f t="shared" si="1"/>
        <v>0</v>
      </c>
    </row>
    <row r="418" spans="16:18">
      <c r="P418">
        <v>0</v>
      </c>
      <c r="Q418">
        <v>0</v>
      </c>
      <c r="R418">
        <f t="shared" si="1"/>
        <v>0</v>
      </c>
    </row>
    <row r="419" spans="16:18">
      <c r="P419">
        <v>0</v>
      </c>
      <c r="Q419">
        <v>0</v>
      </c>
      <c r="R419">
        <f t="shared" si="1"/>
        <v>0</v>
      </c>
    </row>
    <row r="420" spans="16:18">
      <c r="P420">
        <v>0</v>
      </c>
      <c r="Q420">
        <v>0</v>
      </c>
      <c r="R420">
        <f t="shared" si="1"/>
        <v>0</v>
      </c>
    </row>
    <row r="421" spans="16:18">
      <c r="P421">
        <v>0</v>
      </c>
      <c r="Q421">
        <v>0</v>
      </c>
      <c r="R421">
        <f t="shared" si="1"/>
        <v>0</v>
      </c>
    </row>
    <row r="422" spans="16:18">
      <c r="P422">
        <v>0</v>
      </c>
      <c r="Q422">
        <v>0</v>
      </c>
      <c r="R422">
        <f t="shared" si="1"/>
        <v>0</v>
      </c>
    </row>
    <row r="423" spans="16:18">
      <c r="P423">
        <v>0</v>
      </c>
      <c r="Q423">
        <v>0</v>
      </c>
      <c r="R423">
        <f t="shared" si="1"/>
        <v>0</v>
      </c>
    </row>
    <row r="424" spans="16:18">
      <c r="P424">
        <v>0</v>
      </c>
      <c r="Q424">
        <v>0</v>
      </c>
      <c r="R424">
        <f t="shared" si="1"/>
        <v>0</v>
      </c>
    </row>
    <row r="425" spans="16:18">
      <c r="P425">
        <v>0</v>
      </c>
      <c r="Q425">
        <v>0</v>
      </c>
      <c r="R425">
        <f t="shared" si="1"/>
        <v>0</v>
      </c>
    </row>
    <row r="426" spans="16:18">
      <c r="P426">
        <v>0</v>
      </c>
      <c r="Q426">
        <v>0</v>
      </c>
      <c r="R426">
        <f t="shared" si="1"/>
        <v>0</v>
      </c>
    </row>
    <row r="427" spans="16:18">
      <c r="P427">
        <v>0</v>
      </c>
      <c r="Q427">
        <v>0</v>
      </c>
      <c r="R427">
        <f t="shared" si="1"/>
        <v>0</v>
      </c>
    </row>
    <row r="428" spans="16:18">
      <c r="P428">
        <v>0</v>
      </c>
      <c r="Q428">
        <v>0</v>
      </c>
      <c r="R428">
        <f t="shared" si="1"/>
        <v>0</v>
      </c>
    </row>
    <row r="429" spans="16:18">
      <c r="P429">
        <v>0</v>
      </c>
      <c r="Q429">
        <v>0</v>
      </c>
      <c r="R429">
        <f t="shared" si="1"/>
        <v>0</v>
      </c>
    </row>
    <row r="430" spans="16:18">
      <c r="P430">
        <v>0</v>
      </c>
      <c r="Q430">
        <v>0</v>
      </c>
      <c r="R430">
        <f t="shared" si="1"/>
        <v>0</v>
      </c>
    </row>
    <row r="431" spans="16:18">
      <c r="P431">
        <v>0</v>
      </c>
      <c r="Q431">
        <v>0</v>
      </c>
      <c r="R431">
        <f t="shared" si="1"/>
        <v>0</v>
      </c>
    </row>
    <row r="432" spans="16:18">
      <c r="P432">
        <v>0</v>
      </c>
      <c r="Q432">
        <v>0</v>
      </c>
      <c r="R432">
        <f t="shared" si="1"/>
        <v>0</v>
      </c>
    </row>
    <row r="433" spans="16:18">
      <c r="P433">
        <v>0</v>
      </c>
      <c r="Q433">
        <v>0</v>
      </c>
      <c r="R433">
        <f t="shared" si="1"/>
        <v>0</v>
      </c>
    </row>
    <row r="434" spans="16:18">
      <c r="P434">
        <v>0</v>
      </c>
      <c r="Q434">
        <v>0</v>
      </c>
      <c r="R434">
        <f t="shared" si="1"/>
        <v>0</v>
      </c>
    </row>
    <row r="435" spans="16:18">
      <c r="P435">
        <v>0</v>
      </c>
      <c r="Q435">
        <v>0</v>
      </c>
      <c r="R435">
        <f t="shared" si="1"/>
        <v>0</v>
      </c>
    </row>
    <row r="436" spans="16:18">
      <c r="P436">
        <v>0</v>
      </c>
      <c r="Q436">
        <v>0</v>
      </c>
      <c r="R436">
        <f t="shared" si="1"/>
        <v>0</v>
      </c>
    </row>
    <row r="437" spans="16:18">
      <c r="P437">
        <v>0</v>
      </c>
      <c r="Q437">
        <v>0</v>
      </c>
      <c r="R437">
        <f t="shared" si="1"/>
        <v>0</v>
      </c>
    </row>
    <row r="438" spans="16:18">
      <c r="P438">
        <v>0</v>
      </c>
      <c r="Q438">
        <v>0</v>
      </c>
      <c r="R438">
        <f t="shared" si="1"/>
        <v>0</v>
      </c>
    </row>
    <row r="439" spans="16:18">
      <c r="P439">
        <v>0</v>
      </c>
      <c r="Q439">
        <v>0</v>
      </c>
      <c r="R439">
        <f t="shared" si="1"/>
        <v>0</v>
      </c>
    </row>
    <row r="440" spans="16:18">
      <c r="P440">
        <v>0</v>
      </c>
      <c r="Q440">
        <v>0</v>
      </c>
      <c r="R440">
        <f t="shared" si="1"/>
        <v>0</v>
      </c>
    </row>
    <row r="441" spans="16:18">
      <c r="P441">
        <v>0</v>
      </c>
      <c r="Q441">
        <v>0</v>
      </c>
      <c r="R441">
        <f t="shared" si="1"/>
        <v>0</v>
      </c>
    </row>
    <row r="442" spans="16:18">
      <c r="P442">
        <v>0</v>
      </c>
      <c r="Q442">
        <v>0</v>
      </c>
      <c r="R442">
        <f t="shared" si="1"/>
        <v>0</v>
      </c>
    </row>
    <row r="443" spans="16:18">
      <c r="P443">
        <v>0</v>
      </c>
      <c r="Q443">
        <v>0</v>
      </c>
      <c r="R443">
        <f t="shared" si="1"/>
        <v>0</v>
      </c>
    </row>
    <row r="444" spans="16:18">
      <c r="P444">
        <v>0</v>
      </c>
      <c r="Q444">
        <v>0</v>
      </c>
      <c r="R444">
        <f t="shared" si="1"/>
        <v>0</v>
      </c>
    </row>
    <row r="445" spans="16:18">
      <c r="P445">
        <v>0</v>
      </c>
      <c r="Q445">
        <v>0</v>
      </c>
      <c r="R445">
        <f t="shared" si="1"/>
        <v>0</v>
      </c>
    </row>
    <row r="446" spans="16:18">
      <c r="P446">
        <v>0</v>
      </c>
      <c r="Q446">
        <v>0</v>
      </c>
      <c r="R446">
        <f t="shared" si="1"/>
        <v>0</v>
      </c>
    </row>
    <row r="447" spans="16:18">
      <c r="P447">
        <v>0</v>
      </c>
      <c r="Q447">
        <v>0</v>
      </c>
      <c r="R447">
        <f t="shared" si="1"/>
        <v>0</v>
      </c>
    </row>
    <row r="448" spans="16:18">
      <c r="P448">
        <v>0</v>
      </c>
      <c r="Q448">
        <v>0</v>
      </c>
      <c r="R448">
        <f t="shared" si="1"/>
        <v>0</v>
      </c>
    </row>
    <row r="449" spans="16:18">
      <c r="P449">
        <v>0</v>
      </c>
      <c r="Q449">
        <v>0</v>
      </c>
      <c r="R449">
        <f t="shared" si="1"/>
        <v>0</v>
      </c>
    </row>
    <row r="450" spans="16:18">
      <c r="P450">
        <v>0</v>
      </c>
      <c r="Q450">
        <v>0</v>
      </c>
      <c r="R450">
        <f t="shared" si="1"/>
        <v>0</v>
      </c>
    </row>
    <row r="451" spans="16:18">
      <c r="P451">
        <v>0</v>
      </c>
      <c r="Q451">
        <v>0</v>
      </c>
      <c r="R451">
        <f t="shared" si="1"/>
        <v>0</v>
      </c>
    </row>
    <row r="452" spans="16:18">
      <c r="P452">
        <v>0</v>
      </c>
      <c r="Q452">
        <v>0</v>
      </c>
      <c r="R452">
        <f t="shared" si="1"/>
        <v>0</v>
      </c>
    </row>
    <row r="453" spans="16:18">
      <c r="P453">
        <v>0</v>
      </c>
      <c r="Q453">
        <v>0</v>
      </c>
      <c r="R453">
        <f t="shared" si="1"/>
        <v>0</v>
      </c>
    </row>
    <row r="454" spans="16:18">
      <c r="P454">
        <v>0</v>
      </c>
      <c r="Q454">
        <v>0</v>
      </c>
      <c r="R454">
        <f t="shared" si="1"/>
        <v>0</v>
      </c>
    </row>
    <row r="455" spans="16:18">
      <c r="P455">
        <v>0</v>
      </c>
      <c r="Q455">
        <v>0</v>
      </c>
      <c r="R455">
        <f t="shared" si="1"/>
        <v>0</v>
      </c>
    </row>
    <row r="456" spans="16:18">
      <c r="P456">
        <v>0</v>
      </c>
      <c r="Q456">
        <v>0</v>
      </c>
      <c r="R456">
        <f t="shared" si="1"/>
        <v>0</v>
      </c>
    </row>
    <row r="457" spans="16:18">
      <c r="P457">
        <v>0</v>
      </c>
      <c r="Q457">
        <v>0</v>
      </c>
      <c r="R457">
        <f t="shared" si="1"/>
        <v>0</v>
      </c>
    </row>
    <row r="458" spans="16:18">
      <c r="P458">
        <v>0</v>
      </c>
      <c r="Q458">
        <v>0</v>
      </c>
      <c r="R458">
        <f t="shared" si="1"/>
        <v>0</v>
      </c>
    </row>
    <row r="459" spans="16:18">
      <c r="P459">
        <v>0</v>
      </c>
      <c r="Q459">
        <v>0</v>
      </c>
      <c r="R459">
        <f t="shared" si="1"/>
        <v>0</v>
      </c>
    </row>
    <row r="460" spans="16:18">
      <c r="P460">
        <v>0</v>
      </c>
      <c r="Q460">
        <v>0</v>
      </c>
      <c r="R460">
        <f t="shared" si="1"/>
        <v>0</v>
      </c>
    </row>
    <row r="461" spans="16:18">
      <c r="P461">
        <v>0</v>
      </c>
      <c r="Q461">
        <v>0</v>
      </c>
      <c r="R461">
        <f t="shared" si="1"/>
        <v>0</v>
      </c>
    </row>
    <row r="462" spans="16:18">
      <c r="P462">
        <v>0</v>
      </c>
      <c r="Q462">
        <v>0</v>
      </c>
      <c r="R462">
        <f t="shared" si="1"/>
        <v>0</v>
      </c>
    </row>
    <row r="463" spans="16:18">
      <c r="P463">
        <v>0</v>
      </c>
      <c r="Q463">
        <v>0</v>
      </c>
      <c r="R463">
        <f t="shared" si="1"/>
        <v>0</v>
      </c>
    </row>
    <row r="464" spans="16:18">
      <c r="P464">
        <v>0</v>
      </c>
      <c r="Q464">
        <v>0</v>
      </c>
      <c r="R464">
        <f t="shared" si="1"/>
        <v>0</v>
      </c>
    </row>
    <row r="465" spans="16:18">
      <c r="P465">
        <v>0</v>
      </c>
      <c r="Q465">
        <v>0</v>
      </c>
      <c r="R465">
        <f t="shared" si="1"/>
        <v>0</v>
      </c>
    </row>
    <row r="466" spans="16:18">
      <c r="P466">
        <v>0</v>
      </c>
      <c r="Q466">
        <v>0</v>
      </c>
      <c r="R466">
        <f t="shared" si="1"/>
        <v>0</v>
      </c>
    </row>
    <row r="467" spans="16:18">
      <c r="P467">
        <v>0</v>
      </c>
      <c r="Q467">
        <v>0</v>
      </c>
      <c r="R467">
        <f t="shared" si="1"/>
        <v>0</v>
      </c>
    </row>
    <row r="468" spans="16:18">
      <c r="P468">
        <v>0</v>
      </c>
      <c r="Q468">
        <v>0</v>
      </c>
      <c r="R468">
        <f t="shared" si="1"/>
        <v>0</v>
      </c>
    </row>
    <row r="469" spans="16:18">
      <c r="P469">
        <v>0</v>
      </c>
      <c r="Q469">
        <v>0</v>
      </c>
      <c r="R469">
        <f t="shared" si="1"/>
        <v>0</v>
      </c>
    </row>
    <row r="470" spans="16:18">
      <c r="P470">
        <v>0</v>
      </c>
      <c r="Q470">
        <v>0</v>
      </c>
      <c r="R470">
        <f t="shared" si="1"/>
        <v>0</v>
      </c>
    </row>
    <row r="471" spans="16:18">
      <c r="P471">
        <v>0</v>
      </c>
      <c r="Q471">
        <v>0</v>
      </c>
      <c r="R471">
        <f t="shared" si="1"/>
        <v>0</v>
      </c>
    </row>
    <row r="472" spans="16:18">
      <c r="P472">
        <v>0</v>
      </c>
      <c r="Q472">
        <v>0</v>
      </c>
      <c r="R472">
        <f t="shared" si="1"/>
        <v>0</v>
      </c>
    </row>
    <row r="473" spans="16:18">
      <c r="P473">
        <v>0</v>
      </c>
      <c r="Q473">
        <v>0</v>
      </c>
      <c r="R473">
        <f t="shared" si="1"/>
        <v>0</v>
      </c>
    </row>
    <row r="474" spans="16:18">
      <c r="P474">
        <v>0</v>
      </c>
      <c r="Q474">
        <v>0</v>
      </c>
      <c r="R474">
        <f t="shared" si="1"/>
        <v>0</v>
      </c>
    </row>
    <row r="475" spans="16:18">
      <c r="P475">
        <v>0</v>
      </c>
      <c r="Q475">
        <v>0</v>
      </c>
      <c r="R475">
        <f t="shared" si="1"/>
        <v>0</v>
      </c>
    </row>
    <row r="476" spans="16:18">
      <c r="P476">
        <v>0</v>
      </c>
      <c r="Q476">
        <v>0</v>
      </c>
      <c r="R476">
        <f t="shared" si="1"/>
        <v>0</v>
      </c>
    </row>
    <row r="477" spans="16:18">
      <c r="P477">
        <v>0</v>
      </c>
      <c r="Q477">
        <v>0</v>
      </c>
      <c r="R477">
        <f t="shared" si="1"/>
        <v>0</v>
      </c>
    </row>
    <row r="478" spans="16:18">
      <c r="P478">
        <v>0</v>
      </c>
      <c r="Q478">
        <v>0</v>
      </c>
      <c r="R478">
        <f t="shared" si="1"/>
        <v>0</v>
      </c>
    </row>
    <row r="479" spans="16:18">
      <c r="P479">
        <v>0</v>
      </c>
      <c r="Q479">
        <v>0</v>
      </c>
      <c r="R479">
        <f t="shared" si="1"/>
        <v>0</v>
      </c>
    </row>
    <row r="480" spans="16:18">
      <c r="P480">
        <v>0</v>
      </c>
      <c r="Q480">
        <v>0</v>
      </c>
      <c r="R480">
        <f t="shared" si="1"/>
        <v>0</v>
      </c>
    </row>
    <row r="481" spans="16:18">
      <c r="P481">
        <v>0</v>
      </c>
      <c r="Q481">
        <v>0</v>
      </c>
      <c r="R481">
        <f t="shared" si="1"/>
        <v>0</v>
      </c>
    </row>
    <row r="482" spans="16:18">
      <c r="P482">
        <v>0</v>
      </c>
      <c r="Q482">
        <v>0</v>
      </c>
      <c r="R482">
        <f t="shared" si="1"/>
        <v>0</v>
      </c>
    </row>
    <row r="483" spans="16:18">
      <c r="P483">
        <v>0</v>
      </c>
      <c r="Q483">
        <v>0</v>
      </c>
      <c r="R483">
        <f t="shared" si="1"/>
        <v>0</v>
      </c>
    </row>
    <row r="484" spans="16:18">
      <c r="P484">
        <v>0</v>
      </c>
      <c r="Q484">
        <v>0</v>
      </c>
      <c r="R484">
        <f t="shared" si="1"/>
        <v>0</v>
      </c>
    </row>
    <row r="485" spans="16:18">
      <c r="P485">
        <v>0</v>
      </c>
      <c r="Q485">
        <v>0</v>
      </c>
      <c r="R485">
        <f t="shared" si="1"/>
        <v>0</v>
      </c>
    </row>
    <row r="486" spans="16:18">
      <c r="P486">
        <v>0</v>
      </c>
      <c r="Q486">
        <v>0</v>
      </c>
      <c r="R486">
        <f t="shared" si="1"/>
        <v>0</v>
      </c>
    </row>
    <row r="487" spans="16:18">
      <c r="P487">
        <v>0</v>
      </c>
      <c r="Q487">
        <v>0</v>
      </c>
      <c r="R487">
        <f t="shared" si="1"/>
        <v>0</v>
      </c>
    </row>
    <row r="488" spans="16:18">
      <c r="P488">
        <v>0</v>
      </c>
      <c r="Q488">
        <v>0</v>
      </c>
      <c r="R488">
        <f t="shared" si="1"/>
        <v>0</v>
      </c>
    </row>
    <row r="489" spans="16:18">
      <c r="P489">
        <v>0</v>
      </c>
      <c r="Q489">
        <v>0</v>
      </c>
      <c r="R489">
        <f t="shared" si="1"/>
        <v>0</v>
      </c>
    </row>
    <row r="490" spans="16:18">
      <c r="P490">
        <v>0</v>
      </c>
      <c r="Q490">
        <v>0</v>
      </c>
      <c r="R490">
        <f t="shared" si="1"/>
        <v>0</v>
      </c>
    </row>
    <row r="491" spans="16:18">
      <c r="P491">
        <v>0</v>
      </c>
      <c r="Q491">
        <v>0</v>
      </c>
      <c r="R491">
        <f t="shared" si="1"/>
        <v>0</v>
      </c>
    </row>
    <row r="492" spans="16:18">
      <c r="P492">
        <v>0</v>
      </c>
      <c r="Q492">
        <v>0</v>
      </c>
      <c r="R492">
        <f t="shared" si="1"/>
        <v>0</v>
      </c>
    </row>
    <row r="493" spans="16:18">
      <c r="P493">
        <v>0</v>
      </c>
      <c r="Q493">
        <v>0</v>
      </c>
      <c r="R493">
        <f t="shared" si="1"/>
        <v>0</v>
      </c>
    </row>
    <row r="494" spans="16:18">
      <c r="P494">
        <v>0</v>
      </c>
      <c r="Q494">
        <v>0</v>
      </c>
      <c r="R494">
        <f t="shared" si="1"/>
        <v>0</v>
      </c>
    </row>
    <row r="495" spans="16:18">
      <c r="P495">
        <v>0</v>
      </c>
      <c r="Q495">
        <v>0</v>
      </c>
      <c r="R495">
        <f t="shared" si="1"/>
        <v>0</v>
      </c>
    </row>
    <row r="496" spans="16:18">
      <c r="P496">
        <v>0</v>
      </c>
      <c r="Q496">
        <v>0</v>
      </c>
      <c r="R496">
        <f t="shared" si="1"/>
        <v>0</v>
      </c>
    </row>
    <row r="497" spans="16:18">
      <c r="P497">
        <v>0</v>
      </c>
      <c r="Q497">
        <v>0</v>
      </c>
      <c r="R497">
        <f t="shared" si="1"/>
        <v>0</v>
      </c>
    </row>
    <row r="498" spans="16:18">
      <c r="P498">
        <v>0</v>
      </c>
      <c r="Q498">
        <v>0</v>
      </c>
      <c r="R498">
        <f t="shared" si="1"/>
        <v>0</v>
      </c>
    </row>
    <row r="499" spans="16:18">
      <c r="P499">
        <v>0</v>
      </c>
      <c r="Q499">
        <v>0</v>
      </c>
      <c r="R499">
        <f t="shared" si="1"/>
        <v>0</v>
      </c>
    </row>
    <row r="500" spans="16:18">
      <c r="P500">
        <v>0</v>
      </c>
      <c r="Q500">
        <v>0</v>
      </c>
      <c r="R500">
        <f t="shared" si="1"/>
        <v>0</v>
      </c>
    </row>
    <row r="501" spans="16:18">
      <c r="P501">
        <v>0</v>
      </c>
      <c r="Q501">
        <v>0</v>
      </c>
      <c r="R501">
        <f t="shared" si="1"/>
        <v>0</v>
      </c>
    </row>
    <row r="502" spans="16:18">
      <c r="P502">
        <v>0</v>
      </c>
      <c r="Q502">
        <v>0</v>
      </c>
      <c r="R502">
        <f t="shared" si="1"/>
        <v>0</v>
      </c>
    </row>
    <row r="503" spans="16:18">
      <c r="P503">
        <v>0</v>
      </c>
      <c r="Q503">
        <v>0</v>
      </c>
      <c r="R503">
        <f t="shared" si="1"/>
        <v>0</v>
      </c>
    </row>
    <row r="504" spans="16:18">
      <c r="P504">
        <v>0</v>
      </c>
      <c r="Q504">
        <v>0</v>
      </c>
      <c r="R504">
        <f t="shared" si="1"/>
        <v>0</v>
      </c>
    </row>
    <row r="505" spans="16:18">
      <c r="P505">
        <v>0</v>
      </c>
      <c r="Q505">
        <v>0</v>
      </c>
      <c r="R505">
        <f t="shared" si="1"/>
        <v>0</v>
      </c>
    </row>
    <row r="506" spans="16:18">
      <c r="P506">
        <v>0</v>
      </c>
      <c r="Q506">
        <v>0</v>
      </c>
      <c r="R506">
        <f t="shared" si="1"/>
        <v>0</v>
      </c>
    </row>
    <row r="507" spans="16:18">
      <c r="P507">
        <v>0</v>
      </c>
      <c r="Q507">
        <v>0</v>
      </c>
      <c r="R507">
        <f t="shared" si="1"/>
        <v>0</v>
      </c>
    </row>
    <row r="508" spans="16:18">
      <c r="P508">
        <v>0</v>
      </c>
      <c r="Q508">
        <v>0</v>
      </c>
      <c r="R508">
        <f t="shared" si="1"/>
        <v>0</v>
      </c>
    </row>
    <row r="509" spans="16:18">
      <c r="P509">
        <v>0</v>
      </c>
      <c r="Q509">
        <v>0</v>
      </c>
      <c r="R509">
        <f t="shared" si="1"/>
        <v>0</v>
      </c>
    </row>
    <row r="510" spans="16:18">
      <c r="P510">
        <v>0</v>
      </c>
      <c r="Q510">
        <v>0</v>
      </c>
      <c r="R510">
        <f t="shared" si="1"/>
        <v>0</v>
      </c>
    </row>
    <row r="511" spans="16:18">
      <c r="P511">
        <v>0</v>
      </c>
      <c r="Q511">
        <v>0</v>
      </c>
      <c r="R511">
        <f t="shared" si="1"/>
        <v>0</v>
      </c>
    </row>
    <row r="512" spans="16:18">
      <c r="P512">
        <v>0</v>
      </c>
      <c r="Q512">
        <v>0</v>
      </c>
      <c r="R512">
        <f t="shared" si="1"/>
        <v>0</v>
      </c>
    </row>
    <row r="513" spans="16:18">
      <c r="P513">
        <v>0</v>
      </c>
      <c r="Q513">
        <v>0</v>
      </c>
      <c r="R513">
        <f t="shared" si="1"/>
        <v>0</v>
      </c>
    </row>
    <row r="514" spans="16:18">
      <c r="P514">
        <v>0</v>
      </c>
      <c r="Q514">
        <v>0</v>
      </c>
      <c r="R514">
        <f t="shared" si="1"/>
        <v>0</v>
      </c>
    </row>
    <row r="515" spans="16:18">
      <c r="P515">
        <v>0</v>
      </c>
      <c r="Q515">
        <v>0</v>
      </c>
      <c r="R515">
        <f t="shared" si="1"/>
        <v>0</v>
      </c>
    </row>
    <row r="516" spans="16:18">
      <c r="P516">
        <v>0</v>
      </c>
      <c r="Q516">
        <v>0</v>
      </c>
      <c r="R516">
        <f t="shared" si="1"/>
        <v>0</v>
      </c>
    </row>
    <row r="517" spans="16:18">
      <c r="P517">
        <v>0</v>
      </c>
      <c r="Q517">
        <v>0</v>
      </c>
      <c r="R517">
        <f t="shared" si="1"/>
        <v>0</v>
      </c>
    </row>
    <row r="518" spans="16:18">
      <c r="P518">
        <v>0</v>
      </c>
      <c r="Q518">
        <v>0</v>
      </c>
      <c r="R518">
        <f t="shared" si="1"/>
        <v>0</v>
      </c>
    </row>
    <row r="519" spans="16:18">
      <c r="P519">
        <v>0</v>
      </c>
      <c r="Q519">
        <v>0</v>
      </c>
      <c r="R519">
        <f t="shared" si="1"/>
        <v>0</v>
      </c>
    </row>
    <row r="520" spans="16:18">
      <c r="P520">
        <v>0</v>
      </c>
      <c r="Q520">
        <v>0</v>
      </c>
      <c r="R520">
        <f t="shared" si="1"/>
        <v>0</v>
      </c>
    </row>
    <row r="521" spans="16:18">
      <c r="P521">
        <v>0</v>
      </c>
      <c r="Q521">
        <v>0</v>
      </c>
      <c r="R521">
        <f t="shared" si="1"/>
        <v>0</v>
      </c>
    </row>
    <row r="522" spans="16:18">
      <c r="P522">
        <v>0</v>
      </c>
      <c r="Q522">
        <v>0</v>
      </c>
      <c r="R522">
        <f t="shared" si="1"/>
        <v>0</v>
      </c>
    </row>
    <row r="523" spans="16:18">
      <c r="P523">
        <v>0</v>
      </c>
      <c r="Q523">
        <v>0</v>
      </c>
      <c r="R523">
        <f t="shared" si="1"/>
        <v>0</v>
      </c>
    </row>
    <row r="524" spans="16:18">
      <c r="P524">
        <v>0</v>
      </c>
      <c r="Q524">
        <v>0</v>
      </c>
      <c r="R524">
        <f t="shared" si="1"/>
        <v>0</v>
      </c>
    </row>
    <row r="525" spans="16:18">
      <c r="P525">
        <v>0</v>
      </c>
      <c r="Q525">
        <v>0</v>
      </c>
      <c r="R525">
        <f t="shared" si="1"/>
        <v>0</v>
      </c>
    </row>
    <row r="526" spans="16:18">
      <c r="P526">
        <v>0</v>
      </c>
      <c r="Q526">
        <v>0</v>
      </c>
      <c r="R526">
        <f t="shared" si="1"/>
        <v>0</v>
      </c>
    </row>
    <row r="527" spans="16:18">
      <c r="P527">
        <v>0</v>
      </c>
      <c r="Q527">
        <v>0</v>
      </c>
      <c r="R527">
        <f t="shared" si="1"/>
        <v>0</v>
      </c>
    </row>
    <row r="528" spans="16:18">
      <c r="P528">
        <v>0</v>
      </c>
      <c r="Q528">
        <v>0</v>
      </c>
      <c r="R528">
        <f t="shared" si="1"/>
        <v>0</v>
      </c>
    </row>
    <row r="529" spans="16:18">
      <c r="P529">
        <v>0</v>
      </c>
      <c r="Q529">
        <v>0</v>
      </c>
      <c r="R529">
        <f t="shared" si="1"/>
        <v>0</v>
      </c>
    </row>
    <row r="530" spans="16:18">
      <c r="P530">
        <v>0</v>
      </c>
      <c r="Q530">
        <v>0</v>
      </c>
      <c r="R530">
        <f t="shared" si="1"/>
        <v>0</v>
      </c>
    </row>
    <row r="531" spans="16:18">
      <c r="P531">
        <v>0</v>
      </c>
      <c r="Q531">
        <v>0</v>
      </c>
      <c r="R531">
        <f t="shared" si="1"/>
        <v>0</v>
      </c>
    </row>
    <row r="532" spans="16:18">
      <c r="P532">
        <v>0</v>
      </c>
      <c r="Q532">
        <v>0</v>
      </c>
      <c r="R532">
        <f t="shared" si="1"/>
        <v>0</v>
      </c>
    </row>
    <row r="533" spans="16:18">
      <c r="P533">
        <v>0</v>
      </c>
      <c r="Q533">
        <v>0</v>
      </c>
      <c r="R533">
        <f t="shared" si="1"/>
        <v>0</v>
      </c>
    </row>
    <row r="534" spans="16:18">
      <c r="P534">
        <v>0</v>
      </c>
      <c r="Q534">
        <v>0</v>
      </c>
      <c r="R534">
        <f t="shared" si="1"/>
        <v>0</v>
      </c>
    </row>
    <row r="535" spans="16:18">
      <c r="P535">
        <v>0</v>
      </c>
      <c r="Q535">
        <v>0</v>
      </c>
      <c r="R535">
        <f t="shared" si="1"/>
        <v>0</v>
      </c>
    </row>
    <row r="536" spans="16:18">
      <c r="P536">
        <v>0</v>
      </c>
      <c r="Q536">
        <v>0</v>
      </c>
      <c r="R536">
        <f t="shared" si="1"/>
        <v>0</v>
      </c>
    </row>
    <row r="537" spans="16:18">
      <c r="P537">
        <v>0</v>
      </c>
      <c r="Q537">
        <v>0</v>
      </c>
      <c r="R537">
        <f t="shared" si="1"/>
        <v>0</v>
      </c>
    </row>
    <row r="538" spans="16:18">
      <c r="P538">
        <v>0</v>
      </c>
      <c r="Q538">
        <v>0</v>
      </c>
      <c r="R538">
        <f t="shared" si="1"/>
        <v>0</v>
      </c>
    </row>
    <row r="539" spans="16:18">
      <c r="P539">
        <v>0</v>
      </c>
      <c r="Q539">
        <v>0</v>
      </c>
      <c r="R539">
        <f t="shared" si="1"/>
        <v>0</v>
      </c>
    </row>
    <row r="540" spans="16:18">
      <c r="P540">
        <v>0</v>
      </c>
      <c r="Q540">
        <v>0</v>
      </c>
      <c r="R540">
        <f t="shared" si="1"/>
        <v>0</v>
      </c>
    </row>
    <row r="541" spans="16:18">
      <c r="P541">
        <v>0</v>
      </c>
      <c r="Q541">
        <v>0</v>
      </c>
      <c r="R541">
        <f t="shared" si="1"/>
        <v>0</v>
      </c>
    </row>
    <row r="542" spans="16:18">
      <c r="P542">
        <v>0</v>
      </c>
      <c r="Q542">
        <v>0</v>
      </c>
      <c r="R542">
        <f t="shared" si="1"/>
        <v>0</v>
      </c>
    </row>
    <row r="543" spans="16:18">
      <c r="P543">
        <v>0</v>
      </c>
      <c r="Q543">
        <v>0</v>
      </c>
      <c r="R543">
        <f t="shared" si="1"/>
        <v>0</v>
      </c>
    </row>
    <row r="544" spans="16:18">
      <c r="P544">
        <v>0</v>
      </c>
      <c r="Q544">
        <v>0</v>
      </c>
      <c r="R544">
        <f t="shared" si="1"/>
        <v>0</v>
      </c>
    </row>
    <row r="545" spans="16:18">
      <c r="P545">
        <v>0</v>
      </c>
      <c r="Q545">
        <v>0</v>
      </c>
      <c r="R545">
        <f t="shared" si="1"/>
        <v>0</v>
      </c>
    </row>
    <row r="546" spans="16:18">
      <c r="P546">
        <v>0</v>
      </c>
      <c r="Q546">
        <v>0</v>
      </c>
      <c r="R546">
        <f t="shared" si="1"/>
        <v>0</v>
      </c>
    </row>
    <row r="547" spans="16:18">
      <c r="P547">
        <v>0</v>
      </c>
      <c r="Q547">
        <v>0</v>
      </c>
      <c r="R547">
        <f t="shared" si="1"/>
        <v>0</v>
      </c>
    </row>
    <row r="548" spans="16:18">
      <c r="P548">
        <v>0</v>
      </c>
      <c r="Q548">
        <v>0</v>
      </c>
      <c r="R548">
        <f t="shared" si="1"/>
        <v>0</v>
      </c>
    </row>
    <row r="549" spans="16:18">
      <c r="P549">
        <v>0</v>
      </c>
      <c r="Q549">
        <v>0</v>
      </c>
      <c r="R549">
        <f t="shared" si="1"/>
        <v>0</v>
      </c>
    </row>
    <row r="550" spans="16:18">
      <c r="P550">
        <v>0</v>
      </c>
      <c r="Q550">
        <v>0</v>
      </c>
      <c r="R550">
        <f t="shared" si="1"/>
        <v>0</v>
      </c>
    </row>
    <row r="551" spans="16:18">
      <c r="P551">
        <v>0</v>
      </c>
      <c r="Q551">
        <v>0</v>
      </c>
      <c r="R551">
        <f t="shared" si="1"/>
        <v>0</v>
      </c>
    </row>
    <row r="552" spans="16:18">
      <c r="P552">
        <v>0</v>
      </c>
      <c r="Q552">
        <v>0</v>
      </c>
      <c r="R552">
        <f t="shared" si="1"/>
        <v>0</v>
      </c>
    </row>
    <row r="553" spans="16:18">
      <c r="P553">
        <v>0</v>
      </c>
      <c r="Q553">
        <v>0</v>
      </c>
      <c r="R553">
        <f t="shared" si="1"/>
        <v>0</v>
      </c>
    </row>
    <row r="554" spans="16:18">
      <c r="P554">
        <v>0</v>
      </c>
      <c r="Q554">
        <v>0</v>
      </c>
      <c r="R554">
        <f t="shared" si="1"/>
        <v>0</v>
      </c>
    </row>
    <row r="555" spans="16:18">
      <c r="P555">
        <v>0</v>
      </c>
      <c r="Q555">
        <v>0</v>
      </c>
      <c r="R555">
        <f t="shared" si="1"/>
        <v>0</v>
      </c>
    </row>
    <row r="556" spans="16:18">
      <c r="P556">
        <v>0</v>
      </c>
      <c r="Q556">
        <v>0</v>
      </c>
      <c r="R556">
        <f t="shared" si="1"/>
        <v>0</v>
      </c>
    </row>
    <row r="557" spans="16:18">
      <c r="P557">
        <v>0</v>
      </c>
      <c r="Q557">
        <v>0</v>
      </c>
      <c r="R557">
        <f t="shared" si="1"/>
        <v>0</v>
      </c>
    </row>
    <row r="558" spans="16:18">
      <c r="P558">
        <v>0</v>
      </c>
      <c r="Q558">
        <v>0</v>
      </c>
      <c r="R558">
        <f t="shared" si="1"/>
        <v>0</v>
      </c>
    </row>
    <row r="559" spans="16:18">
      <c r="P559">
        <v>0</v>
      </c>
      <c r="Q559">
        <v>0</v>
      </c>
      <c r="R559">
        <f t="shared" si="1"/>
        <v>0</v>
      </c>
    </row>
    <row r="560" spans="16:18">
      <c r="P560">
        <v>0</v>
      </c>
      <c r="Q560">
        <v>0</v>
      </c>
      <c r="R560">
        <f t="shared" si="1"/>
        <v>0</v>
      </c>
    </row>
    <row r="561" spans="16:18">
      <c r="P561">
        <v>0</v>
      </c>
      <c r="Q561">
        <v>0</v>
      </c>
      <c r="R561">
        <f t="shared" si="1"/>
        <v>0</v>
      </c>
    </row>
    <row r="562" spans="16:18">
      <c r="P562">
        <v>0</v>
      </c>
      <c r="Q562">
        <v>0</v>
      </c>
      <c r="R562">
        <f t="shared" si="1"/>
        <v>0</v>
      </c>
    </row>
    <row r="563" spans="16:18">
      <c r="P563">
        <v>0</v>
      </c>
      <c r="Q563">
        <v>0</v>
      </c>
      <c r="R563">
        <f t="shared" si="1"/>
        <v>0</v>
      </c>
    </row>
    <row r="564" spans="16:18">
      <c r="P564">
        <v>0</v>
      </c>
      <c r="Q564">
        <v>0</v>
      </c>
      <c r="R564">
        <f t="shared" si="1"/>
        <v>0</v>
      </c>
    </row>
    <row r="565" spans="16:18">
      <c r="P565">
        <v>0</v>
      </c>
      <c r="Q565">
        <v>0</v>
      </c>
      <c r="R565">
        <f t="shared" si="1"/>
        <v>0</v>
      </c>
    </row>
    <row r="566" spans="16:18">
      <c r="P566">
        <v>0</v>
      </c>
      <c r="Q566">
        <v>0</v>
      </c>
      <c r="R566">
        <f t="shared" si="1"/>
        <v>0</v>
      </c>
    </row>
    <row r="567" spans="16:18">
      <c r="P567">
        <v>0</v>
      </c>
      <c r="Q567">
        <v>0</v>
      </c>
      <c r="R567">
        <f t="shared" si="1"/>
        <v>0</v>
      </c>
    </row>
    <row r="568" spans="16:18">
      <c r="P568">
        <v>0</v>
      </c>
      <c r="Q568">
        <v>0</v>
      </c>
      <c r="R568">
        <f t="shared" si="1"/>
        <v>0</v>
      </c>
    </row>
    <row r="569" spans="16:18">
      <c r="P569">
        <v>0</v>
      </c>
      <c r="Q569">
        <v>0</v>
      </c>
      <c r="R569">
        <f t="shared" si="1"/>
        <v>0</v>
      </c>
    </row>
    <row r="570" spans="16:18">
      <c r="P570">
        <v>0</v>
      </c>
      <c r="Q570">
        <v>0</v>
      </c>
      <c r="R570">
        <f t="shared" si="1"/>
        <v>0</v>
      </c>
    </row>
    <row r="571" spans="16:18">
      <c r="P571">
        <v>0</v>
      </c>
      <c r="Q571">
        <v>0</v>
      </c>
      <c r="R571">
        <f t="shared" si="1"/>
        <v>0</v>
      </c>
    </row>
    <row r="572" spans="16:18">
      <c r="P572">
        <v>0</v>
      </c>
      <c r="Q572">
        <v>0</v>
      </c>
      <c r="R572">
        <f t="shared" si="1"/>
        <v>0</v>
      </c>
    </row>
    <row r="573" spans="16:18">
      <c r="P573">
        <v>0</v>
      </c>
      <c r="Q573">
        <v>0</v>
      </c>
      <c r="R573">
        <f t="shared" si="1"/>
        <v>0</v>
      </c>
    </row>
    <row r="574" spans="16:18">
      <c r="P574">
        <v>0</v>
      </c>
      <c r="Q574">
        <v>0</v>
      </c>
      <c r="R574">
        <f t="shared" si="1"/>
        <v>0</v>
      </c>
    </row>
    <row r="575" spans="16:18">
      <c r="P575">
        <v>0</v>
      </c>
      <c r="Q575">
        <v>0</v>
      </c>
      <c r="R575">
        <f t="shared" si="1"/>
        <v>0</v>
      </c>
    </row>
    <row r="576" spans="16:18">
      <c r="P576">
        <v>0</v>
      </c>
      <c r="Q576">
        <v>0</v>
      </c>
      <c r="R576">
        <f t="shared" si="1"/>
        <v>0</v>
      </c>
    </row>
    <row r="577" spans="16:18">
      <c r="P577">
        <v>0</v>
      </c>
      <c r="Q577">
        <v>0</v>
      </c>
      <c r="R577">
        <f t="shared" si="1"/>
        <v>0</v>
      </c>
    </row>
    <row r="578" spans="16:18">
      <c r="P578">
        <v>0</v>
      </c>
      <c r="Q578">
        <v>0</v>
      </c>
      <c r="R578">
        <f t="shared" si="1"/>
        <v>0</v>
      </c>
    </row>
    <row r="579" spans="16:18">
      <c r="P579">
        <v>0</v>
      </c>
      <c r="Q579">
        <v>0</v>
      </c>
      <c r="R579">
        <f t="shared" si="1"/>
        <v>0</v>
      </c>
    </row>
    <row r="580" spans="16:18">
      <c r="P580">
        <v>0</v>
      </c>
      <c r="Q580">
        <v>0</v>
      </c>
      <c r="R580">
        <f t="shared" si="1"/>
        <v>0</v>
      </c>
    </row>
    <row r="581" spans="16:18">
      <c r="P581">
        <v>0</v>
      </c>
      <c r="Q581">
        <v>0</v>
      </c>
      <c r="R581">
        <f t="shared" si="1"/>
        <v>0</v>
      </c>
    </row>
    <row r="582" spans="16:18">
      <c r="P582">
        <v>0</v>
      </c>
      <c r="Q582">
        <v>0</v>
      </c>
      <c r="R582">
        <f t="shared" si="1"/>
        <v>0</v>
      </c>
    </row>
    <row r="583" spans="16:18">
      <c r="P583">
        <v>0</v>
      </c>
      <c r="Q583">
        <v>0</v>
      </c>
      <c r="R583">
        <f t="shared" si="1"/>
        <v>0</v>
      </c>
    </row>
    <row r="584" spans="16:18">
      <c r="P584">
        <v>0</v>
      </c>
      <c r="Q584">
        <v>0</v>
      </c>
      <c r="R584">
        <f t="shared" si="1"/>
        <v>0</v>
      </c>
    </row>
    <row r="585" spans="16:18">
      <c r="P585">
        <v>0</v>
      </c>
      <c r="Q585">
        <v>0</v>
      </c>
      <c r="R585">
        <f t="shared" si="1"/>
        <v>0</v>
      </c>
    </row>
    <row r="586" spans="16:18">
      <c r="P586">
        <v>0</v>
      </c>
      <c r="Q586">
        <v>0</v>
      </c>
      <c r="R586">
        <f t="shared" si="1"/>
        <v>0</v>
      </c>
    </row>
    <row r="587" spans="16:18">
      <c r="P587">
        <v>0</v>
      </c>
      <c r="Q587">
        <v>0</v>
      </c>
      <c r="R587">
        <f t="shared" si="1"/>
        <v>0</v>
      </c>
    </row>
    <row r="588" spans="16:18">
      <c r="P588">
        <v>0</v>
      </c>
      <c r="Q588">
        <v>0</v>
      </c>
      <c r="R588">
        <f t="shared" si="1"/>
        <v>0</v>
      </c>
    </row>
    <row r="589" spans="16:18">
      <c r="P589">
        <v>0</v>
      </c>
      <c r="Q589">
        <v>0</v>
      </c>
      <c r="R589">
        <f t="shared" si="1"/>
        <v>0</v>
      </c>
    </row>
    <row r="590" spans="16:18">
      <c r="P590">
        <v>0</v>
      </c>
      <c r="Q590">
        <v>0</v>
      </c>
      <c r="R590">
        <f t="shared" si="1"/>
        <v>0</v>
      </c>
    </row>
    <row r="591" spans="16:18">
      <c r="P591">
        <v>0</v>
      </c>
      <c r="Q591">
        <v>0</v>
      </c>
      <c r="R591">
        <f t="shared" si="1"/>
        <v>0</v>
      </c>
    </row>
    <row r="592" spans="16:18">
      <c r="P592">
        <v>0</v>
      </c>
      <c r="Q592">
        <v>0</v>
      </c>
      <c r="R592">
        <f t="shared" si="1"/>
        <v>0</v>
      </c>
    </row>
    <row r="593" spans="16:18">
      <c r="P593">
        <v>0</v>
      </c>
      <c r="Q593">
        <v>0</v>
      </c>
      <c r="R593">
        <f t="shared" si="1"/>
        <v>0</v>
      </c>
    </row>
    <row r="594" spans="16:18">
      <c r="P594">
        <v>0</v>
      </c>
      <c r="Q594">
        <v>0</v>
      </c>
      <c r="R594">
        <f t="shared" si="1"/>
        <v>0</v>
      </c>
    </row>
    <row r="595" spans="16:18">
      <c r="P595">
        <v>0</v>
      </c>
      <c r="Q595">
        <v>0</v>
      </c>
      <c r="R595">
        <f t="shared" si="1"/>
        <v>0</v>
      </c>
    </row>
    <row r="596" spans="16:18">
      <c r="P596">
        <v>0</v>
      </c>
      <c r="Q596">
        <v>0</v>
      </c>
      <c r="R596">
        <f t="shared" si="1"/>
        <v>0</v>
      </c>
    </row>
    <row r="597" spans="16:18">
      <c r="P597">
        <v>0</v>
      </c>
      <c r="Q597">
        <v>0</v>
      </c>
      <c r="R597">
        <f t="shared" si="1"/>
        <v>0</v>
      </c>
    </row>
    <row r="598" spans="16:18">
      <c r="P598">
        <v>0</v>
      </c>
      <c r="Q598">
        <v>0</v>
      </c>
      <c r="R598">
        <f t="shared" si="1"/>
        <v>0</v>
      </c>
    </row>
    <row r="599" spans="16:18">
      <c r="P599">
        <v>0</v>
      </c>
      <c r="Q599">
        <v>0</v>
      </c>
      <c r="R599">
        <f t="shared" si="1"/>
        <v>0</v>
      </c>
    </row>
    <row r="600" spans="16:18">
      <c r="P600">
        <v>0</v>
      </c>
      <c r="Q600">
        <v>0</v>
      </c>
      <c r="R600">
        <f t="shared" si="1"/>
        <v>0</v>
      </c>
    </row>
    <row r="601" spans="16:18">
      <c r="P601">
        <v>0</v>
      </c>
      <c r="Q601">
        <v>0</v>
      </c>
      <c r="R601">
        <f t="shared" si="1"/>
        <v>0</v>
      </c>
    </row>
    <row r="602" spans="16:18">
      <c r="P602">
        <v>0</v>
      </c>
      <c r="Q602">
        <v>0</v>
      </c>
      <c r="R602">
        <f t="shared" si="1"/>
        <v>0</v>
      </c>
    </row>
    <row r="603" spans="16:18">
      <c r="P603">
        <v>0</v>
      </c>
      <c r="Q603">
        <v>0</v>
      </c>
      <c r="R603">
        <f t="shared" si="1"/>
        <v>0</v>
      </c>
    </row>
    <row r="604" spans="16:18">
      <c r="P604">
        <v>0</v>
      </c>
      <c r="Q604">
        <v>0</v>
      </c>
      <c r="R604">
        <f t="shared" si="1"/>
        <v>0</v>
      </c>
    </row>
    <row r="605" spans="16:18">
      <c r="P605">
        <v>0</v>
      </c>
      <c r="Q605">
        <v>0</v>
      </c>
      <c r="R605">
        <f t="shared" si="1"/>
        <v>0</v>
      </c>
    </row>
    <row r="606" spans="16:18">
      <c r="P606">
        <v>0</v>
      </c>
      <c r="Q606">
        <v>0</v>
      </c>
      <c r="R606">
        <f t="shared" si="1"/>
        <v>0</v>
      </c>
    </row>
    <row r="607" spans="16:18">
      <c r="P607">
        <v>0</v>
      </c>
      <c r="Q607">
        <v>0</v>
      </c>
      <c r="R607">
        <f t="shared" si="1"/>
        <v>0</v>
      </c>
    </row>
    <row r="608" spans="16:18">
      <c r="P608">
        <v>0</v>
      </c>
      <c r="Q608">
        <v>0</v>
      </c>
      <c r="R608">
        <f t="shared" si="1"/>
        <v>0</v>
      </c>
    </row>
    <row r="609" spans="16:18">
      <c r="P609">
        <v>0</v>
      </c>
      <c r="Q609">
        <v>0</v>
      </c>
      <c r="R609">
        <f t="shared" si="1"/>
        <v>0</v>
      </c>
    </row>
    <row r="610" spans="16:18">
      <c r="P610">
        <v>0</v>
      </c>
      <c r="Q610">
        <v>0</v>
      </c>
      <c r="R610">
        <f t="shared" si="1"/>
        <v>0</v>
      </c>
    </row>
    <row r="611" spans="16:18">
      <c r="P611">
        <v>0</v>
      </c>
      <c r="Q611">
        <v>0</v>
      </c>
      <c r="R611">
        <f t="shared" si="1"/>
        <v>0</v>
      </c>
    </row>
    <row r="612" spans="16:18">
      <c r="P612">
        <v>0</v>
      </c>
      <c r="Q612">
        <v>0</v>
      </c>
      <c r="R612">
        <f t="shared" si="1"/>
        <v>0</v>
      </c>
    </row>
    <row r="613" spans="16:18">
      <c r="P613">
        <v>0</v>
      </c>
      <c r="Q613">
        <v>0</v>
      </c>
      <c r="R613">
        <f t="shared" si="1"/>
        <v>0</v>
      </c>
    </row>
    <row r="614" spans="16:18">
      <c r="P614">
        <v>0</v>
      </c>
      <c r="Q614">
        <v>0</v>
      </c>
      <c r="R614">
        <f t="shared" si="1"/>
        <v>0</v>
      </c>
    </row>
    <row r="615" spans="16:18">
      <c r="P615">
        <v>0</v>
      </c>
      <c r="Q615">
        <v>0</v>
      </c>
      <c r="R615">
        <f t="shared" si="1"/>
        <v>0</v>
      </c>
    </row>
    <row r="616" spans="16:18">
      <c r="P616">
        <v>0</v>
      </c>
      <c r="Q616">
        <v>0</v>
      </c>
      <c r="R616">
        <f t="shared" si="1"/>
        <v>0</v>
      </c>
    </row>
    <row r="617" spans="16:18">
      <c r="P617">
        <v>0</v>
      </c>
      <c r="Q617">
        <v>0</v>
      </c>
      <c r="R617">
        <f t="shared" si="1"/>
        <v>0</v>
      </c>
    </row>
    <row r="618" spans="16:18">
      <c r="P618">
        <v>0</v>
      </c>
      <c r="Q618">
        <v>0</v>
      </c>
      <c r="R618">
        <f t="shared" si="1"/>
        <v>0</v>
      </c>
    </row>
    <row r="619" spans="16:18">
      <c r="P619">
        <v>0</v>
      </c>
      <c r="Q619">
        <v>0</v>
      </c>
      <c r="R619">
        <f t="shared" si="1"/>
        <v>0</v>
      </c>
    </row>
    <row r="620" spans="16:18">
      <c r="P620">
        <v>0</v>
      </c>
      <c r="Q620">
        <v>0</v>
      </c>
      <c r="R620">
        <f t="shared" si="1"/>
        <v>0</v>
      </c>
    </row>
    <row r="621" spans="16:18">
      <c r="P621">
        <v>0</v>
      </c>
      <c r="Q621">
        <v>0</v>
      </c>
      <c r="R621">
        <f t="shared" si="1"/>
        <v>0</v>
      </c>
    </row>
    <row r="622" spans="16:18">
      <c r="P622">
        <v>0</v>
      </c>
      <c r="Q622">
        <v>0</v>
      </c>
      <c r="R622">
        <f t="shared" si="1"/>
        <v>0</v>
      </c>
    </row>
    <row r="623" spans="16:18">
      <c r="P623">
        <v>0</v>
      </c>
      <c r="Q623">
        <v>0</v>
      </c>
      <c r="R623">
        <f t="shared" si="1"/>
        <v>0</v>
      </c>
    </row>
    <row r="624" spans="16:18">
      <c r="P624">
        <v>0</v>
      </c>
      <c r="Q624">
        <v>0</v>
      </c>
      <c r="R624">
        <f t="shared" si="1"/>
        <v>0</v>
      </c>
    </row>
    <row r="625" spans="16:18">
      <c r="P625">
        <v>0</v>
      </c>
      <c r="Q625">
        <v>0</v>
      </c>
      <c r="R625">
        <f t="shared" si="1"/>
        <v>0</v>
      </c>
    </row>
    <row r="626" spans="16:18">
      <c r="P626">
        <v>0</v>
      </c>
      <c r="Q626">
        <v>0</v>
      </c>
      <c r="R626">
        <f t="shared" si="1"/>
        <v>0</v>
      </c>
    </row>
    <row r="627" spans="16:18">
      <c r="P627">
        <v>0</v>
      </c>
      <c r="Q627">
        <v>0</v>
      </c>
      <c r="R627">
        <f t="shared" si="1"/>
        <v>0</v>
      </c>
    </row>
    <row r="628" spans="16:18">
      <c r="P628">
        <v>0</v>
      </c>
      <c r="Q628">
        <v>0</v>
      </c>
      <c r="R628">
        <f t="shared" si="1"/>
        <v>0</v>
      </c>
    </row>
    <row r="629" spans="16:18">
      <c r="P629">
        <v>0</v>
      </c>
      <c r="Q629">
        <v>0</v>
      </c>
      <c r="R629">
        <f t="shared" si="1"/>
        <v>0</v>
      </c>
    </row>
    <row r="630" spans="16:18">
      <c r="P630">
        <v>0</v>
      </c>
      <c r="Q630">
        <v>0</v>
      </c>
      <c r="R630">
        <f t="shared" si="1"/>
        <v>0</v>
      </c>
    </row>
    <row r="631" spans="16:18">
      <c r="P631">
        <v>0</v>
      </c>
      <c r="Q631">
        <v>0</v>
      </c>
      <c r="R631">
        <f t="shared" si="1"/>
        <v>0</v>
      </c>
    </row>
    <row r="632" spans="16:18">
      <c r="P632">
        <v>0</v>
      </c>
      <c r="Q632">
        <v>0</v>
      </c>
      <c r="R632">
        <f t="shared" si="1"/>
        <v>0</v>
      </c>
    </row>
    <row r="633" spans="16:18">
      <c r="P633">
        <v>0</v>
      </c>
      <c r="Q633">
        <v>0</v>
      </c>
      <c r="R633">
        <f t="shared" si="1"/>
        <v>0</v>
      </c>
    </row>
    <row r="634" spans="16:18">
      <c r="P634">
        <v>0</v>
      </c>
      <c r="Q634">
        <v>0</v>
      </c>
      <c r="R634">
        <f t="shared" si="1"/>
        <v>0</v>
      </c>
    </row>
    <row r="635" spans="16:18">
      <c r="P635">
        <v>0</v>
      </c>
      <c r="Q635">
        <v>0</v>
      </c>
      <c r="R635">
        <f t="shared" si="1"/>
        <v>0</v>
      </c>
    </row>
    <row r="636" spans="16:18">
      <c r="P636">
        <v>0</v>
      </c>
      <c r="Q636">
        <v>0</v>
      </c>
      <c r="R636">
        <f t="shared" si="1"/>
        <v>0</v>
      </c>
    </row>
    <row r="637" spans="16:18">
      <c r="P637">
        <v>0</v>
      </c>
      <c r="Q637">
        <v>0</v>
      </c>
      <c r="R637">
        <f t="shared" si="1"/>
        <v>0</v>
      </c>
    </row>
    <row r="638" spans="16:18">
      <c r="P638">
        <v>0</v>
      </c>
      <c r="Q638">
        <v>0</v>
      </c>
      <c r="R638">
        <f t="shared" si="1"/>
        <v>0</v>
      </c>
    </row>
    <row r="639" spans="16:18">
      <c r="P639">
        <v>0</v>
      </c>
      <c r="Q639">
        <v>0</v>
      </c>
      <c r="R639">
        <f t="shared" si="1"/>
        <v>0</v>
      </c>
    </row>
    <row r="640" spans="16:18">
      <c r="P640">
        <v>0</v>
      </c>
      <c r="Q640">
        <v>0</v>
      </c>
      <c r="R640">
        <f t="shared" si="1"/>
        <v>0</v>
      </c>
    </row>
    <row r="641" spans="16:18">
      <c r="P641">
        <v>0</v>
      </c>
      <c r="Q641">
        <v>0</v>
      </c>
      <c r="R641">
        <f t="shared" si="1"/>
        <v>0</v>
      </c>
    </row>
    <row r="642" spans="16:18">
      <c r="P642">
        <v>0</v>
      </c>
      <c r="Q642">
        <v>0</v>
      </c>
      <c r="R642">
        <f t="shared" si="1"/>
        <v>0</v>
      </c>
    </row>
    <row r="643" spans="16:18">
      <c r="P643">
        <v>0</v>
      </c>
      <c r="Q643">
        <v>0</v>
      </c>
      <c r="R643">
        <f t="shared" si="1"/>
        <v>0</v>
      </c>
    </row>
    <row r="644" spans="16:18">
      <c r="P644">
        <v>0</v>
      </c>
      <c r="Q644">
        <v>0</v>
      </c>
      <c r="R644">
        <f t="shared" si="1"/>
        <v>0</v>
      </c>
    </row>
    <row r="645" spans="16:18">
      <c r="P645">
        <v>0</v>
      </c>
      <c r="Q645">
        <v>0</v>
      </c>
      <c r="R645">
        <f t="shared" si="1"/>
        <v>0</v>
      </c>
    </row>
    <row r="646" spans="16:18">
      <c r="P646">
        <v>0</v>
      </c>
      <c r="Q646">
        <v>0</v>
      </c>
      <c r="R646">
        <f t="shared" si="1"/>
        <v>0</v>
      </c>
    </row>
    <row r="647" spans="16:18">
      <c r="P647">
        <v>0</v>
      </c>
      <c r="Q647">
        <v>0</v>
      </c>
      <c r="R647">
        <f t="shared" si="1"/>
        <v>0</v>
      </c>
    </row>
    <row r="648" spans="16:18">
      <c r="P648">
        <v>0</v>
      </c>
      <c r="Q648">
        <v>0</v>
      </c>
      <c r="R648">
        <f t="shared" si="1"/>
        <v>0</v>
      </c>
    </row>
    <row r="649" spans="16:18">
      <c r="P649">
        <v>0</v>
      </c>
      <c r="Q649">
        <v>0</v>
      </c>
      <c r="R649">
        <f t="shared" si="1"/>
        <v>0</v>
      </c>
    </row>
    <row r="650" spans="16:18">
      <c r="P650">
        <v>0</v>
      </c>
      <c r="Q650">
        <v>0</v>
      </c>
      <c r="R650">
        <f t="shared" si="1"/>
        <v>0</v>
      </c>
    </row>
    <row r="651" spans="16:18">
      <c r="P651">
        <v>0</v>
      </c>
      <c r="Q651">
        <v>0</v>
      </c>
      <c r="R651">
        <f t="shared" si="1"/>
        <v>0</v>
      </c>
    </row>
    <row r="652" spans="16:18">
      <c r="P652">
        <v>0</v>
      </c>
      <c r="Q652">
        <v>0</v>
      </c>
      <c r="R652">
        <f t="shared" si="1"/>
        <v>0</v>
      </c>
    </row>
    <row r="653" spans="16:18">
      <c r="P653">
        <v>0</v>
      </c>
      <c r="Q653">
        <v>0</v>
      </c>
      <c r="R653">
        <f t="shared" si="1"/>
        <v>0</v>
      </c>
    </row>
    <row r="654" spans="16:18">
      <c r="P654">
        <v>0</v>
      </c>
      <c r="Q654">
        <v>0</v>
      </c>
      <c r="R654">
        <f t="shared" si="1"/>
        <v>0</v>
      </c>
    </row>
    <row r="655" spans="16:18">
      <c r="P655">
        <v>0</v>
      </c>
      <c r="Q655">
        <v>0</v>
      </c>
      <c r="R655">
        <f t="shared" si="1"/>
        <v>0</v>
      </c>
    </row>
    <row r="656" spans="16:18">
      <c r="P656">
        <v>0</v>
      </c>
      <c r="Q656">
        <v>0</v>
      </c>
      <c r="R656">
        <f t="shared" si="1"/>
        <v>0</v>
      </c>
    </row>
    <row r="657" spans="16:18">
      <c r="P657">
        <v>0</v>
      </c>
      <c r="Q657">
        <v>0</v>
      </c>
      <c r="R657">
        <f t="shared" si="1"/>
        <v>0</v>
      </c>
    </row>
    <row r="658" spans="16:18">
      <c r="P658">
        <v>0</v>
      </c>
      <c r="Q658">
        <v>0</v>
      </c>
      <c r="R658">
        <f t="shared" si="1"/>
        <v>0</v>
      </c>
    </row>
    <row r="659" spans="16:18">
      <c r="P659">
        <v>0</v>
      </c>
      <c r="Q659">
        <v>0</v>
      </c>
      <c r="R659">
        <f t="shared" si="1"/>
        <v>0</v>
      </c>
    </row>
    <row r="660" spans="16:18">
      <c r="P660">
        <v>0</v>
      </c>
      <c r="Q660">
        <v>0</v>
      </c>
      <c r="R660">
        <f t="shared" si="1"/>
        <v>0</v>
      </c>
    </row>
    <row r="661" spans="16:18">
      <c r="P661">
        <v>0</v>
      </c>
      <c r="Q661">
        <v>0</v>
      </c>
      <c r="R661">
        <f t="shared" si="1"/>
        <v>0</v>
      </c>
    </row>
    <row r="662" spans="16:18">
      <c r="P662">
        <v>0</v>
      </c>
      <c r="Q662">
        <v>0</v>
      </c>
      <c r="R662">
        <f t="shared" si="1"/>
        <v>0</v>
      </c>
    </row>
    <row r="663" spans="16:18">
      <c r="P663">
        <v>0</v>
      </c>
      <c r="Q663">
        <v>0</v>
      </c>
      <c r="R663">
        <f t="shared" si="1"/>
        <v>0</v>
      </c>
    </row>
    <row r="664" spans="16:18">
      <c r="P664">
        <v>0</v>
      </c>
      <c r="Q664">
        <v>0</v>
      </c>
      <c r="R664">
        <f t="shared" si="1"/>
        <v>0</v>
      </c>
    </row>
    <row r="665" spans="16:18">
      <c r="P665">
        <v>0</v>
      </c>
      <c r="Q665">
        <v>0</v>
      </c>
      <c r="R665">
        <f t="shared" si="1"/>
        <v>0</v>
      </c>
    </row>
    <row r="666" spans="16:18">
      <c r="P666">
        <v>0</v>
      </c>
      <c r="Q666">
        <v>0</v>
      </c>
      <c r="R666">
        <f t="shared" si="1"/>
        <v>0</v>
      </c>
    </row>
    <row r="667" spans="16:18">
      <c r="P667">
        <v>0</v>
      </c>
      <c r="Q667">
        <v>0</v>
      </c>
      <c r="R667">
        <f t="shared" si="1"/>
        <v>0</v>
      </c>
    </row>
    <row r="668" spans="16:18">
      <c r="P668">
        <v>0</v>
      </c>
      <c r="Q668">
        <v>0</v>
      </c>
      <c r="R668">
        <f t="shared" si="1"/>
        <v>0</v>
      </c>
    </row>
    <row r="669" spans="16:18">
      <c r="P669">
        <v>0</v>
      </c>
      <c r="Q669">
        <v>0</v>
      </c>
      <c r="R669">
        <f t="shared" si="1"/>
        <v>0</v>
      </c>
    </row>
    <row r="670" spans="16:18">
      <c r="P670">
        <v>0</v>
      </c>
      <c r="Q670">
        <v>0</v>
      </c>
      <c r="R670">
        <f t="shared" si="1"/>
        <v>0</v>
      </c>
    </row>
    <row r="671" spans="16:18">
      <c r="P671">
        <v>0</v>
      </c>
      <c r="Q671">
        <v>0</v>
      </c>
      <c r="R671">
        <f t="shared" si="1"/>
        <v>0</v>
      </c>
    </row>
    <row r="672" spans="16:18">
      <c r="P672">
        <v>0</v>
      </c>
      <c r="Q672">
        <v>0</v>
      </c>
      <c r="R672">
        <f t="shared" si="1"/>
        <v>0</v>
      </c>
    </row>
    <row r="673" spans="16:18">
      <c r="P673">
        <v>0</v>
      </c>
      <c r="Q673">
        <v>0</v>
      </c>
      <c r="R673">
        <f t="shared" si="1"/>
        <v>0</v>
      </c>
    </row>
    <row r="674" spans="16:18">
      <c r="P674">
        <v>0</v>
      </c>
      <c r="Q674">
        <v>0</v>
      </c>
      <c r="R674">
        <f t="shared" si="1"/>
        <v>0</v>
      </c>
    </row>
    <row r="675" spans="16:18">
      <c r="P675">
        <v>0</v>
      </c>
      <c r="Q675">
        <v>0</v>
      </c>
      <c r="R675">
        <f t="shared" si="1"/>
        <v>0</v>
      </c>
    </row>
    <row r="676" spans="16:18">
      <c r="P676">
        <v>0</v>
      </c>
      <c r="Q676">
        <v>0</v>
      </c>
      <c r="R676">
        <f t="shared" si="1"/>
        <v>0</v>
      </c>
    </row>
    <row r="677" spans="16:18">
      <c r="P677">
        <v>0</v>
      </c>
      <c r="Q677">
        <v>0</v>
      </c>
      <c r="R677">
        <f t="shared" si="1"/>
        <v>0</v>
      </c>
    </row>
    <row r="678" spans="16:18">
      <c r="P678">
        <v>0</v>
      </c>
      <c r="Q678">
        <v>0</v>
      </c>
      <c r="R678">
        <f t="shared" si="1"/>
        <v>0</v>
      </c>
    </row>
    <row r="679" spans="16:18">
      <c r="P679">
        <v>0</v>
      </c>
      <c r="Q679">
        <v>0</v>
      </c>
      <c r="R679">
        <f t="shared" si="1"/>
        <v>0</v>
      </c>
    </row>
    <row r="680" spans="16:18">
      <c r="P680">
        <v>0</v>
      </c>
      <c r="Q680">
        <v>0</v>
      </c>
      <c r="R680">
        <f t="shared" si="1"/>
        <v>0</v>
      </c>
    </row>
    <row r="681" spans="16:18">
      <c r="P681">
        <v>0</v>
      </c>
      <c r="Q681">
        <v>0</v>
      </c>
      <c r="R681">
        <f t="shared" si="1"/>
        <v>0</v>
      </c>
    </row>
    <row r="682" spans="16:18">
      <c r="P682">
        <v>0</v>
      </c>
      <c r="Q682">
        <v>0</v>
      </c>
      <c r="R682">
        <f t="shared" si="1"/>
        <v>0</v>
      </c>
    </row>
    <row r="683" spans="16:18">
      <c r="P683">
        <v>0</v>
      </c>
      <c r="Q683">
        <v>0</v>
      </c>
      <c r="R683">
        <f t="shared" si="1"/>
        <v>0</v>
      </c>
    </row>
    <row r="684" spans="16:18">
      <c r="P684">
        <v>0</v>
      </c>
      <c r="Q684">
        <v>0</v>
      </c>
      <c r="R684">
        <f t="shared" si="1"/>
        <v>0</v>
      </c>
    </row>
    <row r="685" spans="16:18">
      <c r="P685">
        <v>0</v>
      </c>
      <c r="Q685">
        <v>0</v>
      </c>
      <c r="R685">
        <f t="shared" si="1"/>
        <v>0</v>
      </c>
    </row>
    <row r="686" spans="16:18">
      <c r="P686">
        <v>0</v>
      </c>
      <c r="Q686">
        <v>0</v>
      </c>
      <c r="R686">
        <f t="shared" si="1"/>
        <v>0</v>
      </c>
    </row>
    <row r="687" spans="16:18">
      <c r="P687">
        <v>0</v>
      </c>
      <c r="Q687">
        <v>0</v>
      </c>
      <c r="R687">
        <f t="shared" si="1"/>
        <v>0</v>
      </c>
    </row>
    <row r="688" spans="16:18">
      <c r="P688">
        <v>0</v>
      </c>
      <c r="Q688">
        <v>0</v>
      </c>
      <c r="R688">
        <f t="shared" si="1"/>
        <v>0</v>
      </c>
    </row>
    <row r="689" spans="16:18">
      <c r="P689">
        <v>0</v>
      </c>
      <c r="Q689">
        <v>0</v>
      </c>
      <c r="R689">
        <f t="shared" si="1"/>
        <v>0</v>
      </c>
    </row>
    <row r="690" spans="16:18">
      <c r="P690">
        <v>0</v>
      </c>
      <c r="Q690">
        <v>0</v>
      </c>
      <c r="R690">
        <f t="shared" si="1"/>
        <v>0</v>
      </c>
    </row>
    <row r="691" spans="16:18">
      <c r="P691">
        <v>0</v>
      </c>
      <c r="Q691">
        <v>0</v>
      </c>
      <c r="R691">
        <f t="shared" si="1"/>
        <v>0</v>
      </c>
    </row>
    <row r="692" spans="16:18">
      <c r="P692">
        <v>0</v>
      </c>
      <c r="Q692">
        <v>0</v>
      </c>
      <c r="R692">
        <f t="shared" si="1"/>
        <v>0</v>
      </c>
    </row>
    <row r="693" spans="16:18">
      <c r="P693">
        <v>0</v>
      </c>
      <c r="Q693">
        <v>0</v>
      </c>
      <c r="R693">
        <f t="shared" si="1"/>
        <v>0</v>
      </c>
    </row>
    <row r="694" spans="16:18">
      <c r="P694">
        <v>0</v>
      </c>
      <c r="Q694">
        <v>0</v>
      </c>
      <c r="R694">
        <f t="shared" si="1"/>
        <v>0</v>
      </c>
    </row>
    <row r="695" spans="16:18">
      <c r="P695">
        <v>0</v>
      </c>
      <c r="Q695">
        <v>0</v>
      </c>
      <c r="R695">
        <f t="shared" si="1"/>
        <v>0</v>
      </c>
    </row>
    <row r="696" spans="16:18">
      <c r="P696">
        <v>0</v>
      </c>
      <c r="Q696">
        <v>0</v>
      </c>
      <c r="R696">
        <f t="shared" si="1"/>
        <v>0</v>
      </c>
    </row>
    <row r="697" spans="16:18">
      <c r="P697">
        <v>0</v>
      </c>
      <c r="Q697">
        <v>0</v>
      </c>
      <c r="R697">
        <f t="shared" si="1"/>
        <v>0</v>
      </c>
    </row>
    <row r="698" spans="16:18">
      <c r="P698">
        <v>0</v>
      </c>
      <c r="Q698">
        <v>0</v>
      </c>
      <c r="R698">
        <f t="shared" si="1"/>
        <v>0</v>
      </c>
    </row>
    <row r="699" spans="16:18">
      <c r="P699">
        <v>0</v>
      </c>
      <c r="Q699">
        <v>0</v>
      </c>
      <c r="R699">
        <f t="shared" si="1"/>
        <v>0</v>
      </c>
    </row>
    <row r="700" spans="16:18">
      <c r="P700">
        <v>0</v>
      </c>
      <c r="Q700">
        <v>0</v>
      </c>
      <c r="R700">
        <f t="shared" si="1"/>
        <v>0</v>
      </c>
    </row>
    <row r="701" spans="16:18">
      <c r="P701">
        <v>0</v>
      </c>
      <c r="Q701">
        <v>0</v>
      </c>
      <c r="R701">
        <f t="shared" si="1"/>
        <v>0</v>
      </c>
    </row>
    <row r="702" spans="16:18">
      <c r="P702">
        <v>0</v>
      </c>
      <c r="Q702">
        <v>0</v>
      </c>
      <c r="R702">
        <f t="shared" si="1"/>
        <v>0</v>
      </c>
    </row>
    <row r="703" spans="16:18">
      <c r="P703">
        <v>0</v>
      </c>
      <c r="Q703">
        <v>0</v>
      </c>
      <c r="R703">
        <f t="shared" si="1"/>
        <v>0</v>
      </c>
    </row>
    <row r="704" spans="16:18">
      <c r="P704">
        <v>0</v>
      </c>
      <c r="Q704">
        <v>0</v>
      </c>
      <c r="R704">
        <f t="shared" si="1"/>
        <v>0</v>
      </c>
    </row>
    <row r="705" spans="16:18">
      <c r="P705">
        <v>0</v>
      </c>
      <c r="Q705">
        <v>0</v>
      </c>
      <c r="R705">
        <f t="shared" si="1"/>
        <v>0</v>
      </c>
    </row>
    <row r="706" spans="16:18">
      <c r="P706">
        <v>0</v>
      </c>
      <c r="Q706">
        <v>0</v>
      </c>
      <c r="R706">
        <f t="shared" si="1"/>
        <v>0</v>
      </c>
    </row>
    <row r="707" spans="16:18">
      <c r="P707">
        <v>0</v>
      </c>
      <c r="Q707">
        <v>0</v>
      </c>
      <c r="R707">
        <f t="shared" si="1"/>
        <v>0</v>
      </c>
    </row>
    <row r="708" spans="16:18">
      <c r="P708">
        <v>0</v>
      </c>
      <c r="Q708">
        <v>0</v>
      </c>
      <c r="R708">
        <f t="shared" si="1"/>
        <v>0</v>
      </c>
    </row>
    <row r="709" spans="16:18">
      <c r="P709">
        <v>0</v>
      </c>
      <c r="Q709">
        <v>0</v>
      </c>
      <c r="R709">
        <f t="shared" si="1"/>
        <v>0</v>
      </c>
    </row>
    <row r="710" spans="16:18">
      <c r="P710">
        <v>0</v>
      </c>
      <c r="Q710">
        <v>0</v>
      </c>
      <c r="R710">
        <f t="shared" si="1"/>
        <v>0</v>
      </c>
    </row>
    <row r="711" spans="16:18">
      <c r="P711">
        <v>0</v>
      </c>
      <c r="Q711">
        <v>0</v>
      </c>
      <c r="R711">
        <f t="shared" si="1"/>
        <v>0</v>
      </c>
    </row>
    <row r="712" spans="16:18">
      <c r="P712">
        <v>0</v>
      </c>
      <c r="Q712">
        <v>0</v>
      </c>
      <c r="R712">
        <f t="shared" si="1"/>
        <v>0</v>
      </c>
    </row>
    <row r="713" spans="16:18">
      <c r="P713">
        <v>0</v>
      </c>
      <c r="Q713">
        <v>0</v>
      </c>
      <c r="R713">
        <f t="shared" si="1"/>
        <v>0</v>
      </c>
    </row>
    <row r="714" spans="16:18">
      <c r="P714">
        <v>0</v>
      </c>
      <c r="Q714">
        <v>0</v>
      </c>
      <c r="R714">
        <f t="shared" si="1"/>
        <v>0</v>
      </c>
    </row>
    <row r="715" spans="16:18">
      <c r="P715">
        <v>0</v>
      </c>
      <c r="Q715">
        <v>0</v>
      </c>
      <c r="R715">
        <f t="shared" si="1"/>
        <v>0</v>
      </c>
    </row>
    <row r="716" spans="16:18">
      <c r="P716">
        <v>0</v>
      </c>
      <c r="Q716">
        <v>0</v>
      </c>
      <c r="R716">
        <f t="shared" si="1"/>
        <v>0</v>
      </c>
    </row>
    <row r="717" spans="16:18">
      <c r="P717">
        <v>0</v>
      </c>
      <c r="Q717">
        <v>0</v>
      </c>
      <c r="R717">
        <f t="shared" si="1"/>
        <v>0</v>
      </c>
    </row>
    <row r="718" spans="16:18">
      <c r="P718">
        <v>0</v>
      </c>
      <c r="Q718">
        <v>0</v>
      </c>
      <c r="R718">
        <f t="shared" si="1"/>
        <v>0</v>
      </c>
    </row>
    <row r="719" spans="16:18">
      <c r="P719">
        <v>0</v>
      </c>
      <c r="Q719">
        <v>0</v>
      </c>
      <c r="R719">
        <f t="shared" si="1"/>
        <v>0</v>
      </c>
    </row>
    <row r="720" spans="16:18">
      <c r="P720">
        <v>0</v>
      </c>
      <c r="Q720">
        <v>0</v>
      </c>
      <c r="R720">
        <f t="shared" si="1"/>
        <v>0</v>
      </c>
    </row>
    <row r="721" spans="16:18">
      <c r="P721">
        <v>0</v>
      </c>
      <c r="Q721">
        <v>0</v>
      </c>
      <c r="R721">
        <f t="shared" si="1"/>
        <v>0</v>
      </c>
    </row>
    <row r="722" spans="16:18">
      <c r="P722">
        <v>0</v>
      </c>
      <c r="Q722">
        <v>0</v>
      </c>
      <c r="R722">
        <f t="shared" si="1"/>
        <v>0</v>
      </c>
    </row>
    <row r="723" spans="16:18">
      <c r="P723">
        <v>0</v>
      </c>
      <c r="Q723">
        <v>0</v>
      </c>
      <c r="R723">
        <f t="shared" si="1"/>
        <v>0</v>
      </c>
    </row>
    <row r="724" spans="16:18">
      <c r="P724">
        <v>0</v>
      </c>
      <c r="Q724">
        <v>0</v>
      </c>
      <c r="R724">
        <f t="shared" si="1"/>
        <v>0</v>
      </c>
    </row>
    <row r="725" spans="16:18">
      <c r="P725">
        <v>0</v>
      </c>
      <c r="Q725">
        <v>0</v>
      </c>
      <c r="R725">
        <f t="shared" si="1"/>
        <v>0</v>
      </c>
    </row>
    <row r="726" spans="16:18">
      <c r="P726">
        <v>0</v>
      </c>
      <c r="Q726">
        <v>0</v>
      </c>
      <c r="R726">
        <f t="shared" si="1"/>
        <v>0</v>
      </c>
    </row>
    <row r="727" spans="16:18">
      <c r="P727">
        <v>0</v>
      </c>
      <c r="Q727">
        <v>0</v>
      </c>
      <c r="R727">
        <f t="shared" si="1"/>
        <v>0</v>
      </c>
    </row>
    <row r="728" spans="16:18">
      <c r="P728">
        <v>0</v>
      </c>
      <c r="Q728">
        <v>0</v>
      </c>
      <c r="R728">
        <f t="shared" si="1"/>
        <v>0</v>
      </c>
    </row>
    <row r="729" spans="16:18">
      <c r="P729">
        <v>0</v>
      </c>
      <c r="Q729">
        <v>0</v>
      </c>
      <c r="R729">
        <f t="shared" si="1"/>
        <v>0</v>
      </c>
    </row>
    <row r="730" spans="16:18">
      <c r="P730">
        <v>0</v>
      </c>
      <c r="Q730">
        <v>0</v>
      </c>
      <c r="R730">
        <f t="shared" si="1"/>
        <v>0</v>
      </c>
    </row>
    <row r="731" spans="16:18">
      <c r="P731">
        <v>0</v>
      </c>
      <c r="Q731">
        <v>0</v>
      </c>
      <c r="R731">
        <f t="shared" si="1"/>
        <v>0</v>
      </c>
    </row>
    <row r="732" spans="16:18">
      <c r="P732">
        <v>0</v>
      </c>
      <c r="Q732">
        <v>0</v>
      </c>
      <c r="R732">
        <f t="shared" si="1"/>
        <v>0</v>
      </c>
    </row>
    <row r="733" spans="16:18">
      <c r="P733">
        <v>0</v>
      </c>
      <c r="Q733">
        <v>0</v>
      </c>
      <c r="R733">
        <f t="shared" si="1"/>
        <v>0</v>
      </c>
    </row>
    <row r="734" spans="16:18">
      <c r="P734">
        <v>0</v>
      </c>
      <c r="Q734">
        <v>0</v>
      </c>
      <c r="R734">
        <f t="shared" si="1"/>
        <v>0</v>
      </c>
    </row>
    <row r="735" spans="16:18">
      <c r="P735">
        <v>0</v>
      </c>
      <c r="Q735">
        <v>0</v>
      </c>
      <c r="R735">
        <f t="shared" si="1"/>
        <v>0</v>
      </c>
    </row>
    <row r="736" spans="16:18">
      <c r="P736">
        <v>0</v>
      </c>
      <c r="Q736">
        <v>0</v>
      </c>
      <c r="R736">
        <f t="shared" si="1"/>
        <v>0</v>
      </c>
    </row>
    <row r="737" spans="16:18">
      <c r="P737">
        <v>0</v>
      </c>
      <c r="Q737">
        <v>0</v>
      </c>
      <c r="R737">
        <f t="shared" si="1"/>
        <v>0</v>
      </c>
    </row>
    <row r="738" spans="16:18">
      <c r="P738">
        <v>0</v>
      </c>
      <c r="Q738">
        <v>0</v>
      </c>
      <c r="R738">
        <f t="shared" si="1"/>
        <v>0</v>
      </c>
    </row>
    <row r="739" spans="16:18">
      <c r="P739">
        <v>0</v>
      </c>
      <c r="Q739">
        <v>0</v>
      </c>
      <c r="R739">
        <f t="shared" si="1"/>
        <v>0</v>
      </c>
    </row>
    <row r="740" spans="16:18">
      <c r="P740">
        <v>0</v>
      </c>
      <c r="Q740">
        <v>0</v>
      </c>
      <c r="R740">
        <f t="shared" si="1"/>
        <v>0</v>
      </c>
    </row>
    <row r="741" spans="16:18">
      <c r="P741">
        <v>0</v>
      </c>
      <c r="Q741">
        <v>0</v>
      </c>
      <c r="R741">
        <f t="shared" si="1"/>
        <v>0</v>
      </c>
    </row>
    <row r="742" spans="16:18">
      <c r="P742">
        <v>0</v>
      </c>
      <c r="Q742">
        <v>0</v>
      </c>
      <c r="R742">
        <f t="shared" si="1"/>
        <v>0</v>
      </c>
    </row>
    <row r="743" spans="16:18">
      <c r="P743">
        <v>0</v>
      </c>
      <c r="Q743">
        <v>0</v>
      </c>
      <c r="R743">
        <f t="shared" si="1"/>
        <v>0</v>
      </c>
    </row>
    <row r="744" spans="16:18">
      <c r="P744">
        <v>0</v>
      </c>
      <c r="Q744">
        <v>0</v>
      </c>
      <c r="R744">
        <f t="shared" si="1"/>
        <v>0</v>
      </c>
    </row>
    <row r="745" spans="16:18">
      <c r="P745">
        <v>0</v>
      </c>
      <c r="Q745">
        <v>0</v>
      </c>
      <c r="R745">
        <f t="shared" si="1"/>
        <v>0</v>
      </c>
    </row>
    <row r="746" spans="16:18">
      <c r="P746">
        <v>0</v>
      </c>
      <c r="Q746">
        <v>0</v>
      </c>
      <c r="R746">
        <f t="shared" si="1"/>
        <v>0</v>
      </c>
    </row>
    <row r="747" spans="16:18">
      <c r="P747">
        <v>0</v>
      </c>
      <c r="Q747">
        <v>0</v>
      </c>
      <c r="R747">
        <f t="shared" si="1"/>
        <v>0</v>
      </c>
    </row>
    <row r="748" spans="16:18">
      <c r="P748">
        <v>0</v>
      </c>
      <c r="Q748">
        <v>0</v>
      </c>
      <c r="R748">
        <f t="shared" si="1"/>
        <v>0</v>
      </c>
    </row>
    <row r="749" spans="16:18">
      <c r="P749">
        <v>0</v>
      </c>
      <c r="Q749">
        <v>0</v>
      </c>
      <c r="R749">
        <f t="shared" si="1"/>
        <v>0</v>
      </c>
    </row>
    <row r="750" spans="16:18">
      <c r="P750">
        <v>0</v>
      </c>
      <c r="Q750">
        <v>0</v>
      </c>
      <c r="R750">
        <f t="shared" si="1"/>
        <v>0</v>
      </c>
    </row>
    <row r="751" spans="16:18">
      <c r="P751">
        <v>0</v>
      </c>
      <c r="Q751">
        <v>0</v>
      </c>
      <c r="R751">
        <f t="shared" si="1"/>
        <v>0</v>
      </c>
    </row>
    <row r="752" spans="16:18">
      <c r="P752">
        <v>0</v>
      </c>
      <c r="Q752">
        <v>0</v>
      </c>
      <c r="R752">
        <f t="shared" si="1"/>
        <v>0</v>
      </c>
    </row>
    <row r="753" spans="16:18">
      <c r="P753">
        <v>0</v>
      </c>
      <c r="Q753">
        <v>0</v>
      </c>
      <c r="R753">
        <f t="shared" si="1"/>
        <v>0</v>
      </c>
    </row>
    <row r="754" spans="16:18">
      <c r="P754">
        <v>0</v>
      </c>
      <c r="Q754">
        <v>0</v>
      </c>
      <c r="R754">
        <f t="shared" si="1"/>
        <v>0</v>
      </c>
    </row>
    <row r="755" spans="16:18">
      <c r="P755">
        <v>0</v>
      </c>
      <c r="Q755">
        <v>0</v>
      </c>
      <c r="R755">
        <f t="shared" si="1"/>
        <v>0</v>
      </c>
    </row>
    <row r="756" spans="16:18">
      <c r="P756">
        <v>0</v>
      </c>
      <c r="Q756">
        <v>0</v>
      </c>
      <c r="R756">
        <f t="shared" si="1"/>
        <v>0</v>
      </c>
    </row>
    <row r="757" spans="16:18">
      <c r="P757">
        <v>0</v>
      </c>
      <c r="Q757">
        <v>0</v>
      </c>
      <c r="R757">
        <f t="shared" si="1"/>
        <v>0</v>
      </c>
    </row>
    <row r="758" spans="16:18">
      <c r="P758">
        <v>0</v>
      </c>
      <c r="Q758">
        <v>0</v>
      </c>
      <c r="R758">
        <f t="shared" si="1"/>
        <v>0</v>
      </c>
    </row>
    <row r="759" spans="16:18">
      <c r="P759">
        <v>0</v>
      </c>
      <c r="Q759">
        <v>0</v>
      </c>
      <c r="R759">
        <f t="shared" si="1"/>
        <v>0</v>
      </c>
    </row>
    <row r="760" spans="16:18">
      <c r="P760">
        <v>0</v>
      </c>
      <c r="Q760">
        <v>0</v>
      </c>
      <c r="R760">
        <f t="shared" si="1"/>
        <v>0</v>
      </c>
    </row>
    <row r="761" spans="16:18">
      <c r="P761">
        <v>0</v>
      </c>
      <c r="Q761">
        <v>0</v>
      </c>
      <c r="R761">
        <f t="shared" si="1"/>
        <v>0</v>
      </c>
    </row>
    <row r="762" spans="16:18">
      <c r="P762">
        <v>0</v>
      </c>
      <c r="Q762">
        <v>0</v>
      </c>
      <c r="R762">
        <f t="shared" si="1"/>
        <v>0</v>
      </c>
    </row>
    <row r="763" spans="16:18">
      <c r="P763">
        <v>0</v>
      </c>
      <c r="Q763">
        <v>0</v>
      </c>
      <c r="R763">
        <f t="shared" si="1"/>
        <v>0</v>
      </c>
    </row>
    <row r="764" spans="16:18">
      <c r="P764">
        <v>0</v>
      </c>
      <c r="Q764">
        <v>0</v>
      </c>
      <c r="R764">
        <f t="shared" si="1"/>
        <v>0</v>
      </c>
    </row>
    <row r="765" spans="16:18">
      <c r="P765">
        <v>0</v>
      </c>
      <c r="Q765">
        <v>0</v>
      </c>
      <c r="R765">
        <f t="shared" si="1"/>
        <v>0</v>
      </c>
    </row>
    <row r="766" spans="16:18">
      <c r="P766">
        <v>0</v>
      </c>
      <c r="Q766">
        <v>0</v>
      </c>
      <c r="R766">
        <f t="shared" si="1"/>
        <v>0</v>
      </c>
    </row>
    <row r="767" spans="16:18">
      <c r="P767">
        <v>0</v>
      </c>
      <c r="Q767">
        <v>0</v>
      </c>
      <c r="R767">
        <f t="shared" si="1"/>
        <v>0</v>
      </c>
    </row>
    <row r="768" spans="16:18">
      <c r="P768">
        <v>0</v>
      </c>
      <c r="Q768">
        <v>0</v>
      </c>
      <c r="R768">
        <f t="shared" si="1"/>
        <v>0</v>
      </c>
    </row>
    <row r="769" spans="16:18">
      <c r="P769">
        <v>0</v>
      </c>
      <c r="Q769">
        <v>0</v>
      </c>
      <c r="R769">
        <f t="shared" si="1"/>
        <v>0</v>
      </c>
    </row>
    <row r="770" spans="16:18">
      <c r="P770">
        <v>0</v>
      </c>
      <c r="Q770">
        <v>0</v>
      </c>
      <c r="R770">
        <f t="shared" si="1"/>
        <v>0</v>
      </c>
    </row>
    <row r="771" spans="16:18">
      <c r="P771">
        <v>0</v>
      </c>
      <c r="Q771">
        <v>0</v>
      </c>
      <c r="R771">
        <f t="shared" si="1"/>
        <v>0</v>
      </c>
    </row>
    <row r="772" spans="16:18">
      <c r="P772">
        <v>0</v>
      </c>
      <c r="Q772">
        <v>0</v>
      </c>
      <c r="R772">
        <f t="shared" si="1"/>
        <v>0</v>
      </c>
    </row>
    <row r="773" spans="16:18">
      <c r="P773">
        <v>0</v>
      </c>
      <c r="Q773">
        <v>0</v>
      </c>
      <c r="R773">
        <f t="shared" si="1"/>
        <v>0</v>
      </c>
    </row>
    <row r="774" spans="16:18">
      <c r="P774">
        <v>0</v>
      </c>
      <c r="Q774">
        <v>0</v>
      </c>
      <c r="R774">
        <f t="shared" si="1"/>
        <v>0</v>
      </c>
    </row>
    <row r="775" spans="16:18">
      <c r="P775">
        <v>0</v>
      </c>
      <c r="Q775">
        <v>0</v>
      </c>
      <c r="R775">
        <f t="shared" si="1"/>
        <v>0</v>
      </c>
    </row>
    <row r="776" spans="16:18">
      <c r="P776">
        <v>0</v>
      </c>
      <c r="Q776">
        <v>0</v>
      </c>
      <c r="R776">
        <f t="shared" si="1"/>
        <v>0</v>
      </c>
    </row>
    <row r="777" spans="16:18">
      <c r="P777">
        <v>0</v>
      </c>
      <c r="Q777">
        <v>0</v>
      </c>
      <c r="R777">
        <f t="shared" si="1"/>
        <v>0</v>
      </c>
    </row>
    <row r="778" spans="16:18">
      <c r="P778">
        <v>0</v>
      </c>
      <c r="Q778">
        <v>0</v>
      </c>
      <c r="R778">
        <f t="shared" si="1"/>
        <v>0</v>
      </c>
    </row>
    <row r="779" spans="16:18">
      <c r="P779">
        <v>0</v>
      </c>
      <c r="Q779">
        <v>0</v>
      </c>
      <c r="R779">
        <f t="shared" si="1"/>
        <v>0</v>
      </c>
    </row>
    <row r="780" spans="16:18">
      <c r="P780">
        <v>0</v>
      </c>
      <c r="Q780">
        <v>0</v>
      </c>
      <c r="R780">
        <f t="shared" si="1"/>
        <v>0</v>
      </c>
    </row>
    <row r="781" spans="16:18">
      <c r="P781">
        <v>0</v>
      </c>
      <c r="Q781">
        <v>0</v>
      </c>
      <c r="R781">
        <f t="shared" si="1"/>
        <v>0</v>
      </c>
    </row>
    <row r="782" spans="16:18">
      <c r="P782">
        <v>0</v>
      </c>
      <c r="Q782">
        <v>0</v>
      </c>
      <c r="R782">
        <f t="shared" si="1"/>
        <v>0</v>
      </c>
    </row>
    <row r="783" spans="16:18">
      <c r="P783">
        <v>0</v>
      </c>
      <c r="Q783">
        <v>0</v>
      </c>
      <c r="R783">
        <f t="shared" si="1"/>
        <v>0</v>
      </c>
    </row>
    <row r="784" spans="16:18">
      <c r="P784">
        <v>0</v>
      </c>
      <c r="Q784">
        <v>0</v>
      </c>
      <c r="R784">
        <f t="shared" si="1"/>
        <v>0</v>
      </c>
    </row>
    <row r="785" spans="16:18">
      <c r="P785">
        <v>0</v>
      </c>
      <c r="Q785">
        <v>0</v>
      </c>
      <c r="R785">
        <f t="shared" si="1"/>
        <v>0</v>
      </c>
    </row>
    <row r="786" spans="16:18">
      <c r="P786">
        <v>0</v>
      </c>
      <c r="Q786">
        <v>0</v>
      </c>
      <c r="R786">
        <f t="shared" si="1"/>
        <v>0</v>
      </c>
    </row>
    <row r="787" spans="16:18">
      <c r="P787">
        <v>0</v>
      </c>
      <c r="Q787">
        <v>0</v>
      </c>
      <c r="R787">
        <f t="shared" si="1"/>
        <v>0</v>
      </c>
    </row>
    <row r="788" spans="16:18">
      <c r="P788">
        <v>0</v>
      </c>
      <c r="Q788">
        <v>0</v>
      </c>
      <c r="R788">
        <f t="shared" si="1"/>
        <v>0</v>
      </c>
    </row>
    <row r="789" spans="16:18">
      <c r="P789">
        <v>0</v>
      </c>
      <c r="Q789">
        <v>0</v>
      </c>
      <c r="R789">
        <f t="shared" si="1"/>
        <v>0</v>
      </c>
    </row>
    <row r="790" spans="16:18">
      <c r="P790">
        <v>0</v>
      </c>
      <c r="Q790">
        <v>0</v>
      </c>
      <c r="R790">
        <f t="shared" si="1"/>
        <v>0</v>
      </c>
    </row>
    <row r="791" spans="16:18">
      <c r="P791">
        <v>0</v>
      </c>
      <c r="Q791">
        <v>0</v>
      </c>
      <c r="R791">
        <f t="shared" si="1"/>
        <v>0</v>
      </c>
    </row>
    <row r="792" spans="16:18">
      <c r="P792">
        <v>0</v>
      </c>
      <c r="Q792">
        <v>0</v>
      </c>
      <c r="R792">
        <f t="shared" si="1"/>
        <v>0</v>
      </c>
    </row>
    <row r="793" spans="16:18">
      <c r="P793">
        <v>0</v>
      </c>
      <c r="Q793">
        <v>0</v>
      </c>
      <c r="R793">
        <f t="shared" si="1"/>
        <v>0</v>
      </c>
    </row>
    <row r="794" spans="16:18">
      <c r="P794">
        <v>0</v>
      </c>
      <c r="Q794">
        <v>0</v>
      </c>
      <c r="R794">
        <f t="shared" si="1"/>
        <v>0</v>
      </c>
    </row>
    <row r="795" spans="16:18">
      <c r="P795">
        <v>0</v>
      </c>
      <c r="Q795">
        <v>0</v>
      </c>
      <c r="R795">
        <f t="shared" si="1"/>
        <v>0</v>
      </c>
    </row>
    <row r="796" spans="16:18">
      <c r="P796">
        <v>0</v>
      </c>
      <c r="Q796">
        <v>0</v>
      </c>
      <c r="R796">
        <f t="shared" si="1"/>
        <v>0</v>
      </c>
    </row>
    <row r="797" spans="16:18">
      <c r="P797">
        <v>0</v>
      </c>
      <c r="Q797">
        <v>0</v>
      </c>
      <c r="R797">
        <f t="shared" si="1"/>
        <v>0</v>
      </c>
    </row>
    <row r="798" spans="16:18">
      <c r="P798">
        <v>0</v>
      </c>
      <c r="Q798">
        <v>0</v>
      </c>
      <c r="R798">
        <f t="shared" si="1"/>
        <v>0</v>
      </c>
    </row>
    <row r="799" spans="16:18">
      <c r="P799">
        <v>0</v>
      </c>
      <c r="Q799">
        <v>0</v>
      </c>
      <c r="R799">
        <f t="shared" si="1"/>
        <v>0</v>
      </c>
    </row>
    <row r="800" spans="16:18">
      <c r="P800">
        <v>0</v>
      </c>
      <c r="Q800">
        <v>0</v>
      </c>
      <c r="R800">
        <f t="shared" si="1"/>
        <v>0</v>
      </c>
    </row>
    <row r="801" spans="16:18">
      <c r="P801">
        <v>0</v>
      </c>
      <c r="Q801">
        <v>0</v>
      </c>
      <c r="R801">
        <f t="shared" si="1"/>
        <v>0</v>
      </c>
    </row>
    <row r="802" spans="16:18">
      <c r="P802">
        <v>0</v>
      </c>
      <c r="Q802">
        <v>0</v>
      </c>
      <c r="R802">
        <f t="shared" si="1"/>
        <v>0</v>
      </c>
    </row>
    <row r="803" spans="16:18">
      <c r="P803">
        <v>0</v>
      </c>
      <c r="Q803">
        <v>0</v>
      </c>
      <c r="R803">
        <f t="shared" si="1"/>
        <v>0</v>
      </c>
    </row>
    <row r="804" spans="16:18">
      <c r="P804">
        <v>0</v>
      </c>
      <c r="Q804">
        <v>0</v>
      </c>
      <c r="R804">
        <f t="shared" si="1"/>
        <v>0</v>
      </c>
    </row>
    <row r="805" spans="16:18">
      <c r="P805">
        <v>0</v>
      </c>
      <c r="Q805">
        <v>0</v>
      </c>
      <c r="R805">
        <f t="shared" si="1"/>
        <v>0</v>
      </c>
    </row>
    <row r="806" spans="16:18">
      <c r="P806">
        <v>0</v>
      </c>
      <c r="Q806">
        <v>0</v>
      </c>
      <c r="R806">
        <f t="shared" si="1"/>
        <v>0</v>
      </c>
    </row>
    <row r="807" spans="16:18">
      <c r="P807">
        <v>0</v>
      </c>
      <c r="Q807">
        <v>0</v>
      </c>
      <c r="R807">
        <f t="shared" si="1"/>
        <v>0</v>
      </c>
    </row>
    <row r="808" spans="16:18">
      <c r="P808">
        <v>0</v>
      </c>
      <c r="Q808">
        <v>0</v>
      </c>
      <c r="R808">
        <f t="shared" si="1"/>
        <v>0</v>
      </c>
    </row>
    <row r="809" spans="16:18">
      <c r="P809">
        <v>0</v>
      </c>
      <c r="Q809">
        <v>0</v>
      </c>
      <c r="R809">
        <f t="shared" si="1"/>
        <v>0</v>
      </c>
    </row>
    <row r="810" spans="16:18">
      <c r="P810">
        <v>0</v>
      </c>
      <c r="Q810">
        <v>0</v>
      </c>
      <c r="R810">
        <f t="shared" si="1"/>
        <v>0</v>
      </c>
    </row>
    <row r="811" spans="16:18">
      <c r="P811">
        <v>0</v>
      </c>
      <c r="Q811">
        <v>0</v>
      </c>
      <c r="R811">
        <f t="shared" si="1"/>
        <v>0</v>
      </c>
    </row>
    <row r="812" spans="16:18">
      <c r="P812">
        <v>0</v>
      </c>
      <c r="Q812">
        <v>0</v>
      </c>
      <c r="R812">
        <f t="shared" si="1"/>
        <v>0</v>
      </c>
    </row>
    <row r="813" spans="16:18">
      <c r="P813">
        <v>0</v>
      </c>
      <c r="Q813">
        <v>0</v>
      </c>
      <c r="R813">
        <f t="shared" si="1"/>
        <v>0</v>
      </c>
    </row>
    <row r="814" spans="16:18">
      <c r="P814">
        <v>0</v>
      </c>
      <c r="Q814">
        <v>0</v>
      </c>
      <c r="R814">
        <f t="shared" si="1"/>
        <v>0</v>
      </c>
    </row>
    <row r="815" spans="16:18">
      <c r="P815">
        <v>0</v>
      </c>
      <c r="Q815">
        <v>0</v>
      </c>
      <c r="R815">
        <f t="shared" si="1"/>
        <v>0</v>
      </c>
    </row>
    <row r="816" spans="16:18">
      <c r="P816">
        <v>0</v>
      </c>
      <c r="Q816">
        <v>0</v>
      </c>
      <c r="R816">
        <f t="shared" si="1"/>
        <v>0</v>
      </c>
    </row>
    <row r="817" spans="16:18">
      <c r="P817">
        <v>0</v>
      </c>
      <c r="Q817">
        <v>0</v>
      </c>
      <c r="R817">
        <f t="shared" si="1"/>
        <v>0</v>
      </c>
    </row>
    <row r="818" spans="16:18">
      <c r="P818">
        <v>0</v>
      </c>
      <c r="Q818">
        <v>0</v>
      </c>
      <c r="R818">
        <f t="shared" si="1"/>
        <v>0</v>
      </c>
    </row>
    <row r="819" spans="16:18">
      <c r="P819">
        <v>0</v>
      </c>
      <c r="Q819">
        <v>0</v>
      </c>
      <c r="R819">
        <f t="shared" si="1"/>
        <v>0</v>
      </c>
    </row>
    <row r="820" spans="16:18">
      <c r="P820">
        <v>0</v>
      </c>
      <c r="Q820">
        <v>0</v>
      </c>
      <c r="R820">
        <f t="shared" si="1"/>
        <v>0</v>
      </c>
    </row>
    <row r="821" spans="16:18">
      <c r="P821">
        <v>0</v>
      </c>
      <c r="Q821">
        <v>0</v>
      </c>
      <c r="R821">
        <f t="shared" si="1"/>
        <v>0</v>
      </c>
    </row>
    <row r="822" spans="16:18">
      <c r="P822">
        <v>0</v>
      </c>
      <c r="Q822">
        <v>0</v>
      </c>
      <c r="R822">
        <f t="shared" si="1"/>
        <v>0</v>
      </c>
    </row>
    <row r="823" spans="16:18">
      <c r="P823">
        <v>0</v>
      </c>
      <c r="Q823">
        <v>0</v>
      </c>
      <c r="R823">
        <f t="shared" si="1"/>
        <v>0</v>
      </c>
    </row>
    <row r="824" spans="16:18">
      <c r="P824">
        <v>0</v>
      </c>
      <c r="Q824">
        <v>0</v>
      </c>
      <c r="R824">
        <f t="shared" si="1"/>
        <v>0</v>
      </c>
    </row>
    <row r="825" spans="16:18">
      <c r="P825">
        <v>0</v>
      </c>
      <c r="Q825">
        <v>0</v>
      </c>
      <c r="R825">
        <f t="shared" si="1"/>
        <v>0</v>
      </c>
    </row>
    <row r="826" spans="16:18">
      <c r="P826">
        <v>0</v>
      </c>
      <c r="Q826">
        <v>0</v>
      </c>
      <c r="R826">
        <f t="shared" si="1"/>
        <v>0</v>
      </c>
    </row>
    <row r="827" spans="16:18">
      <c r="P827">
        <v>0</v>
      </c>
      <c r="Q827">
        <v>0</v>
      </c>
      <c r="R827">
        <f t="shared" si="1"/>
        <v>0</v>
      </c>
    </row>
    <row r="828" spans="16:18">
      <c r="P828">
        <v>0</v>
      </c>
      <c r="Q828">
        <v>0</v>
      </c>
      <c r="R828">
        <f t="shared" si="1"/>
        <v>0</v>
      </c>
    </row>
    <row r="829" spans="16:18">
      <c r="P829">
        <v>0</v>
      </c>
      <c r="Q829">
        <v>0</v>
      </c>
      <c r="R829">
        <f t="shared" si="1"/>
        <v>0</v>
      </c>
    </row>
    <row r="830" spans="16:18">
      <c r="P830">
        <v>0</v>
      </c>
      <c r="Q830">
        <v>0</v>
      </c>
      <c r="R830">
        <f t="shared" si="1"/>
        <v>0</v>
      </c>
    </row>
    <row r="831" spans="16:18">
      <c r="P831">
        <v>0</v>
      </c>
      <c r="Q831">
        <v>0</v>
      </c>
      <c r="R831">
        <f t="shared" si="1"/>
        <v>0</v>
      </c>
    </row>
    <row r="832" spans="16:18">
      <c r="P832">
        <v>0</v>
      </c>
      <c r="Q832">
        <v>0</v>
      </c>
      <c r="R832">
        <f t="shared" si="1"/>
        <v>0</v>
      </c>
    </row>
    <row r="833" spans="16:18">
      <c r="P833">
        <v>0</v>
      </c>
      <c r="Q833">
        <v>0</v>
      </c>
      <c r="R833">
        <f t="shared" si="1"/>
        <v>0</v>
      </c>
    </row>
    <row r="834" spans="16:18">
      <c r="P834">
        <v>0</v>
      </c>
      <c r="Q834">
        <v>0</v>
      </c>
      <c r="R834">
        <f t="shared" si="1"/>
        <v>0</v>
      </c>
    </row>
    <row r="835" spans="16:18">
      <c r="P835">
        <v>0</v>
      </c>
      <c r="Q835">
        <v>0</v>
      </c>
      <c r="R835">
        <f t="shared" si="1"/>
        <v>0</v>
      </c>
    </row>
    <row r="836" spans="16:18">
      <c r="P836">
        <v>0</v>
      </c>
      <c r="Q836">
        <v>0</v>
      </c>
      <c r="R836">
        <f t="shared" si="1"/>
        <v>0</v>
      </c>
    </row>
    <row r="837" spans="16:18">
      <c r="P837">
        <v>0</v>
      </c>
      <c r="Q837">
        <v>0</v>
      </c>
      <c r="R837">
        <f t="shared" si="1"/>
        <v>0</v>
      </c>
    </row>
    <row r="838" spans="16:18">
      <c r="P838">
        <v>0</v>
      </c>
      <c r="Q838">
        <v>0</v>
      </c>
      <c r="R838">
        <f t="shared" si="1"/>
        <v>0</v>
      </c>
    </row>
    <row r="839" spans="16:18">
      <c r="P839">
        <v>0</v>
      </c>
      <c r="Q839">
        <v>0</v>
      </c>
      <c r="R839">
        <f t="shared" si="1"/>
        <v>0</v>
      </c>
    </row>
    <row r="840" spans="16:18">
      <c r="P840">
        <v>0</v>
      </c>
      <c r="Q840">
        <v>0</v>
      </c>
      <c r="R840">
        <f t="shared" si="1"/>
        <v>0</v>
      </c>
    </row>
    <row r="841" spans="16:18">
      <c r="P841">
        <v>0</v>
      </c>
      <c r="Q841">
        <v>0</v>
      </c>
      <c r="R841">
        <f t="shared" si="1"/>
        <v>0</v>
      </c>
    </row>
    <row r="842" spans="16:18">
      <c r="P842">
        <v>0</v>
      </c>
      <c r="Q842">
        <v>0</v>
      </c>
      <c r="R842">
        <f t="shared" si="1"/>
        <v>0</v>
      </c>
    </row>
    <row r="843" spans="16:18">
      <c r="P843">
        <v>0</v>
      </c>
      <c r="Q843">
        <v>0</v>
      </c>
      <c r="R843">
        <f t="shared" si="1"/>
        <v>0</v>
      </c>
    </row>
    <row r="844" spans="16:18">
      <c r="P844">
        <v>0</v>
      </c>
      <c r="Q844">
        <v>0</v>
      </c>
      <c r="R844">
        <f t="shared" si="1"/>
        <v>0</v>
      </c>
    </row>
    <row r="845" spans="16:18">
      <c r="P845">
        <v>0</v>
      </c>
      <c r="Q845">
        <v>0</v>
      </c>
      <c r="R845">
        <f t="shared" si="1"/>
        <v>0</v>
      </c>
    </row>
    <row r="846" spans="16:18">
      <c r="P846">
        <v>0</v>
      </c>
      <c r="Q846">
        <v>0</v>
      </c>
      <c r="R846">
        <f t="shared" si="1"/>
        <v>0</v>
      </c>
    </row>
    <row r="847" spans="16:18">
      <c r="P847">
        <v>0</v>
      </c>
      <c r="Q847">
        <v>0</v>
      </c>
      <c r="R847">
        <f t="shared" si="1"/>
        <v>0</v>
      </c>
    </row>
    <row r="848" spans="16:18">
      <c r="P848">
        <v>0</v>
      </c>
      <c r="Q848">
        <v>0</v>
      </c>
      <c r="R848">
        <f t="shared" si="1"/>
        <v>0</v>
      </c>
    </row>
    <row r="849" spans="16:18">
      <c r="P849">
        <v>0</v>
      </c>
      <c r="Q849">
        <v>0</v>
      </c>
      <c r="R849">
        <f t="shared" si="1"/>
        <v>0</v>
      </c>
    </row>
    <row r="850" spans="16:18">
      <c r="P850">
        <v>0</v>
      </c>
      <c r="Q850">
        <v>0</v>
      </c>
      <c r="R850">
        <f t="shared" si="1"/>
        <v>0</v>
      </c>
    </row>
    <row r="851" spans="16:18">
      <c r="P851">
        <v>0</v>
      </c>
      <c r="Q851">
        <v>0</v>
      </c>
      <c r="R851">
        <f t="shared" si="1"/>
        <v>0</v>
      </c>
    </row>
    <row r="852" spans="16:18">
      <c r="P852">
        <v>0</v>
      </c>
      <c r="Q852">
        <v>0</v>
      </c>
      <c r="R852">
        <f t="shared" si="1"/>
        <v>0</v>
      </c>
    </row>
    <row r="853" spans="16:18">
      <c r="P853">
        <v>0</v>
      </c>
      <c r="Q853">
        <v>0</v>
      </c>
      <c r="R853">
        <f t="shared" si="1"/>
        <v>0</v>
      </c>
    </row>
    <row r="854" spans="16:18">
      <c r="P854">
        <v>0</v>
      </c>
      <c r="Q854">
        <v>0</v>
      </c>
      <c r="R854">
        <f t="shared" si="1"/>
        <v>0</v>
      </c>
    </row>
    <row r="855" spans="16:18">
      <c r="P855">
        <v>0</v>
      </c>
      <c r="Q855">
        <v>0</v>
      </c>
      <c r="R855">
        <f t="shared" si="1"/>
        <v>0</v>
      </c>
    </row>
    <row r="856" spans="16:18">
      <c r="P856">
        <v>0</v>
      </c>
      <c r="Q856">
        <v>0</v>
      </c>
      <c r="R856">
        <f t="shared" si="1"/>
        <v>0</v>
      </c>
    </row>
    <row r="857" spans="16:18">
      <c r="P857">
        <v>0</v>
      </c>
      <c r="Q857">
        <v>0</v>
      </c>
      <c r="R857">
        <f t="shared" si="1"/>
        <v>0</v>
      </c>
    </row>
    <row r="858" spans="16:18">
      <c r="P858">
        <v>0</v>
      </c>
      <c r="Q858">
        <v>0</v>
      </c>
      <c r="R858">
        <f t="shared" si="1"/>
        <v>0</v>
      </c>
    </row>
    <row r="859" spans="16:18">
      <c r="P859">
        <v>0</v>
      </c>
      <c r="Q859">
        <v>0</v>
      </c>
      <c r="R859">
        <f t="shared" si="1"/>
        <v>0</v>
      </c>
    </row>
    <row r="860" spans="16:18">
      <c r="P860">
        <v>0</v>
      </c>
      <c r="Q860">
        <v>0</v>
      </c>
      <c r="R860">
        <f t="shared" si="1"/>
        <v>0</v>
      </c>
    </row>
    <row r="861" spans="16:18">
      <c r="P861">
        <v>0</v>
      </c>
      <c r="Q861">
        <v>0</v>
      </c>
      <c r="R861">
        <f t="shared" si="1"/>
        <v>0</v>
      </c>
    </row>
    <row r="862" spans="16:18">
      <c r="P862">
        <v>0</v>
      </c>
      <c r="Q862">
        <v>0</v>
      </c>
      <c r="R862">
        <f t="shared" si="1"/>
        <v>0</v>
      </c>
    </row>
    <row r="863" spans="16:18">
      <c r="P863">
        <v>0</v>
      </c>
      <c r="Q863">
        <v>0</v>
      </c>
      <c r="R863">
        <f t="shared" si="1"/>
        <v>0</v>
      </c>
    </row>
    <row r="864" spans="16:18">
      <c r="P864">
        <v>0</v>
      </c>
      <c r="Q864">
        <v>0</v>
      </c>
      <c r="R864">
        <f t="shared" si="1"/>
        <v>0</v>
      </c>
    </row>
    <row r="865" spans="16:18">
      <c r="P865">
        <v>0</v>
      </c>
      <c r="Q865">
        <v>0</v>
      </c>
      <c r="R865">
        <f t="shared" si="1"/>
        <v>0</v>
      </c>
    </row>
    <row r="866" spans="16:18">
      <c r="P866">
        <v>0</v>
      </c>
      <c r="Q866">
        <v>0</v>
      </c>
      <c r="R866">
        <f t="shared" si="1"/>
        <v>0</v>
      </c>
    </row>
    <row r="867" spans="16:18">
      <c r="P867">
        <v>0</v>
      </c>
      <c r="Q867">
        <v>0</v>
      </c>
      <c r="R867">
        <f t="shared" si="1"/>
        <v>0</v>
      </c>
    </row>
    <row r="868" spans="16:18">
      <c r="P868">
        <v>0</v>
      </c>
      <c r="Q868">
        <v>0</v>
      </c>
      <c r="R868">
        <f t="shared" si="1"/>
        <v>0</v>
      </c>
    </row>
    <row r="869" spans="16:18">
      <c r="P869">
        <v>0</v>
      </c>
      <c r="Q869">
        <v>0</v>
      </c>
      <c r="R869">
        <f t="shared" si="1"/>
        <v>0</v>
      </c>
    </row>
    <row r="870" spans="16:18">
      <c r="P870">
        <v>0</v>
      </c>
      <c r="Q870">
        <v>0</v>
      </c>
      <c r="R870">
        <f t="shared" si="1"/>
        <v>0</v>
      </c>
    </row>
    <row r="871" spans="16:18">
      <c r="P871">
        <v>0</v>
      </c>
      <c r="Q871">
        <v>0</v>
      </c>
      <c r="R871">
        <f t="shared" si="1"/>
        <v>0</v>
      </c>
    </row>
    <row r="872" spans="16:18">
      <c r="P872">
        <v>0</v>
      </c>
      <c r="Q872">
        <v>0</v>
      </c>
      <c r="R872">
        <f t="shared" si="1"/>
        <v>0</v>
      </c>
    </row>
    <row r="873" spans="16:18">
      <c r="P873">
        <v>0</v>
      </c>
      <c r="Q873">
        <v>0</v>
      </c>
      <c r="R873">
        <f t="shared" si="1"/>
        <v>0</v>
      </c>
    </row>
    <row r="874" spans="16:18">
      <c r="P874">
        <v>0</v>
      </c>
      <c r="Q874">
        <v>0</v>
      </c>
      <c r="R874">
        <f t="shared" si="1"/>
        <v>0</v>
      </c>
    </row>
    <row r="875" spans="16:18">
      <c r="P875">
        <v>0</v>
      </c>
      <c r="Q875">
        <v>0</v>
      </c>
      <c r="R875">
        <f t="shared" si="1"/>
        <v>0</v>
      </c>
    </row>
    <row r="876" spans="16:18">
      <c r="P876">
        <v>0</v>
      </c>
      <c r="Q876">
        <v>0</v>
      </c>
      <c r="R876">
        <f t="shared" si="1"/>
        <v>0</v>
      </c>
    </row>
    <row r="877" spans="16:18">
      <c r="P877">
        <v>0</v>
      </c>
      <c r="Q877">
        <v>0</v>
      </c>
      <c r="R877">
        <f t="shared" si="1"/>
        <v>0</v>
      </c>
    </row>
    <row r="878" spans="16:18">
      <c r="P878">
        <v>0</v>
      </c>
      <c r="Q878">
        <v>0</v>
      </c>
      <c r="R878">
        <f t="shared" si="1"/>
        <v>0</v>
      </c>
    </row>
    <row r="879" spans="16:18">
      <c r="P879">
        <v>0</v>
      </c>
      <c r="Q879">
        <v>0</v>
      </c>
      <c r="R879">
        <f t="shared" si="1"/>
        <v>0</v>
      </c>
    </row>
    <row r="880" spans="16:18">
      <c r="P880">
        <v>0</v>
      </c>
      <c r="Q880">
        <v>0</v>
      </c>
      <c r="R880">
        <f t="shared" si="1"/>
        <v>0</v>
      </c>
    </row>
    <row r="881" spans="16:18">
      <c r="P881">
        <v>0</v>
      </c>
      <c r="Q881">
        <v>0</v>
      </c>
      <c r="R881">
        <f t="shared" si="1"/>
        <v>0</v>
      </c>
    </row>
    <row r="882" spans="16:18">
      <c r="P882">
        <v>0</v>
      </c>
      <c r="Q882">
        <v>0</v>
      </c>
      <c r="R882">
        <f t="shared" si="1"/>
        <v>0</v>
      </c>
    </row>
    <row r="883" spans="16:18">
      <c r="P883">
        <v>0</v>
      </c>
      <c r="Q883">
        <v>0</v>
      </c>
      <c r="R883">
        <f t="shared" si="1"/>
        <v>0</v>
      </c>
    </row>
    <row r="884" spans="16:18">
      <c r="P884">
        <v>0</v>
      </c>
      <c r="Q884">
        <v>0</v>
      </c>
      <c r="R884">
        <f t="shared" si="1"/>
        <v>0</v>
      </c>
    </row>
    <row r="885" spans="16:18">
      <c r="P885">
        <v>0</v>
      </c>
      <c r="Q885">
        <v>0</v>
      </c>
      <c r="R885">
        <f t="shared" si="1"/>
        <v>0</v>
      </c>
    </row>
    <row r="886" spans="16:18">
      <c r="P886">
        <v>0</v>
      </c>
      <c r="Q886">
        <v>0</v>
      </c>
      <c r="R886">
        <f t="shared" si="1"/>
        <v>0</v>
      </c>
    </row>
    <row r="887" spans="16:18">
      <c r="P887">
        <v>0</v>
      </c>
      <c r="Q887">
        <v>0</v>
      </c>
      <c r="R887">
        <f t="shared" si="1"/>
        <v>0</v>
      </c>
    </row>
    <row r="888" spans="16:18">
      <c r="P888">
        <v>0</v>
      </c>
      <c r="Q888">
        <v>0</v>
      </c>
      <c r="R888">
        <f t="shared" si="1"/>
        <v>0</v>
      </c>
    </row>
    <row r="889" spans="16:18">
      <c r="P889">
        <v>0</v>
      </c>
      <c r="Q889">
        <v>0</v>
      </c>
      <c r="R889">
        <f t="shared" si="1"/>
        <v>0</v>
      </c>
    </row>
    <row r="890" spans="16:18">
      <c r="P890">
        <v>0</v>
      </c>
      <c r="Q890">
        <v>0</v>
      </c>
      <c r="R890">
        <f t="shared" si="1"/>
        <v>0</v>
      </c>
    </row>
    <row r="891" spans="16:18">
      <c r="P891">
        <v>0</v>
      </c>
      <c r="Q891">
        <v>0</v>
      </c>
      <c r="R891">
        <f t="shared" si="1"/>
        <v>0</v>
      </c>
    </row>
    <row r="892" spans="16:18">
      <c r="P892">
        <v>0</v>
      </c>
      <c r="Q892">
        <v>0</v>
      </c>
      <c r="R892">
        <f t="shared" si="1"/>
        <v>0</v>
      </c>
    </row>
    <row r="893" spans="16:18">
      <c r="P893">
        <v>0</v>
      </c>
      <c r="Q893">
        <v>0</v>
      </c>
      <c r="R893">
        <f t="shared" si="1"/>
        <v>0</v>
      </c>
    </row>
    <row r="894" spans="16:18">
      <c r="P894">
        <v>0</v>
      </c>
      <c r="Q894">
        <v>0</v>
      </c>
      <c r="R894">
        <f t="shared" si="1"/>
        <v>0</v>
      </c>
    </row>
    <row r="895" spans="16:18">
      <c r="P895">
        <v>0</v>
      </c>
      <c r="Q895">
        <v>0</v>
      </c>
      <c r="R895">
        <f t="shared" si="1"/>
        <v>0</v>
      </c>
    </row>
    <row r="896" spans="16:18">
      <c r="P896">
        <v>0</v>
      </c>
      <c r="Q896">
        <v>0</v>
      </c>
      <c r="R896">
        <f t="shared" si="1"/>
        <v>0</v>
      </c>
    </row>
    <row r="897" spans="16:18">
      <c r="P897">
        <v>0</v>
      </c>
      <c r="Q897">
        <v>0</v>
      </c>
      <c r="R897">
        <f t="shared" si="1"/>
        <v>0</v>
      </c>
    </row>
    <row r="898" spans="16:18">
      <c r="P898">
        <v>0</v>
      </c>
      <c r="Q898">
        <v>0</v>
      </c>
      <c r="R898">
        <f t="shared" si="1"/>
        <v>0</v>
      </c>
    </row>
    <row r="899" spans="16:18">
      <c r="P899">
        <v>0</v>
      </c>
      <c r="Q899">
        <v>0</v>
      </c>
      <c r="R899">
        <f t="shared" si="1"/>
        <v>0</v>
      </c>
    </row>
    <row r="900" spans="16:18">
      <c r="P900">
        <v>0</v>
      </c>
      <c r="Q900">
        <v>0</v>
      </c>
      <c r="R900">
        <f t="shared" si="1"/>
        <v>0</v>
      </c>
    </row>
    <row r="901" spans="16:18">
      <c r="P901">
        <v>0</v>
      </c>
      <c r="Q901">
        <v>0</v>
      </c>
      <c r="R901">
        <f t="shared" si="1"/>
        <v>0</v>
      </c>
    </row>
    <row r="902" spans="16:18">
      <c r="P902">
        <v>0</v>
      </c>
      <c r="Q902">
        <v>0</v>
      </c>
      <c r="R902">
        <f t="shared" si="1"/>
        <v>0</v>
      </c>
    </row>
    <row r="903" spans="16:18">
      <c r="P903">
        <v>0</v>
      </c>
      <c r="Q903">
        <v>0</v>
      </c>
      <c r="R903">
        <f t="shared" si="1"/>
        <v>0</v>
      </c>
    </row>
    <row r="904" spans="16:18">
      <c r="P904">
        <v>0</v>
      </c>
      <c r="Q904">
        <v>0</v>
      </c>
      <c r="R904">
        <f t="shared" si="1"/>
        <v>0</v>
      </c>
    </row>
    <row r="905" spans="16:18">
      <c r="P905">
        <v>0</v>
      </c>
      <c r="Q905">
        <v>0</v>
      </c>
      <c r="R905">
        <f t="shared" si="1"/>
        <v>0</v>
      </c>
    </row>
    <row r="906" spans="16:18">
      <c r="P906">
        <v>0</v>
      </c>
      <c r="Q906">
        <v>0</v>
      </c>
      <c r="R906">
        <f t="shared" si="1"/>
        <v>0</v>
      </c>
    </row>
    <row r="907" spans="16:18">
      <c r="P907">
        <v>0</v>
      </c>
      <c r="Q907">
        <v>0</v>
      </c>
      <c r="R907">
        <f t="shared" si="1"/>
        <v>0</v>
      </c>
    </row>
    <row r="908" spans="16:18">
      <c r="P908">
        <v>0</v>
      </c>
      <c r="Q908">
        <v>0</v>
      </c>
      <c r="R908">
        <f t="shared" si="1"/>
        <v>0</v>
      </c>
    </row>
    <row r="909" spans="16:18">
      <c r="P909">
        <v>0</v>
      </c>
      <c r="Q909">
        <v>0</v>
      </c>
      <c r="R909">
        <f t="shared" si="1"/>
        <v>0</v>
      </c>
    </row>
    <row r="910" spans="16:18">
      <c r="P910">
        <v>0</v>
      </c>
      <c r="Q910">
        <v>0</v>
      </c>
      <c r="R910">
        <f t="shared" si="1"/>
        <v>0</v>
      </c>
    </row>
    <row r="911" spans="16:18">
      <c r="P911">
        <v>0</v>
      </c>
      <c r="Q911">
        <v>0</v>
      </c>
      <c r="R911">
        <f t="shared" si="1"/>
        <v>0</v>
      </c>
    </row>
    <row r="912" spans="16:18">
      <c r="P912">
        <v>0</v>
      </c>
      <c r="Q912">
        <v>0</v>
      </c>
      <c r="R912">
        <f t="shared" si="1"/>
        <v>0</v>
      </c>
    </row>
    <row r="913" spans="16:18">
      <c r="P913">
        <v>0</v>
      </c>
      <c r="Q913">
        <v>0</v>
      </c>
      <c r="R913">
        <f t="shared" si="1"/>
        <v>0</v>
      </c>
    </row>
    <row r="914" spans="16:18">
      <c r="P914">
        <v>0</v>
      </c>
      <c r="Q914">
        <v>0</v>
      </c>
      <c r="R914">
        <f t="shared" si="1"/>
        <v>0</v>
      </c>
    </row>
    <row r="915" spans="16:18">
      <c r="P915">
        <v>0</v>
      </c>
      <c r="Q915">
        <v>0</v>
      </c>
      <c r="R915">
        <f t="shared" si="1"/>
        <v>0</v>
      </c>
    </row>
    <row r="916" spans="16:18">
      <c r="P916">
        <v>0</v>
      </c>
      <c r="Q916">
        <v>0</v>
      </c>
      <c r="R916">
        <f t="shared" si="1"/>
        <v>0</v>
      </c>
    </row>
    <row r="917" spans="16:18">
      <c r="P917">
        <v>0</v>
      </c>
      <c r="Q917">
        <v>0</v>
      </c>
      <c r="R917">
        <f t="shared" si="1"/>
        <v>0</v>
      </c>
    </row>
    <row r="918" spans="16:18">
      <c r="P918">
        <v>0</v>
      </c>
      <c r="Q918">
        <v>0</v>
      </c>
      <c r="R918">
        <f t="shared" si="1"/>
        <v>0</v>
      </c>
    </row>
    <row r="919" spans="16:18">
      <c r="P919">
        <v>0</v>
      </c>
      <c r="Q919">
        <v>0</v>
      </c>
      <c r="R919">
        <f t="shared" si="1"/>
        <v>0</v>
      </c>
    </row>
    <row r="920" spans="16:18">
      <c r="P920">
        <v>0</v>
      </c>
      <c r="Q920">
        <v>0</v>
      </c>
      <c r="R920">
        <f t="shared" si="1"/>
        <v>0</v>
      </c>
    </row>
    <row r="921" spans="16:18">
      <c r="P921">
        <v>0</v>
      </c>
      <c r="Q921">
        <v>0</v>
      </c>
      <c r="R921">
        <f t="shared" si="1"/>
        <v>0</v>
      </c>
    </row>
    <row r="922" spans="16:18">
      <c r="P922">
        <v>0</v>
      </c>
      <c r="Q922">
        <v>0</v>
      </c>
      <c r="R922">
        <f t="shared" si="1"/>
        <v>0</v>
      </c>
    </row>
    <row r="923" spans="16:18">
      <c r="P923">
        <v>0</v>
      </c>
      <c r="Q923">
        <v>0</v>
      </c>
      <c r="R923">
        <f t="shared" si="1"/>
        <v>0</v>
      </c>
    </row>
    <row r="924" spans="16:18">
      <c r="P924">
        <v>0</v>
      </c>
      <c r="Q924">
        <v>0</v>
      </c>
      <c r="R924">
        <f t="shared" si="1"/>
        <v>0</v>
      </c>
    </row>
    <row r="925" spans="16:18">
      <c r="P925">
        <v>0</v>
      </c>
      <c r="Q925">
        <v>0</v>
      </c>
      <c r="R925">
        <f t="shared" si="1"/>
        <v>0</v>
      </c>
    </row>
    <row r="926" spans="16:18">
      <c r="P926">
        <v>0</v>
      </c>
      <c r="Q926">
        <v>0</v>
      </c>
      <c r="R926">
        <f t="shared" si="1"/>
        <v>0</v>
      </c>
    </row>
    <row r="927" spans="16:18">
      <c r="P927">
        <v>0</v>
      </c>
      <c r="Q927">
        <v>0</v>
      </c>
      <c r="R927">
        <f t="shared" si="1"/>
        <v>0</v>
      </c>
    </row>
    <row r="928" spans="16:18">
      <c r="P928">
        <v>0</v>
      </c>
      <c r="Q928">
        <v>0</v>
      </c>
      <c r="R928">
        <f t="shared" si="1"/>
        <v>0</v>
      </c>
    </row>
    <row r="929" spans="16:18">
      <c r="P929">
        <v>0</v>
      </c>
      <c r="Q929">
        <v>0</v>
      </c>
      <c r="R929">
        <f t="shared" si="1"/>
        <v>0</v>
      </c>
    </row>
    <row r="930" spans="16:18">
      <c r="P930">
        <v>0</v>
      </c>
      <c r="Q930">
        <v>0</v>
      </c>
      <c r="R930">
        <f t="shared" si="1"/>
        <v>0</v>
      </c>
    </row>
    <row r="931" spans="16:18">
      <c r="P931">
        <v>0</v>
      </c>
      <c r="Q931">
        <v>0</v>
      </c>
      <c r="R931">
        <f t="shared" si="1"/>
        <v>0</v>
      </c>
    </row>
    <row r="932" spans="16:18">
      <c r="P932">
        <v>0</v>
      </c>
      <c r="Q932">
        <v>0</v>
      </c>
      <c r="R932">
        <f t="shared" si="1"/>
        <v>0</v>
      </c>
    </row>
    <row r="933" spans="16:18">
      <c r="P933">
        <v>0</v>
      </c>
      <c r="Q933">
        <v>0</v>
      </c>
      <c r="R933">
        <f t="shared" si="1"/>
        <v>0</v>
      </c>
    </row>
    <row r="934" spans="16:18">
      <c r="P934">
        <v>0</v>
      </c>
      <c r="Q934">
        <v>0</v>
      </c>
      <c r="R934">
        <f t="shared" si="1"/>
        <v>0</v>
      </c>
    </row>
    <row r="935" spans="16:18">
      <c r="P935">
        <v>0</v>
      </c>
      <c r="Q935">
        <v>0</v>
      </c>
      <c r="R935">
        <f t="shared" si="1"/>
        <v>0</v>
      </c>
    </row>
    <row r="936" spans="16:18">
      <c r="P936">
        <v>0</v>
      </c>
      <c r="Q936">
        <v>0</v>
      </c>
      <c r="R936">
        <f t="shared" si="1"/>
        <v>0</v>
      </c>
    </row>
    <row r="937" spans="16:18">
      <c r="P937">
        <v>0</v>
      </c>
      <c r="Q937">
        <v>0</v>
      </c>
      <c r="R937">
        <f t="shared" si="1"/>
        <v>0</v>
      </c>
    </row>
    <row r="938" spans="16:18">
      <c r="P938">
        <v>0</v>
      </c>
      <c r="Q938">
        <v>0</v>
      </c>
      <c r="R938">
        <f t="shared" si="1"/>
        <v>0</v>
      </c>
    </row>
    <row r="939" spans="16:18">
      <c r="P939">
        <v>0</v>
      </c>
      <c r="Q939">
        <v>0</v>
      </c>
      <c r="R939">
        <f t="shared" si="1"/>
        <v>0</v>
      </c>
    </row>
    <row r="940" spans="16:18">
      <c r="P940">
        <v>0</v>
      </c>
      <c r="Q940">
        <v>0</v>
      </c>
      <c r="R940">
        <f t="shared" si="1"/>
        <v>0</v>
      </c>
    </row>
    <row r="941" spans="16:18">
      <c r="P941">
        <v>0</v>
      </c>
      <c r="Q941">
        <v>0</v>
      </c>
      <c r="R941">
        <f t="shared" si="1"/>
        <v>0</v>
      </c>
    </row>
    <row r="942" spans="16:18">
      <c r="P942">
        <v>0</v>
      </c>
      <c r="Q942">
        <v>0</v>
      </c>
      <c r="R942">
        <f t="shared" si="1"/>
        <v>0</v>
      </c>
    </row>
    <row r="943" spans="16:18">
      <c r="P943">
        <v>0</v>
      </c>
      <c r="Q943">
        <v>0</v>
      </c>
      <c r="R943">
        <f t="shared" si="1"/>
        <v>0</v>
      </c>
    </row>
    <row r="944" spans="16:18">
      <c r="P944">
        <v>0</v>
      </c>
      <c r="Q944">
        <v>0</v>
      </c>
      <c r="R944">
        <f t="shared" si="1"/>
        <v>0</v>
      </c>
    </row>
    <row r="945" spans="16:18">
      <c r="P945">
        <v>0</v>
      </c>
      <c r="Q945">
        <v>0</v>
      </c>
      <c r="R945">
        <f t="shared" si="1"/>
        <v>0</v>
      </c>
    </row>
    <row r="946" spans="16:18">
      <c r="P946">
        <v>0</v>
      </c>
      <c r="Q946">
        <v>0</v>
      </c>
      <c r="R946">
        <f t="shared" si="1"/>
        <v>0</v>
      </c>
    </row>
    <row r="947" spans="16:18">
      <c r="P947">
        <v>0</v>
      </c>
      <c r="Q947">
        <v>0</v>
      </c>
      <c r="R947">
        <f t="shared" si="1"/>
        <v>0</v>
      </c>
    </row>
    <row r="948" spans="16:18">
      <c r="P948">
        <v>0</v>
      </c>
      <c r="Q948">
        <v>0</v>
      </c>
      <c r="R948">
        <f t="shared" si="1"/>
        <v>0</v>
      </c>
    </row>
    <row r="949" spans="16:18">
      <c r="P949">
        <v>0</v>
      </c>
      <c r="Q949">
        <v>0</v>
      </c>
      <c r="R949">
        <f t="shared" si="1"/>
        <v>0</v>
      </c>
    </row>
    <row r="950" spans="16:18">
      <c r="P950">
        <v>0</v>
      </c>
      <c r="Q950">
        <v>0</v>
      </c>
      <c r="R950">
        <f t="shared" si="1"/>
        <v>0</v>
      </c>
    </row>
    <row r="951" spans="16:18">
      <c r="P951">
        <v>0</v>
      </c>
      <c r="Q951">
        <v>0</v>
      </c>
      <c r="R951">
        <f t="shared" si="1"/>
        <v>0</v>
      </c>
    </row>
    <row r="952" spans="16:18">
      <c r="P952">
        <v>0</v>
      </c>
      <c r="Q952">
        <v>0</v>
      </c>
      <c r="R952">
        <f t="shared" si="1"/>
        <v>0</v>
      </c>
    </row>
    <row r="953" spans="16:18">
      <c r="P953">
        <v>0</v>
      </c>
      <c r="Q953">
        <v>0</v>
      </c>
      <c r="R953">
        <f t="shared" si="1"/>
        <v>0</v>
      </c>
    </row>
    <row r="954" spans="16:18">
      <c r="P954">
        <v>0</v>
      </c>
      <c r="Q954">
        <v>0</v>
      </c>
      <c r="R954">
        <f t="shared" si="1"/>
        <v>0</v>
      </c>
    </row>
    <row r="955" spans="16:18">
      <c r="P955">
        <v>0</v>
      </c>
      <c r="Q955">
        <v>0</v>
      </c>
      <c r="R955">
        <f t="shared" si="1"/>
        <v>0</v>
      </c>
    </row>
    <row r="956" spans="16:18">
      <c r="P956">
        <v>0</v>
      </c>
      <c r="Q956">
        <v>0</v>
      </c>
      <c r="R956">
        <f t="shared" si="1"/>
        <v>0</v>
      </c>
    </row>
    <row r="957" spans="16:18">
      <c r="P957">
        <v>0</v>
      </c>
      <c r="Q957">
        <v>0</v>
      </c>
      <c r="R957">
        <f t="shared" si="1"/>
        <v>0</v>
      </c>
    </row>
    <row r="958" spans="16:18">
      <c r="P958">
        <v>0</v>
      </c>
      <c r="Q958">
        <v>0</v>
      </c>
      <c r="R958">
        <f t="shared" si="1"/>
        <v>0</v>
      </c>
    </row>
    <row r="959" spans="16:18">
      <c r="P959">
        <v>0</v>
      </c>
      <c r="Q959">
        <v>0</v>
      </c>
      <c r="R959">
        <f t="shared" si="1"/>
        <v>0</v>
      </c>
    </row>
    <row r="960" spans="16:18">
      <c r="P960">
        <v>0</v>
      </c>
      <c r="Q960">
        <v>0</v>
      </c>
      <c r="R960">
        <f t="shared" si="1"/>
        <v>0</v>
      </c>
    </row>
    <row r="961" spans="16:18">
      <c r="P961">
        <v>0</v>
      </c>
      <c r="Q961">
        <v>0</v>
      </c>
      <c r="R961">
        <f t="shared" si="1"/>
        <v>0</v>
      </c>
    </row>
    <row r="962" spans="16:18">
      <c r="P962">
        <v>0</v>
      </c>
      <c r="Q962">
        <v>0</v>
      </c>
      <c r="R962">
        <f t="shared" si="1"/>
        <v>0</v>
      </c>
    </row>
    <row r="963" spans="16:18">
      <c r="P963">
        <v>0</v>
      </c>
      <c r="Q963">
        <v>0</v>
      </c>
      <c r="R963">
        <f t="shared" si="1"/>
        <v>0</v>
      </c>
    </row>
    <row r="964" spans="16:18">
      <c r="P964">
        <v>0</v>
      </c>
      <c r="Q964">
        <v>0</v>
      </c>
      <c r="R964">
        <f t="shared" si="1"/>
        <v>0</v>
      </c>
    </row>
    <row r="965" spans="16:18">
      <c r="P965">
        <v>0</v>
      </c>
      <c r="Q965">
        <v>0</v>
      </c>
      <c r="R965">
        <f t="shared" si="1"/>
        <v>0</v>
      </c>
    </row>
    <row r="966" spans="16:18">
      <c r="P966">
        <v>0</v>
      </c>
      <c r="Q966">
        <v>0</v>
      </c>
      <c r="R966">
        <f t="shared" si="1"/>
        <v>0</v>
      </c>
    </row>
    <row r="967" spans="16:18">
      <c r="P967">
        <v>0</v>
      </c>
      <c r="Q967">
        <v>0</v>
      </c>
      <c r="R967">
        <f t="shared" si="1"/>
        <v>0</v>
      </c>
    </row>
    <row r="968" spans="16:18">
      <c r="P968">
        <v>0</v>
      </c>
      <c r="Q968">
        <v>0</v>
      </c>
      <c r="R968">
        <f t="shared" si="1"/>
        <v>0</v>
      </c>
    </row>
    <row r="969" spans="16:18">
      <c r="P969">
        <v>0</v>
      </c>
      <c r="Q969">
        <v>0</v>
      </c>
      <c r="R969">
        <f t="shared" si="1"/>
        <v>0</v>
      </c>
    </row>
    <row r="970" spans="16:18">
      <c r="P970">
        <v>0</v>
      </c>
      <c r="Q970">
        <v>0</v>
      </c>
      <c r="R970">
        <f t="shared" si="1"/>
        <v>0</v>
      </c>
    </row>
    <row r="971" spans="16:18">
      <c r="P971">
        <v>0</v>
      </c>
      <c r="Q971">
        <v>0</v>
      </c>
      <c r="R971">
        <f t="shared" si="1"/>
        <v>0</v>
      </c>
    </row>
    <row r="972" spans="16:18">
      <c r="P972">
        <v>0</v>
      </c>
      <c r="Q972">
        <v>0</v>
      </c>
      <c r="R972">
        <f t="shared" si="1"/>
        <v>0</v>
      </c>
    </row>
    <row r="973" spans="16:18">
      <c r="P973">
        <v>0</v>
      </c>
      <c r="Q973">
        <v>0</v>
      </c>
      <c r="R973">
        <f t="shared" si="1"/>
        <v>0</v>
      </c>
    </row>
    <row r="974" spans="16:18">
      <c r="P974">
        <v>0</v>
      </c>
      <c r="Q974">
        <v>0</v>
      </c>
      <c r="R974">
        <f t="shared" si="1"/>
        <v>0</v>
      </c>
    </row>
    <row r="975" spans="16:18">
      <c r="P975">
        <v>0</v>
      </c>
      <c r="Q975">
        <v>0</v>
      </c>
      <c r="R975">
        <f t="shared" si="1"/>
        <v>0</v>
      </c>
    </row>
    <row r="976" spans="16:18">
      <c r="P976">
        <v>0</v>
      </c>
      <c r="Q976">
        <v>0</v>
      </c>
      <c r="R976">
        <f t="shared" si="1"/>
        <v>0</v>
      </c>
    </row>
    <row r="977" spans="16:18">
      <c r="P977">
        <v>0</v>
      </c>
      <c r="Q977">
        <v>0</v>
      </c>
      <c r="R977">
        <f t="shared" si="1"/>
        <v>0</v>
      </c>
    </row>
    <row r="978" spans="16:18">
      <c r="P978">
        <v>0</v>
      </c>
      <c r="Q978">
        <v>0</v>
      </c>
      <c r="R978">
        <f t="shared" si="1"/>
        <v>0</v>
      </c>
    </row>
    <row r="979" spans="16:18">
      <c r="P979">
        <v>0</v>
      </c>
      <c r="Q979">
        <v>0</v>
      </c>
      <c r="R979">
        <f t="shared" si="1"/>
        <v>0</v>
      </c>
    </row>
    <row r="980" spans="16:18">
      <c r="P980">
        <v>0</v>
      </c>
      <c r="Q980">
        <v>0</v>
      </c>
      <c r="R980">
        <f t="shared" si="1"/>
        <v>0</v>
      </c>
    </row>
    <row r="981" spans="16:18">
      <c r="P981">
        <v>0</v>
      </c>
      <c r="Q981">
        <v>0</v>
      </c>
      <c r="R981">
        <f t="shared" si="1"/>
        <v>0</v>
      </c>
    </row>
    <row r="982" spans="16:18">
      <c r="P982">
        <v>0</v>
      </c>
      <c r="Q982">
        <v>0</v>
      </c>
      <c r="R982">
        <f t="shared" si="1"/>
        <v>0</v>
      </c>
    </row>
    <row r="983" spans="16:18">
      <c r="P983">
        <v>0</v>
      </c>
      <c r="Q983">
        <v>0</v>
      </c>
      <c r="R983">
        <f t="shared" si="1"/>
        <v>0</v>
      </c>
    </row>
    <row r="984" spans="16:18">
      <c r="P984">
        <v>0</v>
      </c>
      <c r="Q984">
        <v>0</v>
      </c>
      <c r="R984">
        <f t="shared" si="1"/>
        <v>0</v>
      </c>
    </row>
    <row r="985" spans="16:18">
      <c r="P985">
        <v>0</v>
      </c>
      <c r="Q985">
        <v>0</v>
      </c>
      <c r="R985">
        <f t="shared" si="1"/>
        <v>0</v>
      </c>
    </row>
    <row r="986" spans="16:18">
      <c r="P986">
        <v>0</v>
      </c>
      <c r="Q986">
        <v>0</v>
      </c>
      <c r="R986">
        <f t="shared" si="1"/>
        <v>0</v>
      </c>
    </row>
    <row r="987" spans="16:18">
      <c r="P987">
        <v>0</v>
      </c>
      <c r="Q987">
        <v>0</v>
      </c>
      <c r="R987">
        <f t="shared" si="1"/>
        <v>0</v>
      </c>
    </row>
    <row r="988" spans="16:18">
      <c r="P988">
        <v>0</v>
      </c>
      <c r="Q988">
        <v>0</v>
      </c>
      <c r="R988">
        <f t="shared" si="1"/>
        <v>0</v>
      </c>
    </row>
    <row r="989" spans="16:18">
      <c r="P989">
        <v>0</v>
      </c>
      <c r="Q989">
        <v>0</v>
      </c>
      <c r="R989">
        <f t="shared" si="1"/>
        <v>0</v>
      </c>
    </row>
    <row r="990" spans="16:18">
      <c r="P990">
        <v>0</v>
      </c>
      <c r="Q990">
        <v>0</v>
      </c>
      <c r="R990">
        <f t="shared" si="1"/>
        <v>0</v>
      </c>
    </row>
    <row r="991" spans="16:18">
      <c r="P991">
        <v>0</v>
      </c>
      <c r="Q991">
        <v>0</v>
      </c>
      <c r="R991">
        <f t="shared" si="1"/>
        <v>0</v>
      </c>
    </row>
    <row r="992" spans="16:18">
      <c r="P992">
        <v>0</v>
      </c>
      <c r="Q992">
        <v>0</v>
      </c>
      <c r="R992">
        <f t="shared" si="1"/>
        <v>0</v>
      </c>
    </row>
    <row r="993" spans="16:18">
      <c r="P993">
        <v>0</v>
      </c>
      <c r="Q993">
        <v>0</v>
      </c>
      <c r="R993">
        <f t="shared" si="1"/>
        <v>0</v>
      </c>
    </row>
    <row r="994" spans="16:18">
      <c r="P994">
        <v>0</v>
      </c>
      <c r="Q994">
        <v>0</v>
      </c>
      <c r="R994">
        <f t="shared" si="1"/>
        <v>0</v>
      </c>
    </row>
    <row r="995" spans="16:18">
      <c r="P995">
        <v>0</v>
      </c>
      <c r="Q995">
        <v>0</v>
      </c>
      <c r="R995">
        <f t="shared" si="1"/>
        <v>0</v>
      </c>
    </row>
    <row r="996" spans="16:18">
      <c r="P996">
        <v>0</v>
      </c>
      <c r="Q996">
        <v>0</v>
      </c>
      <c r="R996">
        <f t="shared" si="1"/>
        <v>0</v>
      </c>
    </row>
    <row r="997" spans="16:18">
      <c r="P997">
        <v>0</v>
      </c>
      <c r="Q997">
        <v>0</v>
      </c>
      <c r="R997">
        <f t="shared" si="1"/>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55"/>
  <sheetViews>
    <sheetView workbookViewId="0"/>
  </sheetViews>
  <sheetFormatPr defaultColWidth="15.140625" defaultRowHeight="15.75" customHeight="1"/>
  <cols>
    <col min="1" max="10" width="28.28515625" customWidth="1"/>
    <col min="11" max="11" width="35.42578125" customWidth="1"/>
    <col min="12" max="13" width="28.28515625" customWidth="1"/>
    <col min="14" max="14" width="48.85546875" customWidth="1"/>
    <col min="15" max="19" width="28.28515625" customWidth="1"/>
    <col min="20" max="20" width="39.5703125" customWidth="1"/>
    <col min="21" max="24" width="28.28515625" customWidth="1"/>
    <col min="25" max="25" width="32.42578125" customWidth="1"/>
    <col min="26" max="28" width="28.28515625" customWidth="1"/>
    <col min="29" max="36" width="16.42578125" customWidth="1"/>
    <col min="37" max="37" width="39.42578125" customWidth="1"/>
    <col min="38" max="38" width="21.5703125" customWidth="1"/>
    <col min="39" max="39" width="35" customWidth="1"/>
    <col min="40" max="40" width="33.42578125" customWidth="1"/>
    <col min="41" max="41" width="25.42578125" customWidth="1"/>
    <col min="42" max="44" width="20.42578125" customWidth="1"/>
    <col min="45" max="45" width="18" customWidth="1"/>
    <col min="46" max="46" width="27.42578125" customWidth="1"/>
  </cols>
  <sheetData>
    <row r="1" spans="1:46">
      <c r="A1" s="1" t="s">
        <v>0</v>
      </c>
      <c r="B1" s="1" t="s">
        <v>1</v>
      </c>
      <c r="C1" s="35"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20</v>
      </c>
      <c r="U1" s="1" t="s">
        <v>21</v>
      </c>
      <c r="V1" s="1" t="s">
        <v>24</v>
      </c>
      <c r="W1" s="1" t="s">
        <v>26</v>
      </c>
      <c r="X1" s="1" t="s">
        <v>28</v>
      </c>
      <c r="Y1" s="1" t="s">
        <v>30</v>
      </c>
      <c r="Z1" s="1" t="s">
        <v>32</v>
      </c>
      <c r="AA1" s="1" t="s">
        <v>34</v>
      </c>
      <c r="AB1" s="1" t="s">
        <v>35</v>
      </c>
      <c r="AC1" s="1" t="s">
        <v>36</v>
      </c>
      <c r="AD1" s="1" t="s">
        <v>37</v>
      </c>
      <c r="AE1" s="1" t="s">
        <v>39</v>
      </c>
      <c r="AF1" s="1" t="s">
        <v>41</v>
      </c>
      <c r="AG1" s="1" t="s">
        <v>42</v>
      </c>
      <c r="AH1" s="1" t="s">
        <v>43</v>
      </c>
      <c r="AI1" s="1" t="s">
        <v>45</v>
      </c>
      <c r="AJ1" s="1" t="s">
        <v>47</v>
      </c>
      <c r="AK1" s="1" t="s">
        <v>49</v>
      </c>
      <c r="AL1" s="1" t="s">
        <v>51</v>
      </c>
      <c r="AM1" s="1" t="s">
        <v>53</v>
      </c>
      <c r="AN1" s="1" t="s">
        <v>54</v>
      </c>
      <c r="AO1" s="1" t="s">
        <v>55</v>
      </c>
      <c r="AP1" s="1" t="s">
        <v>57</v>
      </c>
      <c r="AQ1" s="1" t="s">
        <v>61</v>
      </c>
      <c r="AR1" s="1" t="s">
        <v>65</v>
      </c>
      <c r="AS1" s="1" t="s">
        <v>69</v>
      </c>
      <c r="AT1" s="1" t="s">
        <v>71</v>
      </c>
    </row>
    <row r="2" spans="1:46">
      <c r="A2" s="2">
        <v>4580505731</v>
      </c>
      <c r="B2" s="2">
        <v>82231021</v>
      </c>
      <c r="C2" s="38">
        <v>42443.227743055555</v>
      </c>
      <c r="D2" s="12">
        <v>42443.229120370372</v>
      </c>
      <c r="E2" s="2" t="s">
        <v>524</v>
      </c>
      <c r="F2" s="2" t="s">
        <v>449</v>
      </c>
      <c r="G2" s="2" t="s">
        <v>525</v>
      </c>
      <c r="H2" s="2" t="s">
        <v>526</v>
      </c>
      <c r="I2" s="2"/>
      <c r="J2" s="2" t="s">
        <v>527</v>
      </c>
      <c r="K2" s="2" t="s">
        <v>529</v>
      </c>
      <c r="L2" s="2" t="s">
        <v>530</v>
      </c>
      <c r="M2" s="2" t="s">
        <v>531</v>
      </c>
      <c r="N2" s="2" t="s">
        <v>525</v>
      </c>
      <c r="O2" s="2" t="s">
        <v>532</v>
      </c>
      <c r="P2" s="2" t="s">
        <v>526</v>
      </c>
      <c r="Q2" s="6">
        <v>36872</v>
      </c>
      <c r="R2" s="2" t="s">
        <v>87</v>
      </c>
      <c r="S2" s="2" t="s">
        <v>533</v>
      </c>
      <c r="T2" s="2" t="s">
        <v>382</v>
      </c>
      <c r="U2" s="2" t="s">
        <v>353</v>
      </c>
      <c r="V2" s="2">
        <v>6</v>
      </c>
      <c r="W2" s="2" t="s">
        <v>534</v>
      </c>
      <c r="X2" s="2" t="s">
        <v>449</v>
      </c>
      <c r="Y2" s="2" t="s">
        <v>117</v>
      </c>
      <c r="Z2" s="2" t="s">
        <v>535</v>
      </c>
      <c r="AA2" s="2" t="s">
        <v>536</v>
      </c>
      <c r="AB2" s="2" t="s">
        <v>537</v>
      </c>
      <c r="AC2" s="2" t="s">
        <v>538</v>
      </c>
      <c r="AD2" s="2" t="s">
        <v>539</v>
      </c>
      <c r="AE2" s="2" t="s">
        <v>541</v>
      </c>
      <c r="AF2" s="2" t="s">
        <v>543</v>
      </c>
      <c r="AG2" s="2">
        <v>888</v>
      </c>
      <c r="AH2" s="2" t="s">
        <v>544</v>
      </c>
      <c r="AI2" s="2" t="s">
        <v>545</v>
      </c>
      <c r="AJ2" s="2">
        <v>222</v>
      </c>
      <c r="AK2" s="2" t="s">
        <v>546</v>
      </c>
      <c r="AL2" s="2" t="s">
        <v>546</v>
      </c>
      <c r="AM2" s="2" t="s">
        <v>546</v>
      </c>
      <c r="AN2" s="2" t="s">
        <v>546</v>
      </c>
      <c r="AO2" s="2" t="s">
        <v>546</v>
      </c>
      <c r="AP2" s="2" t="s">
        <v>546</v>
      </c>
      <c r="AQ2" s="2" t="s">
        <v>547</v>
      </c>
      <c r="AR2" s="2" t="s">
        <v>548</v>
      </c>
      <c r="AS2" s="2" t="s">
        <v>549</v>
      </c>
      <c r="AT2" s="2" t="s">
        <v>550</v>
      </c>
    </row>
    <row r="3" spans="1:46">
      <c r="A3" s="2">
        <v>4580505731</v>
      </c>
      <c r="B3" s="2">
        <v>82231021</v>
      </c>
      <c r="C3" s="38">
        <v>42443.227743055555</v>
      </c>
      <c r="D3" s="12">
        <v>42443.229120370372</v>
      </c>
      <c r="E3" s="2" t="s">
        <v>524</v>
      </c>
      <c r="F3" s="2" t="s">
        <v>449</v>
      </c>
      <c r="G3" s="2" t="s">
        <v>525</v>
      </c>
      <c r="H3" s="2" t="s">
        <v>526</v>
      </c>
      <c r="I3" s="2"/>
      <c r="J3" s="2" t="s">
        <v>527</v>
      </c>
      <c r="K3" s="2" t="s">
        <v>529</v>
      </c>
      <c r="L3" s="2" t="s">
        <v>530</v>
      </c>
      <c r="M3" s="2" t="s">
        <v>531</v>
      </c>
      <c r="N3" s="2" t="s">
        <v>525</v>
      </c>
      <c r="O3" s="2" t="s">
        <v>532</v>
      </c>
      <c r="P3" s="2" t="s">
        <v>526</v>
      </c>
      <c r="Q3" s="6">
        <v>36872</v>
      </c>
      <c r="R3" s="2" t="s">
        <v>87</v>
      </c>
      <c r="S3" s="2" t="s">
        <v>533</v>
      </c>
      <c r="T3" s="2" t="s">
        <v>382</v>
      </c>
      <c r="U3" s="2" t="s">
        <v>353</v>
      </c>
      <c r="V3" s="2">
        <v>6</v>
      </c>
      <c r="W3" s="2" t="s">
        <v>534</v>
      </c>
      <c r="X3" s="2" t="s">
        <v>449</v>
      </c>
      <c r="Y3" s="2" t="s">
        <v>117</v>
      </c>
      <c r="Z3" s="2" t="s">
        <v>535</v>
      </c>
      <c r="AA3" s="2" t="s">
        <v>536</v>
      </c>
      <c r="AB3" s="2" t="s">
        <v>537</v>
      </c>
      <c r="AC3" s="2" t="s">
        <v>538</v>
      </c>
      <c r="AD3" s="2" t="s">
        <v>539</v>
      </c>
      <c r="AE3" s="2" t="s">
        <v>541</v>
      </c>
      <c r="AF3" s="2" t="s">
        <v>543</v>
      </c>
      <c r="AG3" s="2">
        <v>888</v>
      </c>
      <c r="AH3" s="2" t="s">
        <v>544</v>
      </c>
      <c r="AI3" s="2" t="s">
        <v>545</v>
      </c>
      <c r="AJ3" s="2">
        <v>222</v>
      </c>
      <c r="AK3" s="2" t="s">
        <v>546</v>
      </c>
      <c r="AL3" s="2" t="s">
        <v>546</v>
      </c>
      <c r="AM3" s="2" t="s">
        <v>546</v>
      </c>
      <c r="AN3" s="2" t="s">
        <v>546</v>
      </c>
      <c r="AO3" s="2" t="s">
        <v>546</v>
      </c>
      <c r="AP3" s="2" t="s">
        <v>546</v>
      </c>
      <c r="AQ3" s="2" t="s">
        <v>547</v>
      </c>
      <c r="AR3" s="2" t="s">
        <v>548</v>
      </c>
      <c r="AS3" s="2" t="s">
        <v>549</v>
      </c>
      <c r="AT3" s="2">
        <v>7</v>
      </c>
    </row>
    <row r="4" spans="1:46">
      <c r="A4" s="18">
        <v>4587497143</v>
      </c>
      <c r="B4" s="18">
        <v>82231021</v>
      </c>
      <c r="C4" s="42" t="s">
        <v>558</v>
      </c>
      <c r="D4" s="18" t="s">
        <v>558</v>
      </c>
      <c r="E4" s="18" t="s">
        <v>524</v>
      </c>
      <c r="J4" s="18" t="s">
        <v>527</v>
      </c>
      <c r="K4" s="18" t="s">
        <v>81</v>
      </c>
      <c r="L4" s="18" t="s">
        <v>578</v>
      </c>
      <c r="AK4" s="18" t="s">
        <v>580</v>
      </c>
      <c r="AL4" s="18" t="s">
        <v>581</v>
      </c>
      <c r="AM4" s="18" t="s">
        <v>582</v>
      </c>
      <c r="AN4" s="18" t="s">
        <v>546</v>
      </c>
      <c r="AO4" s="18" t="s">
        <v>583</v>
      </c>
      <c r="AP4" s="18" t="s">
        <v>581</v>
      </c>
      <c r="AQ4" s="18" t="s">
        <v>584</v>
      </c>
      <c r="AR4" s="18" t="s">
        <v>585</v>
      </c>
      <c r="AS4" s="18" t="s">
        <v>130</v>
      </c>
      <c r="AT4" s="18" t="s">
        <v>586</v>
      </c>
    </row>
    <row r="5" spans="1:46">
      <c r="A5" s="2">
        <v>4587479567</v>
      </c>
      <c r="B5" s="2">
        <v>82231021</v>
      </c>
      <c r="C5" s="43" t="s">
        <v>558</v>
      </c>
      <c r="D5" s="2" t="s">
        <v>558</v>
      </c>
      <c r="E5" s="2" t="s">
        <v>524</v>
      </c>
      <c r="F5" s="2"/>
      <c r="G5" s="2"/>
      <c r="H5" s="2"/>
      <c r="I5" s="2"/>
      <c r="J5" s="2" t="s">
        <v>527</v>
      </c>
      <c r="K5" s="2" t="s">
        <v>529</v>
      </c>
      <c r="L5" s="2"/>
      <c r="M5" s="2" t="s">
        <v>591</v>
      </c>
      <c r="N5" s="2" t="s">
        <v>525</v>
      </c>
      <c r="O5" s="2" t="s">
        <v>532</v>
      </c>
      <c r="P5" s="2" t="s">
        <v>526</v>
      </c>
      <c r="Q5" s="6">
        <v>36872</v>
      </c>
      <c r="R5" s="2" t="s">
        <v>87</v>
      </c>
      <c r="S5" s="2" t="s">
        <v>533</v>
      </c>
      <c r="T5" s="2" t="s">
        <v>382</v>
      </c>
      <c r="U5" s="2" t="s">
        <v>353</v>
      </c>
      <c r="V5" s="2">
        <v>6</v>
      </c>
      <c r="W5" s="2" t="s">
        <v>534</v>
      </c>
      <c r="X5" s="2" t="s">
        <v>455</v>
      </c>
      <c r="Y5" s="2" t="s">
        <v>452</v>
      </c>
      <c r="Z5" s="2"/>
      <c r="AA5" s="2"/>
      <c r="AB5" s="2"/>
      <c r="AC5" s="2"/>
      <c r="AD5" s="2"/>
      <c r="AE5" s="2"/>
      <c r="AF5" s="2"/>
      <c r="AG5" s="2"/>
      <c r="AH5" s="2"/>
      <c r="AI5" s="2"/>
      <c r="AJ5" s="2"/>
      <c r="AK5" s="2" t="s">
        <v>580</v>
      </c>
      <c r="AL5" s="2" t="s">
        <v>581</v>
      </c>
      <c r="AM5" s="2" t="s">
        <v>546</v>
      </c>
      <c r="AN5" s="2" t="s">
        <v>581</v>
      </c>
      <c r="AO5" s="2" t="s">
        <v>546</v>
      </c>
      <c r="AP5" s="2" t="s">
        <v>583</v>
      </c>
      <c r="AQ5" s="2" t="s">
        <v>198</v>
      </c>
      <c r="AR5" s="2" t="s">
        <v>585</v>
      </c>
      <c r="AS5" s="2" t="s">
        <v>130</v>
      </c>
      <c r="AT5" s="2">
        <v>2</v>
      </c>
    </row>
    <row r="6" spans="1:46">
      <c r="A6" s="2">
        <v>4587452290</v>
      </c>
      <c r="B6" s="2">
        <v>82231021</v>
      </c>
      <c r="C6" s="43" t="s">
        <v>558</v>
      </c>
      <c r="D6" s="2" t="s">
        <v>558</v>
      </c>
      <c r="E6" s="2" t="s">
        <v>524</v>
      </c>
      <c r="F6" s="2"/>
      <c r="G6" s="2"/>
      <c r="H6" s="2"/>
      <c r="I6" s="2"/>
      <c r="J6" s="2" t="s">
        <v>527</v>
      </c>
      <c r="K6" s="2" t="s">
        <v>81</v>
      </c>
      <c r="L6" s="2" t="s">
        <v>578</v>
      </c>
      <c r="M6" s="2"/>
      <c r="N6" s="2"/>
      <c r="O6" s="2"/>
      <c r="P6" s="2"/>
      <c r="Q6" s="2"/>
      <c r="R6" s="2"/>
      <c r="S6" s="2"/>
      <c r="T6" s="2"/>
      <c r="U6" s="2"/>
      <c r="V6" s="2"/>
      <c r="W6" s="2"/>
      <c r="X6" s="2"/>
      <c r="Y6" s="2"/>
      <c r="Z6" s="2"/>
      <c r="AA6" s="2"/>
      <c r="AB6" s="2"/>
      <c r="AC6" s="2"/>
      <c r="AD6" s="2"/>
      <c r="AE6" s="2"/>
      <c r="AF6" s="2"/>
      <c r="AG6" s="2"/>
      <c r="AH6" s="2"/>
      <c r="AI6" s="2"/>
      <c r="AJ6" s="2"/>
      <c r="AK6" s="2" t="s">
        <v>546</v>
      </c>
      <c r="AL6" s="2" t="s">
        <v>580</v>
      </c>
      <c r="AM6" s="2" t="s">
        <v>581</v>
      </c>
      <c r="AN6" s="2" t="s">
        <v>583</v>
      </c>
      <c r="AO6" s="2" t="s">
        <v>582</v>
      </c>
      <c r="AP6" s="2" t="s">
        <v>583</v>
      </c>
      <c r="AQ6" s="2" t="s">
        <v>584</v>
      </c>
      <c r="AR6" s="2" t="s">
        <v>593</v>
      </c>
      <c r="AS6" s="2" t="s">
        <v>132</v>
      </c>
      <c r="AT6" s="2" t="s">
        <v>586</v>
      </c>
    </row>
    <row r="7" spans="1:46">
      <c r="A7" s="2">
        <v>4587430212</v>
      </c>
      <c r="B7" s="2">
        <v>82231021</v>
      </c>
      <c r="C7" s="43" t="s">
        <v>558</v>
      </c>
      <c r="D7" s="2" t="s">
        <v>558</v>
      </c>
      <c r="E7" s="2" t="s">
        <v>524</v>
      </c>
      <c r="F7" s="2"/>
      <c r="G7" s="2"/>
      <c r="H7" s="2"/>
      <c r="I7" s="2"/>
      <c r="J7" s="2" t="s">
        <v>527</v>
      </c>
      <c r="K7" s="2" t="s">
        <v>81</v>
      </c>
      <c r="L7" s="2" t="s">
        <v>578</v>
      </c>
      <c r="M7" s="2"/>
      <c r="N7" s="2"/>
      <c r="O7" s="2"/>
      <c r="P7" s="2"/>
      <c r="Q7" s="2"/>
      <c r="R7" s="2"/>
      <c r="S7" s="2"/>
      <c r="T7" s="2"/>
      <c r="U7" s="2"/>
      <c r="V7" s="2"/>
      <c r="W7" s="2"/>
      <c r="X7" s="2"/>
      <c r="Y7" s="2"/>
      <c r="Z7" s="2"/>
      <c r="AA7" s="2"/>
      <c r="AB7" s="2"/>
      <c r="AC7" s="2"/>
      <c r="AD7" s="2"/>
      <c r="AE7" s="2"/>
      <c r="AF7" s="2"/>
      <c r="AG7" s="2"/>
      <c r="AH7" s="2"/>
      <c r="AI7" s="2"/>
      <c r="AJ7" s="2"/>
      <c r="AK7" s="2" t="s">
        <v>582</v>
      </c>
      <c r="AL7" s="2" t="s">
        <v>582</v>
      </c>
      <c r="AM7" s="2" t="s">
        <v>581</v>
      </c>
      <c r="AN7" s="2" t="s">
        <v>581</v>
      </c>
      <c r="AO7" s="2" t="s">
        <v>581</v>
      </c>
      <c r="AP7" s="2" t="s">
        <v>582</v>
      </c>
      <c r="AQ7" s="2" t="s">
        <v>584</v>
      </c>
      <c r="AR7" s="2" t="s">
        <v>593</v>
      </c>
      <c r="AS7" s="2" t="s">
        <v>219</v>
      </c>
      <c r="AT7" s="2">
        <v>4</v>
      </c>
    </row>
    <row r="8" spans="1:46">
      <c r="A8" s="2">
        <v>4587398810</v>
      </c>
      <c r="B8" s="2">
        <v>82231021</v>
      </c>
      <c r="C8" s="43" t="s">
        <v>558</v>
      </c>
      <c r="D8" s="2" t="s">
        <v>558</v>
      </c>
      <c r="E8" s="2" t="s">
        <v>524</v>
      </c>
      <c r="F8" s="2"/>
      <c r="G8" s="2"/>
      <c r="H8" s="2"/>
      <c r="I8" s="2"/>
      <c r="J8" s="2" t="s">
        <v>527</v>
      </c>
      <c r="K8" s="2" t="s">
        <v>81</v>
      </c>
      <c r="L8" s="2" t="s">
        <v>578</v>
      </c>
      <c r="M8" s="2"/>
      <c r="N8" s="2"/>
      <c r="O8" s="2"/>
      <c r="P8" s="2"/>
      <c r="Q8" s="2"/>
      <c r="R8" s="2"/>
      <c r="S8" s="2"/>
      <c r="T8" s="2"/>
      <c r="U8" s="2"/>
      <c r="V8" s="2"/>
      <c r="W8" s="2"/>
      <c r="X8" s="2"/>
      <c r="Y8" s="2"/>
      <c r="Z8" s="2"/>
      <c r="AA8" s="2"/>
      <c r="AB8" s="2"/>
      <c r="AC8" s="2"/>
      <c r="AD8" s="2"/>
      <c r="AE8" s="2"/>
      <c r="AF8" s="2"/>
      <c r="AG8" s="2"/>
      <c r="AH8" s="2"/>
      <c r="AI8" s="2"/>
      <c r="AJ8" s="2"/>
      <c r="AK8" s="2" t="s">
        <v>580</v>
      </c>
      <c r="AL8" s="2" t="s">
        <v>581</v>
      </c>
      <c r="AM8" s="2" t="s">
        <v>582</v>
      </c>
      <c r="AN8" s="2" t="s">
        <v>546</v>
      </c>
      <c r="AO8" s="2" t="s">
        <v>583</v>
      </c>
      <c r="AP8" s="2" t="s">
        <v>581</v>
      </c>
      <c r="AQ8" s="2" t="s">
        <v>392</v>
      </c>
      <c r="AR8" s="2" t="s">
        <v>585</v>
      </c>
      <c r="AS8" s="2" t="s">
        <v>603</v>
      </c>
      <c r="AT8" s="2" t="s">
        <v>586</v>
      </c>
    </row>
    <row r="9" spans="1:46">
      <c r="A9" s="2">
        <v>4580505731</v>
      </c>
      <c r="B9" s="2">
        <v>82231021</v>
      </c>
      <c r="C9" s="43" t="s">
        <v>604</v>
      </c>
      <c r="D9" s="2" t="s">
        <v>604</v>
      </c>
      <c r="E9" s="2" t="s">
        <v>524</v>
      </c>
      <c r="F9" s="2"/>
      <c r="G9" s="2"/>
      <c r="H9" s="2"/>
      <c r="I9" s="2"/>
      <c r="J9" s="2" t="s">
        <v>527</v>
      </c>
      <c r="K9" s="2" t="s">
        <v>529</v>
      </c>
      <c r="L9" s="2" t="s">
        <v>530</v>
      </c>
      <c r="M9" s="2" t="s">
        <v>531</v>
      </c>
      <c r="N9" s="2" t="s">
        <v>525</v>
      </c>
      <c r="O9" s="2" t="s">
        <v>532</v>
      </c>
      <c r="P9" s="2" t="s">
        <v>526</v>
      </c>
      <c r="Q9" s="6">
        <v>36872</v>
      </c>
      <c r="R9" s="2" t="s">
        <v>87</v>
      </c>
      <c r="S9" s="2" t="s">
        <v>533</v>
      </c>
      <c r="T9" s="2" t="s">
        <v>382</v>
      </c>
      <c r="U9" s="2" t="s">
        <v>353</v>
      </c>
      <c r="V9" s="2">
        <v>6</v>
      </c>
      <c r="W9" s="2" t="s">
        <v>534</v>
      </c>
      <c r="X9" s="2" t="s">
        <v>449</v>
      </c>
      <c r="Y9" s="2" t="s">
        <v>117</v>
      </c>
      <c r="Z9" s="2" t="s">
        <v>535</v>
      </c>
      <c r="AA9" s="2" t="s">
        <v>536</v>
      </c>
      <c r="AB9" s="2" t="s">
        <v>537</v>
      </c>
      <c r="AC9" s="2" t="s">
        <v>538</v>
      </c>
      <c r="AD9" s="2" t="s">
        <v>539</v>
      </c>
      <c r="AE9" s="2" t="s">
        <v>541</v>
      </c>
      <c r="AF9" s="2" t="s">
        <v>543</v>
      </c>
      <c r="AG9" s="2">
        <v>888</v>
      </c>
      <c r="AH9" s="2" t="s">
        <v>544</v>
      </c>
      <c r="AI9" s="2" t="s">
        <v>545</v>
      </c>
      <c r="AJ9" s="2">
        <v>222</v>
      </c>
      <c r="AK9" s="2" t="s">
        <v>546</v>
      </c>
      <c r="AL9" s="2" t="s">
        <v>546</v>
      </c>
      <c r="AM9" s="2" t="s">
        <v>546</v>
      </c>
      <c r="AN9" s="2" t="s">
        <v>546</v>
      </c>
      <c r="AO9" s="2" t="s">
        <v>546</v>
      </c>
      <c r="AP9" s="2" t="s">
        <v>546</v>
      </c>
      <c r="AQ9" s="2" t="s">
        <v>547</v>
      </c>
      <c r="AR9" s="2" t="s">
        <v>548</v>
      </c>
      <c r="AS9" s="2" t="s">
        <v>549</v>
      </c>
      <c r="AT9" s="2">
        <v>7</v>
      </c>
    </row>
    <row r="10" spans="1:46">
      <c r="A10" s="2">
        <v>4580333882</v>
      </c>
      <c r="B10" s="2">
        <v>82231021</v>
      </c>
      <c r="C10" s="43" t="s">
        <v>604</v>
      </c>
      <c r="D10" s="2" t="s">
        <v>604</v>
      </c>
      <c r="E10" s="2" t="s">
        <v>524</v>
      </c>
      <c r="F10" s="2"/>
      <c r="G10" s="2"/>
      <c r="H10" s="2"/>
      <c r="I10" s="2"/>
      <c r="J10" s="2" t="s">
        <v>527</v>
      </c>
      <c r="K10" s="2" t="s">
        <v>529</v>
      </c>
      <c r="L10" s="2" t="s">
        <v>608</v>
      </c>
      <c r="M10" s="2" t="s">
        <v>610</v>
      </c>
      <c r="N10" s="2" t="s">
        <v>525</v>
      </c>
      <c r="O10" s="2" t="s">
        <v>532</v>
      </c>
      <c r="P10" s="2" t="s">
        <v>526</v>
      </c>
      <c r="Q10" s="6">
        <v>36872</v>
      </c>
      <c r="R10" s="2" t="s">
        <v>87</v>
      </c>
      <c r="S10" s="2" t="s">
        <v>533</v>
      </c>
      <c r="T10" s="2" t="s">
        <v>382</v>
      </c>
      <c r="U10" s="2" t="s">
        <v>353</v>
      </c>
      <c r="V10" s="2">
        <v>6</v>
      </c>
      <c r="W10" s="2" t="s">
        <v>534</v>
      </c>
      <c r="X10" s="2" t="s">
        <v>449</v>
      </c>
      <c r="Y10" s="2" t="s">
        <v>117</v>
      </c>
      <c r="Z10" s="2" t="s">
        <v>535</v>
      </c>
      <c r="AA10" s="2" t="s">
        <v>536</v>
      </c>
      <c r="AB10" s="2" t="s">
        <v>537</v>
      </c>
      <c r="AC10" s="2" t="s">
        <v>538</v>
      </c>
      <c r="AD10" s="2" t="s">
        <v>539</v>
      </c>
      <c r="AE10" s="2" t="s">
        <v>541</v>
      </c>
      <c r="AF10" s="2" t="s">
        <v>543</v>
      </c>
      <c r="AG10" s="2">
        <v>888</v>
      </c>
      <c r="AH10" s="2" t="s">
        <v>544</v>
      </c>
      <c r="AI10" s="2" t="s">
        <v>545</v>
      </c>
      <c r="AJ10" s="2">
        <v>222</v>
      </c>
      <c r="AK10" s="2" t="s">
        <v>583</v>
      </c>
      <c r="AL10" s="2" t="s">
        <v>583</v>
      </c>
      <c r="AM10" s="2" t="s">
        <v>583</v>
      </c>
      <c r="AN10" s="2" t="s">
        <v>583</v>
      </c>
      <c r="AO10" s="2" t="s">
        <v>583</v>
      </c>
      <c r="AP10" s="2" t="s">
        <v>583</v>
      </c>
      <c r="AQ10" s="2" t="s">
        <v>611</v>
      </c>
      <c r="AR10" s="2" t="s">
        <v>612</v>
      </c>
      <c r="AS10" s="2" t="s">
        <v>132</v>
      </c>
      <c r="AT10" s="2" t="s">
        <v>550</v>
      </c>
    </row>
    <row r="11" spans="1:46">
      <c r="A11" s="18">
        <v>4580069935</v>
      </c>
      <c r="B11" s="18">
        <v>82231021</v>
      </c>
      <c r="C11" s="42" t="s">
        <v>604</v>
      </c>
      <c r="D11" s="18" t="s">
        <v>604</v>
      </c>
      <c r="E11" s="18" t="s">
        <v>524</v>
      </c>
      <c r="J11" s="18" t="s">
        <v>527</v>
      </c>
      <c r="K11" s="18" t="s">
        <v>81</v>
      </c>
      <c r="L11" s="18" t="s">
        <v>615</v>
      </c>
      <c r="M11" s="18" t="s">
        <v>616</v>
      </c>
      <c r="N11" s="18" t="s">
        <v>83</v>
      </c>
      <c r="O11" s="18" t="s">
        <v>83</v>
      </c>
      <c r="P11" s="18" t="s">
        <v>85</v>
      </c>
      <c r="Q11" s="34" t="s">
        <v>86</v>
      </c>
      <c r="R11" s="18" t="s">
        <v>87</v>
      </c>
      <c r="S11" s="18" t="s">
        <v>620</v>
      </c>
      <c r="T11" s="18" t="s">
        <v>83</v>
      </c>
      <c r="U11" s="18" t="s">
        <v>83</v>
      </c>
      <c r="V11" s="18" t="s">
        <v>85</v>
      </c>
      <c r="W11" s="18" t="s">
        <v>621</v>
      </c>
      <c r="X11" s="18" t="s">
        <v>449</v>
      </c>
      <c r="Y11" s="18" t="s">
        <v>117</v>
      </c>
      <c r="Z11" s="18" t="s">
        <v>171</v>
      </c>
      <c r="AA11" s="18" t="s">
        <v>622</v>
      </c>
      <c r="AB11" s="18" t="s">
        <v>623</v>
      </c>
      <c r="AC11" s="18" t="s">
        <v>624</v>
      </c>
      <c r="AD11" s="18" t="s">
        <v>626</v>
      </c>
      <c r="AE11" s="18" t="s">
        <v>627</v>
      </c>
      <c r="AF11" s="18" t="s">
        <v>629</v>
      </c>
      <c r="AG11" s="18" t="s">
        <v>630</v>
      </c>
      <c r="AH11" s="18" t="s">
        <v>631</v>
      </c>
      <c r="AI11" s="18" t="s">
        <v>632</v>
      </c>
      <c r="AJ11" s="18" t="s">
        <v>633</v>
      </c>
      <c r="AK11" s="18" t="s">
        <v>583</v>
      </c>
      <c r="AL11" s="18" t="s">
        <v>546</v>
      </c>
      <c r="AM11" s="18" t="s">
        <v>580</v>
      </c>
      <c r="AN11" s="18" t="s">
        <v>580</v>
      </c>
      <c r="AO11" s="18" t="s">
        <v>546</v>
      </c>
      <c r="AP11" s="18" t="s">
        <v>583</v>
      </c>
      <c r="AQ11" s="18" t="s">
        <v>547</v>
      </c>
      <c r="AR11" s="18" t="s">
        <v>634</v>
      </c>
      <c r="AS11" s="18" t="s">
        <v>130</v>
      </c>
      <c r="AT11" s="18" t="s">
        <v>586</v>
      </c>
    </row>
    <row r="12" spans="1:46">
      <c r="A12" s="37">
        <v>4587497143</v>
      </c>
      <c r="B12" s="37">
        <v>82231021</v>
      </c>
      <c r="C12" s="49">
        <v>42445.290347222224</v>
      </c>
      <c r="D12" s="36">
        <v>42445.290868055556</v>
      </c>
      <c r="E12" s="37" t="s">
        <v>524</v>
      </c>
      <c r="J12" s="37" t="s">
        <v>527</v>
      </c>
      <c r="K12" s="37" t="s">
        <v>81</v>
      </c>
      <c r="L12" s="37" t="s">
        <v>578</v>
      </c>
      <c r="AK12" s="37" t="s">
        <v>580</v>
      </c>
      <c r="AL12" s="37" t="s">
        <v>581</v>
      </c>
      <c r="AM12" s="37" t="s">
        <v>582</v>
      </c>
      <c r="AN12" s="37" t="s">
        <v>581</v>
      </c>
      <c r="AO12" s="37" t="s">
        <v>583</v>
      </c>
      <c r="AP12" s="37" t="s">
        <v>581</v>
      </c>
      <c r="AQ12" s="37" t="s">
        <v>584</v>
      </c>
      <c r="AR12" s="37" t="s">
        <v>585</v>
      </c>
      <c r="AS12" s="37" t="s">
        <v>130</v>
      </c>
      <c r="AT12" s="37" t="s">
        <v>586</v>
      </c>
    </row>
    <row r="13" spans="1:46">
      <c r="A13" s="37">
        <v>4599526674</v>
      </c>
      <c r="B13" s="37">
        <v>82231021</v>
      </c>
      <c r="C13" s="49">
        <v>42450.151736111111</v>
      </c>
      <c r="D13" s="36">
        <v>42450.152627314812</v>
      </c>
      <c r="E13" s="37" t="s">
        <v>524</v>
      </c>
      <c r="J13" s="37" t="s">
        <v>527</v>
      </c>
      <c r="K13" s="37" t="s">
        <v>81</v>
      </c>
      <c r="L13" s="37" t="s">
        <v>641</v>
      </c>
      <c r="AK13" s="37" t="s">
        <v>583</v>
      </c>
      <c r="AL13" s="37" t="s">
        <v>546</v>
      </c>
      <c r="AM13" s="37" t="s">
        <v>583</v>
      </c>
      <c r="AN13" s="37" t="s">
        <v>546</v>
      </c>
      <c r="AO13" s="37" t="s">
        <v>583</v>
      </c>
      <c r="AP13" s="37" t="s">
        <v>546</v>
      </c>
      <c r="AQ13" s="37" t="s">
        <v>611</v>
      </c>
      <c r="AR13" s="37" t="s">
        <v>548</v>
      </c>
      <c r="AS13" s="37" t="s">
        <v>549</v>
      </c>
      <c r="AT13" s="37" t="s">
        <v>586</v>
      </c>
    </row>
    <row r="14" spans="1:46">
      <c r="A14" s="37">
        <v>4599701910</v>
      </c>
      <c r="B14" s="37">
        <v>82231021</v>
      </c>
      <c r="C14" s="49">
        <v>42450.270520833335</v>
      </c>
      <c r="D14" s="36">
        <v>42450.272002314814</v>
      </c>
      <c r="E14" s="37" t="s">
        <v>524</v>
      </c>
      <c r="J14" s="37" t="s">
        <v>527</v>
      </c>
      <c r="K14" s="37" t="s">
        <v>81</v>
      </c>
      <c r="L14" s="18" t="s">
        <v>506</v>
      </c>
      <c r="AK14" s="37" t="s">
        <v>582</v>
      </c>
      <c r="AL14" s="37" t="s">
        <v>582</v>
      </c>
      <c r="AM14" s="37" t="s">
        <v>582</v>
      </c>
      <c r="AN14" s="37" t="s">
        <v>582</v>
      </c>
      <c r="AO14" s="37" t="s">
        <v>580</v>
      </c>
      <c r="AP14" s="37" t="s">
        <v>546</v>
      </c>
      <c r="AQ14" s="37" t="s">
        <v>198</v>
      </c>
      <c r="AR14" s="37" t="s">
        <v>548</v>
      </c>
      <c r="AS14" s="37" t="s">
        <v>549</v>
      </c>
      <c r="AT14" s="37" t="s">
        <v>586</v>
      </c>
    </row>
    <row r="15" spans="1:46">
      <c r="A15" s="37">
        <v>4599728941</v>
      </c>
      <c r="B15" s="37">
        <v>82231021</v>
      </c>
      <c r="C15" s="49">
        <v>42450.151053240741</v>
      </c>
      <c r="D15" s="36">
        <v>42450.28806712963</v>
      </c>
      <c r="E15" s="37" t="s">
        <v>524</v>
      </c>
      <c r="J15" s="37" t="s">
        <v>527</v>
      </c>
      <c r="K15" s="37" t="s">
        <v>81</v>
      </c>
      <c r="L15" s="37" t="s">
        <v>506</v>
      </c>
      <c r="AK15" s="37" t="s">
        <v>583</v>
      </c>
      <c r="AL15" s="37" t="s">
        <v>583</v>
      </c>
      <c r="AM15" s="37" t="s">
        <v>583</v>
      </c>
      <c r="AN15" s="37" t="s">
        <v>583</v>
      </c>
      <c r="AO15" s="37" t="s">
        <v>583</v>
      </c>
      <c r="AP15" s="37" t="s">
        <v>583</v>
      </c>
      <c r="AQ15" s="37" t="s">
        <v>611</v>
      </c>
      <c r="AR15" s="37" t="s">
        <v>548</v>
      </c>
      <c r="AS15" s="37" t="s">
        <v>549</v>
      </c>
      <c r="AT15" s="37">
        <v>3</v>
      </c>
    </row>
    <row r="16" spans="1:46">
      <c r="A16" s="37">
        <v>4599723821</v>
      </c>
      <c r="B16" s="37">
        <v>82231021</v>
      </c>
      <c r="C16" s="49">
        <v>42450.284490740742</v>
      </c>
      <c r="D16" s="36">
        <v>42450.284918981481</v>
      </c>
      <c r="E16" s="37" t="s">
        <v>524</v>
      </c>
      <c r="J16" s="37" t="s">
        <v>527</v>
      </c>
      <c r="K16" s="37" t="s">
        <v>81</v>
      </c>
      <c r="L16" s="37" t="s">
        <v>506</v>
      </c>
      <c r="AK16" s="37" t="s">
        <v>546</v>
      </c>
      <c r="AL16" s="37" t="s">
        <v>580</v>
      </c>
      <c r="AM16" s="37" t="s">
        <v>580</v>
      </c>
      <c r="AN16" s="37" t="s">
        <v>580</v>
      </c>
      <c r="AO16" s="37" t="s">
        <v>580</v>
      </c>
      <c r="AP16" s="37" t="s">
        <v>546</v>
      </c>
      <c r="AQ16" s="37" t="s">
        <v>198</v>
      </c>
      <c r="AR16" s="37" t="s">
        <v>634</v>
      </c>
      <c r="AS16" s="37" t="s">
        <v>130</v>
      </c>
      <c r="AT16" s="37">
        <v>6</v>
      </c>
    </row>
    <row r="17" spans="1:46">
      <c r="A17" s="37">
        <v>4605489866</v>
      </c>
      <c r="B17" s="37">
        <v>82231021</v>
      </c>
      <c r="C17" s="49">
        <v>42452.063472222224</v>
      </c>
      <c r="D17" s="36">
        <v>42452.064074074071</v>
      </c>
      <c r="E17" s="37" t="s">
        <v>524</v>
      </c>
      <c r="J17" s="37" t="s">
        <v>527</v>
      </c>
      <c r="K17" s="37" t="s">
        <v>81</v>
      </c>
      <c r="L17" s="37" t="s">
        <v>589</v>
      </c>
      <c r="AK17" s="37" t="s">
        <v>580</v>
      </c>
      <c r="AL17" s="37" t="s">
        <v>580</v>
      </c>
      <c r="AM17" s="37" t="s">
        <v>580</v>
      </c>
      <c r="AN17" s="37" t="s">
        <v>580</v>
      </c>
      <c r="AO17" s="37" t="s">
        <v>580</v>
      </c>
      <c r="AP17" s="37" t="s">
        <v>580</v>
      </c>
      <c r="AQ17" s="37" t="s">
        <v>198</v>
      </c>
      <c r="AR17" s="37" t="s">
        <v>634</v>
      </c>
      <c r="AS17" s="37" t="s">
        <v>132</v>
      </c>
      <c r="AT17" s="37">
        <v>5</v>
      </c>
    </row>
    <row r="18" spans="1:46">
      <c r="A18" s="37">
        <v>4625833455</v>
      </c>
      <c r="B18" s="37">
        <v>82231021</v>
      </c>
      <c r="C18" s="49">
        <v>42460.304375</v>
      </c>
      <c r="D18" s="36">
        <v>42460.304907407408</v>
      </c>
      <c r="E18" s="37" t="s">
        <v>642</v>
      </c>
      <c r="J18" s="37" t="s">
        <v>643</v>
      </c>
      <c r="K18" s="37" t="s">
        <v>81</v>
      </c>
      <c r="L18" s="37" t="s">
        <v>644</v>
      </c>
      <c r="AK18" s="37" t="s">
        <v>546</v>
      </c>
      <c r="AL18" s="37" t="s">
        <v>546</v>
      </c>
      <c r="AM18" s="37" t="s">
        <v>546</v>
      </c>
      <c r="AN18" s="37" t="s">
        <v>546</v>
      </c>
      <c r="AO18" s="37" t="s">
        <v>546</v>
      </c>
      <c r="AP18" s="37" t="s">
        <v>546</v>
      </c>
      <c r="AQ18" s="37" t="s">
        <v>198</v>
      </c>
      <c r="AR18" s="37" t="s">
        <v>634</v>
      </c>
      <c r="AS18" s="37" t="s">
        <v>219</v>
      </c>
      <c r="AT18" s="37">
        <v>4</v>
      </c>
    </row>
    <row r="19" spans="1:46">
      <c r="A19" s="37">
        <v>4633166659</v>
      </c>
      <c r="B19" s="37">
        <v>82231021</v>
      </c>
      <c r="C19" s="49">
        <v>42464.210659722223</v>
      </c>
      <c r="D19" s="36">
        <v>42464.255833333336</v>
      </c>
      <c r="E19" s="37" t="s">
        <v>524</v>
      </c>
      <c r="F19" s="37" t="s">
        <v>645</v>
      </c>
      <c r="G19" s="37" t="s">
        <v>646</v>
      </c>
      <c r="H19" s="37" t="s">
        <v>646</v>
      </c>
      <c r="J19" s="37" t="s">
        <v>643</v>
      </c>
      <c r="K19" s="37" t="s">
        <v>529</v>
      </c>
      <c r="L19" s="37"/>
      <c r="M19" s="37" t="s">
        <v>647</v>
      </c>
      <c r="N19" s="37" t="s">
        <v>646</v>
      </c>
      <c r="O19" s="37" t="s">
        <v>646</v>
      </c>
      <c r="P19" s="37" t="s">
        <v>646</v>
      </c>
      <c r="Q19" s="37">
        <v>123241</v>
      </c>
      <c r="R19" s="37" t="s">
        <v>353</v>
      </c>
      <c r="S19" s="37" t="s">
        <v>648</v>
      </c>
      <c r="T19" s="37" t="s">
        <v>650</v>
      </c>
      <c r="U19" s="37" t="s">
        <v>651</v>
      </c>
      <c r="V19" s="37" t="s">
        <v>653</v>
      </c>
      <c r="W19" s="37" t="s">
        <v>654</v>
      </c>
      <c r="X19" s="37" t="s">
        <v>645</v>
      </c>
      <c r="Y19" s="37" t="s">
        <v>117</v>
      </c>
      <c r="Z19" s="37" t="s">
        <v>655</v>
      </c>
      <c r="AA19" s="37" t="s">
        <v>656</v>
      </c>
      <c r="AB19" s="37" t="s">
        <v>657</v>
      </c>
      <c r="AC19" s="37" t="s">
        <v>658</v>
      </c>
      <c r="AD19" s="37" t="s">
        <v>653</v>
      </c>
      <c r="AE19" s="37" t="s">
        <v>660</v>
      </c>
      <c r="AF19" s="37" t="s">
        <v>653</v>
      </c>
      <c r="AG19" s="37" t="s">
        <v>653</v>
      </c>
      <c r="AH19" s="37" t="s">
        <v>662</v>
      </c>
      <c r="AI19" s="37" t="s">
        <v>653</v>
      </c>
      <c r="AK19" s="37" t="s">
        <v>582</v>
      </c>
      <c r="AL19" s="37" t="s">
        <v>581</v>
      </c>
      <c r="AM19" s="37" t="s">
        <v>580</v>
      </c>
      <c r="AN19" s="37" t="s">
        <v>581</v>
      </c>
      <c r="AO19" s="37" t="s">
        <v>583</v>
      </c>
      <c r="AP19" s="37" t="s">
        <v>546</v>
      </c>
      <c r="AQ19" s="37" t="s">
        <v>198</v>
      </c>
      <c r="AR19" s="37" t="s">
        <v>634</v>
      </c>
      <c r="AS19" s="37" t="s">
        <v>132</v>
      </c>
      <c r="AT19" s="37">
        <v>1</v>
      </c>
    </row>
    <row r="20" spans="1:46">
      <c r="A20" s="37">
        <v>4738533972</v>
      </c>
      <c r="B20" s="37">
        <v>82231021</v>
      </c>
      <c r="C20" s="49">
        <v>42509.082962962966</v>
      </c>
      <c r="D20" s="36">
        <v>42509.083553240744</v>
      </c>
      <c r="E20" s="37" t="s">
        <v>667</v>
      </c>
      <c r="J20" s="37" t="s">
        <v>527</v>
      </c>
      <c r="K20" s="37" t="s">
        <v>81</v>
      </c>
      <c r="L20" s="37" t="s">
        <v>668</v>
      </c>
      <c r="AK20" s="37" t="s">
        <v>546</v>
      </c>
      <c r="AL20" s="37" t="s">
        <v>546</v>
      </c>
      <c r="AM20" s="37" t="s">
        <v>546</v>
      </c>
      <c r="AN20" s="37" t="s">
        <v>546</v>
      </c>
      <c r="AO20" s="37" t="s">
        <v>546</v>
      </c>
      <c r="AP20" s="37" t="s">
        <v>546</v>
      </c>
      <c r="AQ20" s="37" t="s">
        <v>547</v>
      </c>
      <c r="AR20" s="37" t="s">
        <v>585</v>
      </c>
      <c r="AS20" s="37" t="s">
        <v>549</v>
      </c>
      <c r="AT20" s="37">
        <v>1</v>
      </c>
    </row>
    <row r="21" spans="1:46">
      <c r="A21" s="37">
        <v>4805097871</v>
      </c>
      <c r="B21" s="37">
        <v>82231021</v>
      </c>
      <c r="C21" s="49">
        <v>42540.213935185187</v>
      </c>
      <c r="D21" s="36">
        <v>42540.218680555554</v>
      </c>
      <c r="E21" s="37" t="s">
        <v>669</v>
      </c>
      <c r="F21" s="37" t="s">
        <v>628</v>
      </c>
      <c r="G21" s="37" t="s">
        <v>670</v>
      </c>
      <c r="H21" s="37" t="s">
        <v>670</v>
      </c>
      <c r="J21" s="37" t="s">
        <v>527</v>
      </c>
      <c r="K21" s="37" t="s">
        <v>529</v>
      </c>
      <c r="L21" s="37"/>
      <c r="M21" s="37" t="s">
        <v>635</v>
      </c>
      <c r="N21" s="37" t="s">
        <v>670</v>
      </c>
      <c r="O21" s="37" t="s">
        <v>671</v>
      </c>
      <c r="P21" s="37" t="s">
        <v>670</v>
      </c>
      <c r="Q21" s="51" t="s">
        <v>672</v>
      </c>
      <c r="R21" s="37" t="s">
        <v>87</v>
      </c>
      <c r="S21" s="37" t="s">
        <v>673</v>
      </c>
      <c r="T21" s="37" t="s">
        <v>674</v>
      </c>
      <c r="V21" s="37" t="s">
        <v>675</v>
      </c>
      <c r="W21" s="37" t="s">
        <v>676</v>
      </c>
      <c r="X21" s="37" t="s">
        <v>628</v>
      </c>
      <c r="Y21" s="37" t="s">
        <v>117</v>
      </c>
      <c r="Z21" s="37" t="s">
        <v>677</v>
      </c>
      <c r="AA21" s="37" t="s">
        <v>678</v>
      </c>
      <c r="AE21" s="37" t="s">
        <v>541</v>
      </c>
      <c r="AF21" s="37" t="s">
        <v>679</v>
      </c>
      <c r="AG21" s="37" t="s">
        <v>680</v>
      </c>
      <c r="AK21" s="37" t="s">
        <v>546</v>
      </c>
      <c r="AL21" s="37" t="s">
        <v>583</v>
      </c>
      <c r="AM21" s="37" t="s">
        <v>580</v>
      </c>
      <c r="AN21" s="37" t="s">
        <v>583</v>
      </c>
      <c r="AO21" s="37" t="s">
        <v>546</v>
      </c>
      <c r="AP21" s="37" t="s">
        <v>583</v>
      </c>
      <c r="AQ21" s="37" t="s">
        <v>611</v>
      </c>
      <c r="AR21" s="37" t="s">
        <v>548</v>
      </c>
      <c r="AS21" s="37" t="s">
        <v>130</v>
      </c>
      <c r="AT21" s="37" t="s">
        <v>586</v>
      </c>
    </row>
    <row r="22" spans="1:46">
      <c r="A22" s="37">
        <v>4805102642</v>
      </c>
      <c r="B22" s="37">
        <v>82231021</v>
      </c>
      <c r="C22" s="49">
        <v>42540.221747685187</v>
      </c>
      <c r="D22" s="36">
        <v>42540.224849537037</v>
      </c>
      <c r="E22" s="37" t="s">
        <v>669</v>
      </c>
      <c r="F22" s="37" t="s">
        <v>628</v>
      </c>
      <c r="G22" s="37" t="s">
        <v>670</v>
      </c>
      <c r="H22" s="37" t="s">
        <v>451</v>
      </c>
      <c r="J22" s="37" t="s">
        <v>527</v>
      </c>
      <c r="K22" s="37" t="s">
        <v>529</v>
      </c>
      <c r="L22" s="37"/>
      <c r="M22" s="37" t="s">
        <v>635</v>
      </c>
      <c r="N22" s="37" t="s">
        <v>670</v>
      </c>
      <c r="O22" s="37" t="s">
        <v>671</v>
      </c>
      <c r="P22" s="37" t="s">
        <v>451</v>
      </c>
      <c r="Q22" s="51" t="s">
        <v>672</v>
      </c>
      <c r="R22" s="37" t="s">
        <v>87</v>
      </c>
      <c r="S22" s="37" t="s">
        <v>673</v>
      </c>
      <c r="T22" s="37" t="s">
        <v>674</v>
      </c>
      <c r="V22" s="37" t="s">
        <v>675</v>
      </c>
      <c r="W22" s="37" t="s">
        <v>676</v>
      </c>
      <c r="X22" s="37" t="s">
        <v>628</v>
      </c>
      <c r="Y22" s="37" t="s">
        <v>117</v>
      </c>
      <c r="Z22" s="37" t="s">
        <v>677</v>
      </c>
      <c r="AA22" s="37" t="s">
        <v>678</v>
      </c>
      <c r="AE22" s="37" t="s">
        <v>541</v>
      </c>
      <c r="AF22" s="37" t="s">
        <v>679</v>
      </c>
      <c r="AG22" s="37" t="s">
        <v>680</v>
      </c>
      <c r="AK22" s="37" t="s">
        <v>546</v>
      </c>
      <c r="AL22" s="37" t="s">
        <v>583</v>
      </c>
      <c r="AM22" s="37" t="s">
        <v>583</v>
      </c>
      <c r="AN22" s="37" t="s">
        <v>583</v>
      </c>
      <c r="AO22" s="37" t="s">
        <v>546</v>
      </c>
      <c r="AP22" s="37" t="s">
        <v>546</v>
      </c>
      <c r="AQ22" s="37" t="s">
        <v>611</v>
      </c>
      <c r="AR22" s="37" t="s">
        <v>548</v>
      </c>
      <c r="AS22" s="37" t="s">
        <v>549</v>
      </c>
      <c r="AT22" s="37" t="s">
        <v>586</v>
      </c>
    </row>
    <row r="23" spans="1:46">
      <c r="A23" s="37">
        <v>4835527260</v>
      </c>
      <c r="B23" s="37">
        <v>82231021</v>
      </c>
      <c r="C23" s="49">
        <v>42556.2425</v>
      </c>
      <c r="D23" s="36">
        <v>42556.250358796293</v>
      </c>
      <c r="E23" s="37" t="s">
        <v>681</v>
      </c>
      <c r="F23" s="37" t="s">
        <v>613</v>
      </c>
      <c r="G23" s="37" t="s">
        <v>682</v>
      </c>
      <c r="H23" s="37" t="s">
        <v>683</v>
      </c>
      <c r="J23" s="37"/>
      <c r="K23" s="37" t="s">
        <v>529</v>
      </c>
      <c r="L23" s="37"/>
      <c r="M23" s="37" t="s">
        <v>684</v>
      </c>
      <c r="N23" s="37" t="s">
        <v>682</v>
      </c>
      <c r="O23" s="37" t="s">
        <v>685</v>
      </c>
      <c r="P23" s="37" t="s">
        <v>683</v>
      </c>
      <c r="Q23" s="51">
        <v>32277</v>
      </c>
      <c r="R23" s="37" t="s">
        <v>87</v>
      </c>
      <c r="S23" s="37" t="s">
        <v>609</v>
      </c>
      <c r="T23" s="37" t="s">
        <v>686</v>
      </c>
      <c r="U23" s="37" t="s">
        <v>687</v>
      </c>
      <c r="V23" s="37" t="s">
        <v>688</v>
      </c>
      <c r="W23" s="37">
        <v>123456</v>
      </c>
      <c r="X23" s="37" t="s">
        <v>613</v>
      </c>
      <c r="Y23" s="37" t="s">
        <v>452</v>
      </c>
      <c r="AK23" s="37" t="s">
        <v>580</v>
      </c>
      <c r="AL23" s="37" t="s">
        <v>580</v>
      </c>
      <c r="AM23" s="37" t="s">
        <v>546</v>
      </c>
      <c r="AN23" s="37" t="s">
        <v>580</v>
      </c>
      <c r="AO23" s="37" t="s">
        <v>580</v>
      </c>
      <c r="AP23" s="37" t="s">
        <v>546</v>
      </c>
      <c r="AQ23" s="37" t="s">
        <v>584</v>
      </c>
      <c r="AR23" s="37" t="s">
        <v>548</v>
      </c>
      <c r="AS23" s="37" t="s">
        <v>132</v>
      </c>
      <c r="AT23" s="37">
        <v>4</v>
      </c>
    </row>
    <row r="24" spans="1:46">
      <c r="A24" s="37">
        <v>4868235515</v>
      </c>
      <c r="B24" s="37">
        <v>82231021</v>
      </c>
      <c r="C24" s="49">
        <v>42573.271238425928</v>
      </c>
      <c r="D24" s="36">
        <v>42573.271608796298</v>
      </c>
      <c r="E24" s="37" t="s">
        <v>667</v>
      </c>
      <c r="J24" s="37"/>
      <c r="K24" s="37" t="s">
        <v>81</v>
      </c>
      <c r="L24" s="37" t="s">
        <v>668</v>
      </c>
      <c r="AK24" s="37" t="s">
        <v>546</v>
      </c>
      <c r="AL24" s="37" t="s">
        <v>546</v>
      </c>
      <c r="AM24" s="37" t="s">
        <v>580</v>
      </c>
      <c r="AN24" s="37" t="s">
        <v>546</v>
      </c>
      <c r="AO24" s="37" t="s">
        <v>581</v>
      </c>
      <c r="AP24" s="37" t="s">
        <v>582</v>
      </c>
      <c r="AQ24" s="37" t="s">
        <v>584</v>
      </c>
      <c r="AR24" s="37" t="s">
        <v>593</v>
      </c>
      <c r="AS24" s="37" t="s">
        <v>603</v>
      </c>
      <c r="AT24" s="37">
        <v>9</v>
      </c>
    </row>
    <row r="25" spans="1:46">
      <c r="A25" s="2">
        <v>4580333882</v>
      </c>
      <c r="B25" s="2">
        <v>82231021</v>
      </c>
      <c r="C25" s="43" t="s">
        <v>604</v>
      </c>
      <c r="D25" s="2" t="s">
        <v>604</v>
      </c>
      <c r="E25" s="2" t="s">
        <v>524</v>
      </c>
      <c r="F25" s="2"/>
      <c r="G25" s="2"/>
      <c r="H25" s="2"/>
      <c r="I25" s="2"/>
      <c r="J25" s="2" t="s">
        <v>527</v>
      </c>
      <c r="K25" s="2" t="s">
        <v>529</v>
      </c>
      <c r="L25" s="2" t="s">
        <v>608</v>
      </c>
      <c r="M25" s="2" t="s">
        <v>610</v>
      </c>
      <c r="N25" s="2" t="s">
        <v>525</v>
      </c>
      <c r="O25" s="2" t="s">
        <v>532</v>
      </c>
      <c r="P25" s="2" t="s">
        <v>526</v>
      </c>
      <c r="Q25" s="6">
        <v>36872</v>
      </c>
      <c r="R25" s="2" t="s">
        <v>87</v>
      </c>
      <c r="S25" s="2" t="s">
        <v>533</v>
      </c>
      <c r="T25" s="2" t="s">
        <v>382</v>
      </c>
      <c r="U25" s="2" t="s">
        <v>353</v>
      </c>
      <c r="V25" s="2">
        <v>6</v>
      </c>
      <c r="W25" s="2" t="s">
        <v>534</v>
      </c>
      <c r="X25" s="2" t="s">
        <v>449</v>
      </c>
      <c r="Y25" s="2" t="s">
        <v>117</v>
      </c>
      <c r="Z25" s="2" t="s">
        <v>535</v>
      </c>
      <c r="AA25" s="2" t="s">
        <v>536</v>
      </c>
      <c r="AB25" s="2" t="s">
        <v>537</v>
      </c>
      <c r="AC25" s="2" t="s">
        <v>538</v>
      </c>
      <c r="AD25" s="2" t="s">
        <v>539</v>
      </c>
      <c r="AE25" s="2" t="s">
        <v>541</v>
      </c>
      <c r="AF25" s="2" t="s">
        <v>543</v>
      </c>
      <c r="AG25" s="2">
        <v>888</v>
      </c>
      <c r="AH25" s="2" t="s">
        <v>544</v>
      </c>
      <c r="AI25" s="2" t="s">
        <v>545</v>
      </c>
      <c r="AJ25" s="2">
        <v>222</v>
      </c>
      <c r="AK25" s="2" t="s">
        <v>583</v>
      </c>
      <c r="AL25" s="2" t="s">
        <v>583</v>
      </c>
      <c r="AM25" s="2" t="s">
        <v>583</v>
      </c>
      <c r="AN25" s="2" t="s">
        <v>583</v>
      </c>
      <c r="AO25" s="2" t="s">
        <v>583</v>
      </c>
      <c r="AP25" s="2" t="s">
        <v>583</v>
      </c>
      <c r="AQ25" s="2" t="s">
        <v>611</v>
      </c>
      <c r="AR25" s="2" t="s">
        <v>612</v>
      </c>
      <c r="AS25" s="2" t="s">
        <v>132</v>
      </c>
      <c r="AT25" s="2" t="s">
        <v>550</v>
      </c>
    </row>
    <row r="26" spans="1:46">
      <c r="A26" s="2">
        <v>4580333882</v>
      </c>
      <c r="B26" s="2">
        <v>82231021</v>
      </c>
      <c r="C26" s="43" t="s">
        <v>604</v>
      </c>
      <c r="D26" s="2" t="s">
        <v>604</v>
      </c>
      <c r="E26" s="2" t="s">
        <v>524</v>
      </c>
      <c r="F26" s="2"/>
      <c r="G26" s="2"/>
      <c r="H26" s="2"/>
      <c r="I26" s="2"/>
      <c r="J26" s="2" t="s">
        <v>527</v>
      </c>
      <c r="K26" s="2" t="s">
        <v>529</v>
      </c>
      <c r="L26" s="2" t="s">
        <v>608</v>
      </c>
      <c r="M26" s="2" t="s">
        <v>610</v>
      </c>
      <c r="N26" s="2" t="s">
        <v>525</v>
      </c>
      <c r="O26" s="2" t="s">
        <v>532</v>
      </c>
      <c r="P26" s="2" t="s">
        <v>526</v>
      </c>
      <c r="Q26" s="6">
        <v>36872</v>
      </c>
      <c r="R26" s="2" t="s">
        <v>87</v>
      </c>
      <c r="S26" s="2" t="s">
        <v>533</v>
      </c>
      <c r="T26" s="2" t="s">
        <v>382</v>
      </c>
      <c r="U26" s="2" t="s">
        <v>353</v>
      </c>
      <c r="V26" s="2">
        <v>6</v>
      </c>
      <c r="W26" s="2" t="s">
        <v>534</v>
      </c>
      <c r="X26" s="2" t="s">
        <v>449</v>
      </c>
      <c r="Y26" s="2" t="s">
        <v>117</v>
      </c>
      <c r="Z26" s="2" t="s">
        <v>535</v>
      </c>
      <c r="AA26" s="2" t="s">
        <v>536</v>
      </c>
      <c r="AB26" s="2" t="s">
        <v>537</v>
      </c>
      <c r="AC26" s="2" t="s">
        <v>538</v>
      </c>
      <c r="AD26" s="2" t="s">
        <v>539</v>
      </c>
      <c r="AE26" s="2" t="s">
        <v>541</v>
      </c>
      <c r="AF26" s="2" t="s">
        <v>543</v>
      </c>
      <c r="AG26" s="2">
        <v>888</v>
      </c>
      <c r="AH26" s="2" t="s">
        <v>544</v>
      </c>
      <c r="AI26" s="2" t="s">
        <v>545</v>
      </c>
      <c r="AJ26" s="2">
        <v>222</v>
      </c>
      <c r="AK26" s="2" t="s">
        <v>583</v>
      </c>
      <c r="AL26" s="2" t="s">
        <v>583</v>
      </c>
      <c r="AM26" s="2" t="s">
        <v>583</v>
      </c>
      <c r="AN26" s="2" t="s">
        <v>583</v>
      </c>
      <c r="AO26" s="2" t="s">
        <v>583</v>
      </c>
      <c r="AP26" s="2" t="s">
        <v>583</v>
      </c>
      <c r="AQ26" s="2" t="s">
        <v>611</v>
      </c>
      <c r="AR26" s="2" t="s">
        <v>612</v>
      </c>
      <c r="AS26" s="2" t="s">
        <v>132</v>
      </c>
      <c r="AT26" s="2" t="s">
        <v>550</v>
      </c>
    </row>
    <row r="27" spans="1:46">
      <c r="A27" s="37">
        <v>4868309734</v>
      </c>
      <c r="B27" s="37">
        <v>82231021</v>
      </c>
      <c r="C27" s="49">
        <v>42573.326168981483</v>
      </c>
      <c r="D27" s="36">
        <v>42573.326539351852</v>
      </c>
      <c r="E27" s="37" t="s">
        <v>667</v>
      </c>
      <c r="J27" s="37"/>
      <c r="K27" s="37" t="s">
        <v>81</v>
      </c>
      <c r="L27" s="37" t="s">
        <v>668</v>
      </c>
      <c r="AK27" s="37" t="s">
        <v>583</v>
      </c>
      <c r="AL27" s="37" t="s">
        <v>583</v>
      </c>
      <c r="AM27" s="37" t="s">
        <v>583</v>
      </c>
      <c r="AN27" s="37" t="s">
        <v>583</v>
      </c>
      <c r="AO27" s="37" t="s">
        <v>583</v>
      </c>
      <c r="AP27" s="37" t="s">
        <v>583</v>
      </c>
      <c r="AQ27" s="37" t="s">
        <v>611</v>
      </c>
      <c r="AR27" s="37" t="s">
        <v>612</v>
      </c>
      <c r="AS27" s="37" t="s">
        <v>603</v>
      </c>
      <c r="AT27" s="37" t="s">
        <v>550</v>
      </c>
    </row>
    <row r="28" spans="1:46">
      <c r="A28" s="37">
        <v>4869765086</v>
      </c>
      <c r="B28" s="37">
        <v>82231021</v>
      </c>
      <c r="C28" s="49">
        <v>42573.918194444443</v>
      </c>
      <c r="D28" s="36">
        <v>42573.919004629628</v>
      </c>
      <c r="E28" s="37" t="s">
        <v>689</v>
      </c>
      <c r="J28" s="37"/>
      <c r="K28" s="37" t="s">
        <v>81</v>
      </c>
      <c r="L28" s="37" t="s">
        <v>668</v>
      </c>
      <c r="AK28" s="37" t="s">
        <v>581</v>
      </c>
      <c r="AL28" s="37" t="s">
        <v>581</v>
      </c>
      <c r="AM28" s="37" t="s">
        <v>582</v>
      </c>
      <c r="AN28" s="37" t="s">
        <v>581</v>
      </c>
      <c r="AO28" s="37" t="s">
        <v>582</v>
      </c>
      <c r="AP28" s="37" t="s">
        <v>582</v>
      </c>
      <c r="AQ28" s="37" t="s">
        <v>584</v>
      </c>
      <c r="AR28" s="37" t="s">
        <v>634</v>
      </c>
      <c r="AS28" s="37" t="s">
        <v>132</v>
      </c>
      <c r="AT28" s="37">
        <v>5</v>
      </c>
    </row>
    <row r="29" spans="1:46">
      <c r="A29" s="37">
        <v>4871761053</v>
      </c>
      <c r="B29" s="37">
        <v>82231021</v>
      </c>
      <c r="C29" s="49">
        <v>42576.081122685187</v>
      </c>
      <c r="D29" s="36">
        <v>42576.08258101852</v>
      </c>
      <c r="E29" s="37" t="s">
        <v>667</v>
      </c>
      <c r="J29" s="37"/>
      <c r="K29" s="37" t="s">
        <v>529</v>
      </c>
      <c r="L29" s="37"/>
      <c r="O29" s="37" t="s">
        <v>89</v>
      </c>
      <c r="P29" s="37" t="s">
        <v>451</v>
      </c>
      <c r="R29" s="37" t="s">
        <v>87</v>
      </c>
      <c r="T29" s="37" t="s">
        <v>690</v>
      </c>
      <c r="U29" s="37" t="s">
        <v>89</v>
      </c>
      <c r="V29" s="37" t="s">
        <v>451</v>
      </c>
      <c r="X29" s="37" t="s">
        <v>449</v>
      </c>
      <c r="Z29" s="37" t="s">
        <v>460</v>
      </c>
      <c r="AA29" s="37" t="s">
        <v>691</v>
      </c>
      <c r="AF29" s="37" t="s">
        <v>692</v>
      </c>
      <c r="AG29" s="37" t="s">
        <v>693</v>
      </c>
      <c r="AH29" s="37" t="s">
        <v>434</v>
      </c>
      <c r="AI29" s="37" t="s">
        <v>692</v>
      </c>
      <c r="AK29" s="37" t="s">
        <v>546</v>
      </c>
      <c r="AL29" s="37" t="s">
        <v>580</v>
      </c>
      <c r="AM29" s="37" t="s">
        <v>546</v>
      </c>
      <c r="AN29" s="37" t="s">
        <v>546</v>
      </c>
      <c r="AO29" s="37" t="s">
        <v>581</v>
      </c>
      <c r="AP29" s="37" t="s">
        <v>546</v>
      </c>
      <c r="AQ29" s="37" t="s">
        <v>547</v>
      </c>
      <c r="AR29" s="37" t="s">
        <v>585</v>
      </c>
      <c r="AS29" s="37" t="s">
        <v>219</v>
      </c>
      <c r="AT29" s="37">
        <v>7</v>
      </c>
    </row>
    <row r="30" spans="1:46">
      <c r="A30" s="37">
        <v>4871897273</v>
      </c>
      <c r="B30" s="37">
        <v>82231021</v>
      </c>
      <c r="C30" s="49">
        <v>42576.209131944444</v>
      </c>
      <c r="D30" s="36">
        <v>42576.20957175926</v>
      </c>
      <c r="E30" s="37" t="s">
        <v>667</v>
      </c>
      <c r="J30" s="37" t="s">
        <v>527</v>
      </c>
      <c r="K30" s="37" t="s">
        <v>81</v>
      </c>
      <c r="L30" s="37" t="s">
        <v>668</v>
      </c>
      <c r="AK30" s="37" t="s">
        <v>581</v>
      </c>
      <c r="AL30" s="37" t="s">
        <v>581</v>
      </c>
      <c r="AM30" s="37" t="s">
        <v>581</v>
      </c>
      <c r="AN30" s="37" t="s">
        <v>581</v>
      </c>
      <c r="AO30" s="37" t="s">
        <v>581</v>
      </c>
      <c r="AP30" s="37" t="s">
        <v>581</v>
      </c>
      <c r="AQ30" s="37" t="s">
        <v>547</v>
      </c>
      <c r="AR30" s="37" t="s">
        <v>593</v>
      </c>
      <c r="AS30" s="37" t="s">
        <v>132</v>
      </c>
      <c r="AT30" s="37">
        <v>6</v>
      </c>
    </row>
    <row r="31" spans="1:46">
      <c r="A31" s="37">
        <v>4898211247</v>
      </c>
      <c r="B31" s="37">
        <v>82692883</v>
      </c>
      <c r="C31" s="49">
        <v>42590.226087962961</v>
      </c>
      <c r="D31" s="36">
        <v>42590.226921296293</v>
      </c>
      <c r="E31" s="37" t="s">
        <v>681</v>
      </c>
      <c r="J31" s="37" t="s">
        <v>527</v>
      </c>
      <c r="K31" s="37" t="s">
        <v>81</v>
      </c>
      <c r="L31" s="37" t="s">
        <v>694</v>
      </c>
      <c r="AK31" s="37" t="s">
        <v>580</v>
      </c>
      <c r="AL31" s="37" t="s">
        <v>583</v>
      </c>
      <c r="AM31" s="37" t="s">
        <v>546</v>
      </c>
      <c r="AN31" s="37" t="s">
        <v>583</v>
      </c>
      <c r="AO31" s="37" t="s">
        <v>546</v>
      </c>
      <c r="AP31" s="37" t="s">
        <v>546</v>
      </c>
      <c r="AQ31" s="37" t="s">
        <v>611</v>
      </c>
      <c r="AR31" s="37" t="s">
        <v>548</v>
      </c>
      <c r="AS31" s="37" t="s">
        <v>132</v>
      </c>
      <c r="AT31" s="37">
        <v>5</v>
      </c>
    </row>
    <row r="32" spans="1:46">
      <c r="A32" s="37">
        <v>4898425299</v>
      </c>
      <c r="B32" s="37">
        <v>82231021</v>
      </c>
      <c r="C32" s="49">
        <v>42590.382615740738</v>
      </c>
      <c r="D32" s="36">
        <v>42590.3830787037</v>
      </c>
      <c r="E32" s="37" t="s">
        <v>681</v>
      </c>
      <c r="J32" s="37" t="s">
        <v>527</v>
      </c>
      <c r="K32" s="37" t="s">
        <v>81</v>
      </c>
      <c r="L32" s="37" t="s">
        <v>646</v>
      </c>
      <c r="AK32" s="37" t="s">
        <v>546</v>
      </c>
      <c r="AL32" s="37" t="s">
        <v>580</v>
      </c>
      <c r="AM32" s="37" t="s">
        <v>583</v>
      </c>
      <c r="AN32" s="37" t="s">
        <v>582</v>
      </c>
      <c r="AO32" s="37" t="s">
        <v>583</v>
      </c>
      <c r="AP32" s="37" t="s">
        <v>580</v>
      </c>
      <c r="AQ32" s="37" t="s">
        <v>547</v>
      </c>
      <c r="AR32" s="37" t="s">
        <v>634</v>
      </c>
      <c r="AS32" s="37" t="s">
        <v>132</v>
      </c>
      <c r="AT32" s="37">
        <v>5</v>
      </c>
    </row>
    <row r="33" spans="1:46">
      <c r="A33" s="37">
        <v>4902841112</v>
      </c>
      <c r="B33" s="37">
        <v>82231021</v>
      </c>
      <c r="C33" s="49">
        <v>42592.278738425928</v>
      </c>
      <c r="D33" s="36">
        <v>42592.279328703706</v>
      </c>
      <c r="E33" s="37" t="s">
        <v>681</v>
      </c>
      <c r="J33" s="37" t="s">
        <v>527</v>
      </c>
      <c r="K33" s="37" t="s">
        <v>81</v>
      </c>
      <c r="L33" s="37" t="s">
        <v>695</v>
      </c>
      <c r="AK33" s="37" t="s">
        <v>546</v>
      </c>
      <c r="AL33" s="37" t="s">
        <v>546</v>
      </c>
      <c r="AM33" s="37" t="s">
        <v>546</v>
      </c>
      <c r="AN33" s="37" t="s">
        <v>546</v>
      </c>
      <c r="AO33" s="37" t="s">
        <v>546</v>
      </c>
      <c r="AP33" s="37" t="s">
        <v>546</v>
      </c>
      <c r="AQ33" s="37" t="s">
        <v>547</v>
      </c>
      <c r="AR33" s="37" t="s">
        <v>585</v>
      </c>
      <c r="AS33" s="37" t="s">
        <v>549</v>
      </c>
      <c r="AT33" s="37">
        <v>1</v>
      </c>
    </row>
    <row r="34" spans="1:46">
      <c r="A34" s="37"/>
      <c r="B34" s="37"/>
      <c r="C34" s="49"/>
      <c r="D34" s="36"/>
      <c r="E34" s="37"/>
      <c r="J34" s="37"/>
      <c r="K34" s="37"/>
      <c r="L34" s="37"/>
      <c r="AK34" s="37"/>
      <c r="AL34" s="37"/>
      <c r="AM34" s="37"/>
      <c r="AN34" s="37"/>
      <c r="AO34" s="37"/>
      <c r="AP34" s="37"/>
      <c r="AQ34" s="37"/>
      <c r="AR34" s="37"/>
      <c r="AS34" s="37"/>
      <c r="AT34" s="37"/>
    </row>
    <row r="35" spans="1:46">
      <c r="A35" s="37"/>
      <c r="B35" s="37"/>
      <c r="C35" s="49"/>
      <c r="D35" s="36"/>
      <c r="E35" s="37"/>
      <c r="J35" s="37"/>
      <c r="K35" s="37"/>
      <c r="L35" s="37"/>
      <c r="AK35" s="37"/>
      <c r="AL35" s="37"/>
      <c r="AM35" s="37"/>
      <c r="AN35" s="37"/>
      <c r="AO35" s="37"/>
      <c r="AP35" s="37"/>
      <c r="AQ35" s="37"/>
      <c r="AR35" s="37"/>
      <c r="AS35" s="37"/>
      <c r="AT35" s="37"/>
    </row>
    <row r="36" spans="1:46">
      <c r="A36" s="37"/>
      <c r="B36" s="37"/>
      <c r="C36" s="49"/>
      <c r="D36" s="36"/>
      <c r="E36" s="37"/>
      <c r="J36" s="37"/>
      <c r="K36" s="37"/>
      <c r="L36" s="37"/>
      <c r="AK36" s="37"/>
      <c r="AL36" s="37"/>
      <c r="AM36" s="37"/>
      <c r="AN36" s="37"/>
      <c r="AO36" s="37"/>
      <c r="AP36" s="37"/>
      <c r="AQ36" s="37"/>
      <c r="AR36" s="37"/>
      <c r="AS36" s="37"/>
      <c r="AT36" s="37"/>
    </row>
    <row r="37" spans="1:46">
      <c r="A37" s="37"/>
      <c r="B37" s="37"/>
      <c r="C37" s="49"/>
      <c r="D37" s="36"/>
      <c r="E37" s="37"/>
      <c r="J37" s="37"/>
      <c r="K37" s="37"/>
      <c r="L37" s="37"/>
      <c r="AK37" s="37"/>
      <c r="AL37" s="37"/>
      <c r="AM37" s="37"/>
      <c r="AN37" s="37"/>
      <c r="AO37" s="37"/>
      <c r="AP37" s="37"/>
      <c r="AQ37" s="37"/>
      <c r="AR37" s="37"/>
      <c r="AS37" s="37"/>
      <c r="AT37" s="37"/>
    </row>
    <row r="38" spans="1:46">
      <c r="A38" s="37"/>
      <c r="B38" s="37"/>
      <c r="C38" s="49"/>
      <c r="D38" s="36"/>
      <c r="E38" s="37"/>
      <c r="J38" s="37"/>
      <c r="K38" s="37"/>
      <c r="L38" s="37"/>
      <c r="AK38" s="37"/>
      <c r="AL38" s="37"/>
      <c r="AM38" s="37"/>
      <c r="AN38" s="37"/>
      <c r="AO38" s="37"/>
      <c r="AP38" s="37"/>
      <c r="AQ38" s="37"/>
      <c r="AR38" s="37"/>
      <c r="AS38" s="37"/>
      <c r="AT38" s="37"/>
    </row>
    <row r="39" spans="1:46">
      <c r="A39" s="37"/>
      <c r="B39" s="37"/>
      <c r="C39" s="49"/>
      <c r="D39" s="36"/>
      <c r="E39" s="37"/>
      <c r="J39" s="37"/>
      <c r="K39" s="37"/>
      <c r="L39" s="37"/>
      <c r="AK39" s="37"/>
      <c r="AL39" s="37"/>
      <c r="AM39" s="37"/>
      <c r="AN39" s="37"/>
      <c r="AO39" s="37"/>
      <c r="AP39" s="37"/>
      <c r="AQ39" s="37"/>
      <c r="AR39" s="37"/>
      <c r="AS39" s="37"/>
      <c r="AT39" s="37"/>
    </row>
    <row r="40" spans="1:46">
      <c r="A40" s="37"/>
      <c r="B40" s="37"/>
      <c r="C40" s="49"/>
      <c r="D40" s="36"/>
      <c r="E40" s="37"/>
      <c r="J40" s="37"/>
      <c r="K40" s="37"/>
      <c r="L40" s="37"/>
      <c r="AK40" s="37"/>
      <c r="AL40" s="37"/>
      <c r="AM40" s="37"/>
      <c r="AN40" s="37"/>
      <c r="AO40" s="37"/>
      <c r="AP40" s="37"/>
      <c r="AQ40" s="37"/>
      <c r="AR40" s="37"/>
      <c r="AS40" s="37"/>
      <c r="AT40" s="37"/>
    </row>
    <row r="41" spans="1:46">
      <c r="A41" s="37"/>
      <c r="B41" s="37"/>
      <c r="C41" s="49"/>
      <c r="D41" s="36"/>
      <c r="E41" s="37"/>
      <c r="J41" s="37"/>
      <c r="K41" s="37"/>
      <c r="L41" s="37"/>
      <c r="AK41" s="37"/>
      <c r="AL41" s="37"/>
      <c r="AM41" s="37"/>
      <c r="AN41" s="37"/>
      <c r="AO41" s="37"/>
      <c r="AP41" s="37"/>
      <c r="AQ41" s="37"/>
      <c r="AR41" s="37"/>
      <c r="AS41" s="37"/>
      <c r="AT41" s="37"/>
    </row>
    <row r="42" spans="1:46">
      <c r="A42" s="37"/>
      <c r="B42" s="37"/>
      <c r="C42" s="49"/>
      <c r="D42" s="36"/>
      <c r="E42" s="37"/>
      <c r="J42" s="37"/>
      <c r="K42" s="37"/>
      <c r="L42" s="37"/>
      <c r="AK42" s="37"/>
      <c r="AL42" s="37"/>
      <c r="AM42" s="37"/>
      <c r="AN42" s="37"/>
      <c r="AO42" s="37"/>
      <c r="AP42" s="37"/>
      <c r="AQ42" s="37"/>
      <c r="AR42" s="37"/>
      <c r="AS42" s="37"/>
      <c r="AT42" s="37"/>
    </row>
    <row r="43" spans="1:46">
      <c r="A43" s="37"/>
      <c r="B43" s="37"/>
      <c r="C43" s="49"/>
      <c r="D43" s="36"/>
      <c r="E43" s="37"/>
      <c r="J43" s="37"/>
      <c r="K43" s="37"/>
      <c r="L43" s="37"/>
      <c r="AK43" s="37"/>
      <c r="AL43" s="37"/>
      <c r="AM43" s="37"/>
      <c r="AN43" s="37"/>
      <c r="AO43" s="37"/>
      <c r="AP43" s="37"/>
      <c r="AQ43" s="37"/>
      <c r="AR43" s="37"/>
      <c r="AS43" s="37"/>
      <c r="AT43" s="37"/>
    </row>
    <row r="44" spans="1:46">
      <c r="A44" s="37"/>
      <c r="B44" s="37"/>
      <c r="C44" s="49"/>
      <c r="D44" s="36"/>
      <c r="E44" s="37"/>
      <c r="J44" s="37"/>
      <c r="K44" s="37"/>
      <c r="L44" s="37"/>
      <c r="AK44" s="37"/>
      <c r="AL44" s="37"/>
      <c r="AM44" s="37"/>
      <c r="AN44" s="37"/>
      <c r="AO44" s="37"/>
      <c r="AP44" s="37"/>
      <c r="AQ44" s="37"/>
      <c r="AR44" s="37"/>
      <c r="AS44" s="37"/>
      <c r="AT44" s="37"/>
    </row>
    <row r="45" spans="1:46">
      <c r="A45" s="37"/>
      <c r="B45" s="37"/>
      <c r="C45" s="49"/>
      <c r="D45" s="36"/>
      <c r="E45" s="37"/>
      <c r="J45" s="37"/>
      <c r="K45" s="37"/>
      <c r="L45" s="37"/>
      <c r="AK45" s="37"/>
      <c r="AL45" s="37"/>
      <c r="AM45" s="37"/>
      <c r="AN45" s="37"/>
      <c r="AO45" s="37"/>
      <c r="AP45" s="37"/>
      <c r="AQ45" s="37"/>
      <c r="AR45" s="37"/>
      <c r="AS45" s="37"/>
      <c r="AT45" s="37"/>
    </row>
    <row r="46" spans="1:46">
      <c r="A46" s="37"/>
      <c r="B46" s="37"/>
      <c r="C46" s="49"/>
      <c r="D46" s="36"/>
      <c r="E46" s="37"/>
      <c r="J46" s="37"/>
      <c r="K46" s="37"/>
      <c r="L46" s="37"/>
      <c r="AK46" s="37"/>
      <c r="AL46" s="37"/>
      <c r="AM46" s="37"/>
      <c r="AN46" s="37"/>
      <c r="AO46" s="37"/>
      <c r="AP46" s="37"/>
      <c r="AQ46" s="37"/>
      <c r="AR46" s="37"/>
      <c r="AS46" s="37"/>
      <c r="AT46" s="37"/>
    </row>
    <row r="47" spans="1:46">
      <c r="A47" s="37"/>
      <c r="B47" s="37"/>
      <c r="C47" s="49"/>
      <c r="D47" s="36"/>
      <c r="E47" s="37"/>
      <c r="J47" s="37"/>
      <c r="K47" s="37"/>
      <c r="L47" s="37"/>
      <c r="AK47" s="37"/>
      <c r="AL47" s="37"/>
      <c r="AM47" s="37"/>
      <c r="AN47" s="37"/>
      <c r="AO47" s="37"/>
      <c r="AP47" s="37"/>
      <c r="AQ47" s="37"/>
      <c r="AR47" s="37"/>
      <c r="AS47" s="37"/>
      <c r="AT47" s="37"/>
    </row>
    <row r="48" spans="1:46">
      <c r="A48" s="37"/>
      <c r="B48" s="37"/>
      <c r="C48" s="49"/>
      <c r="D48" s="36"/>
      <c r="E48" s="37"/>
      <c r="J48" s="37"/>
      <c r="K48" s="37"/>
      <c r="L48" s="37"/>
      <c r="AK48" s="37"/>
      <c r="AL48" s="37"/>
      <c r="AM48" s="37"/>
      <c r="AN48" s="37"/>
      <c r="AO48" s="37"/>
      <c r="AP48" s="37"/>
      <c r="AQ48" s="37"/>
      <c r="AR48" s="37"/>
      <c r="AS48" s="37"/>
      <c r="AT48" s="37"/>
    </row>
    <row r="49" spans="1:46">
      <c r="A49" s="37"/>
      <c r="B49" s="37"/>
      <c r="C49" s="49"/>
      <c r="D49" s="36"/>
      <c r="E49" s="37"/>
      <c r="J49" s="37"/>
      <c r="K49" s="37"/>
      <c r="L49" s="37"/>
      <c r="AK49" s="37"/>
      <c r="AL49" s="37"/>
      <c r="AM49" s="37"/>
      <c r="AN49" s="37"/>
      <c r="AO49" s="37"/>
      <c r="AP49" s="37"/>
      <c r="AQ49" s="37"/>
      <c r="AR49" s="37"/>
      <c r="AS49" s="37"/>
      <c r="AT49" s="37"/>
    </row>
    <row r="50" spans="1:46">
      <c r="A50" s="37"/>
      <c r="B50" s="37"/>
      <c r="C50" s="49"/>
      <c r="D50" s="36"/>
      <c r="E50" s="37"/>
      <c r="J50" s="37"/>
      <c r="K50" s="37"/>
      <c r="L50" s="37"/>
      <c r="AK50" s="37"/>
      <c r="AL50" s="37"/>
      <c r="AM50" s="37"/>
      <c r="AN50" s="37"/>
      <c r="AO50" s="37"/>
      <c r="AP50" s="37"/>
      <c r="AQ50" s="37"/>
      <c r="AR50" s="37"/>
      <c r="AS50" s="37"/>
      <c r="AT50" s="37"/>
    </row>
    <row r="51" spans="1:46">
      <c r="A51" s="37"/>
      <c r="B51" s="37"/>
      <c r="C51" s="49"/>
      <c r="D51" s="36"/>
      <c r="E51" s="37"/>
      <c r="J51" s="37"/>
      <c r="K51" s="37"/>
      <c r="L51" s="37"/>
      <c r="AK51" s="37"/>
      <c r="AL51" s="37"/>
      <c r="AM51" s="37"/>
      <c r="AN51" s="37"/>
      <c r="AO51" s="37"/>
      <c r="AP51" s="37"/>
      <c r="AQ51" s="37"/>
      <c r="AR51" s="37"/>
      <c r="AS51" s="37"/>
      <c r="AT51" s="37"/>
    </row>
    <row r="52" spans="1:46">
      <c r="A52" s="37"/>
      <c r="B52" s="37"/>
      <c r="C52" s="49"/>
      <c r="D52" s="36"/>
      <c r="E52" s="37"/>
      <c r="J52" s="37"/>
      <c r="K52" s="37"/>
      <c r="L52" s="37"/>
      <c r="AK52" s="37"/>
      <c r="AL52" s="37"/>
      <c r="AM52" s="37"/>
      <c r="AN52" s="37"/>
      <c r="AO52" s="37"/>
      <c r="AP52" s="37"/>
      <c r="AQ52" s="37"/>
      <c r="AR52" s="37"/>
      <c r="AS52" s="37"/>
      <c r="AT52" s="37"/>
    </row>
    <row r="53" spans="1:46">
      <c r="A53" s="37"/>
      <c r="B53" s="37"/>
      <c r="C53" s="49"/>
      <c r="D53" s="36"/>
      <c r="E53" s="37"/>
      <c r="J53" s="37"/>
      <c r="K53" s="37"/>
      <c r="L53" s="37"/>
      <c r="AK53" s="37"/>
      <c r="AL53" s="37"/>
      <c r="AM53" s="37"/>
      <c r="AN53" s="37"/>
      <c r="AO53" s="37"/>
      <c r="AP53" s="37"/>
      <c r="AQ53" s="37"/>
      <c r="AR53" s="37"/>
      <c r="AS53" s="37"/>
      <c r="AT53" s="37"/>
    </row>
    <row r="54" spans="1:46">
      <c r="A54" s="37"/>
      <c r="B54" s="37"/>
      <c r="C54" s="49"/>
      <c r="D54" s="36"/>
      <c r="E54" s="37"/>
      <c r="J54" s="37"/>
      <c r="K54" s="37"/>
      <c r="L54" s="37"/>
      <c r="AK54" s="37"/>
      <c r="AL54" s="37"/>
      <c r="AM54" s="37"/>
      <c r="AN54" s="37"/>
      <c r="AO54" s="37"/>
      <c r="AP54" s="37"/>
      <c r="AQ54" s="37"/>
      <c r="AR54" s="37"/>
      <c r="AS54" s="37"/>
      <c r="AT54" s="37"/>
    </row>
    <row r="55" spans="1:46">
      <c r="A55" s="37"/>
      <c r="B55" s="37"/>
      <c r="C55" s="49"/>
      <c r="D55" s="36"/>
      <c r="E55" s="37"/>
      <c r="J55" s="37"/>
      <c r="K55" s="37"/>
      <c r="L55" s="37"/>
      <c r="AK55" s="37"/>
      <c r="AL55" s="37"/>
      <c r="AM55" s="37"/>
      <c r="AN55" s="37"/>
      <c r="AO55" s="37"/>
      <c r="AP55" s="37"/>
      <c r="AQ55" s="37"/>
      <c r="AR55" s="37"/>
      <c r="AS55" s="37"/>
      <c r="AT55" s="3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70"/>
  <sheetViews>
    <sheetView workbookViewId="0"/>
  </sheetViews>
  <sheetFormatPr defaultColWidth="15.140625" defaultRowHeight="15.75" customHeight="1"/>
  <cols>
    <col min="10" max="10" width="57.28515625" customWidth="1"/>
    <col min="11" max="11" width="49.42578125" customWidth="1"/>
    <col min="12" max="12" width="42.140625" customWidth="1"/>
    <col min="13" max="13" width="43.42578125" customWidth="1"/>
    <col min="14" max="14" width="48.140625" customWidth="1"/>
    <col min="15" max="15" width="44.28515625" customWidth="1"/>
    <col min="16" max="16" width="46.85546875" customWidth="1"/>
    <col min="17" max="17" width="58.85546875" customWidth="1"/>
    <col min="24" max="24" width="25.42578125" customWidth="1"/>
    <col min="28" max="28" width="38.7109375" customWidth="1"/>
    <col min="29" max="29" width="24.85546875" customWidth="1"/>
    <col min="30" max="30" width="24.5703125" customWidth="1"/>
    <col min="31" max="31" width="43.7109375" customWidth="1"/>
    <col min="32" max="32" width="26.42578125" customWidth="1"/>
    <col min="33" max="33" width="32.85546875" customWidth="1"/>
    <col min="39" max="39" width="24.5703125" customWidth="1"/>
    <col min="40" max="41" width="25.42578125" customWidth="1"/>
    <col min="42" max="42" width="38.140625" customWidth="1"/>
    <col min="43" max="45" width="25.42578125" customWidth="1"/>
    <col min="46" max="46" width="37" customWidth="1"/>
    <col min="47" max="48" width="25.42578125" customWidth="1"/>
    <col min="49" max="49" width="16.5703125" customWidth="1"/>
    <col min="50" max="51" width="25.42578125" customWidth="1"/>
    <col min="52" max="52" width="38.28515625" customWidth="1"/>
    <col min="53" max="61" width="25.42578125" customWidth="1"/>
  </cols>
  <sheetData>
    <row r="1" spans="1:64">
      <c r="A1" s="52" t="str">
        <f t="array" ref="A1:AT55">'PROMIS G10 Data'!A:AT</f>
        <v>RespondentID</v>
      </c>
      <c r="B1" s="52" t="str">
        <v>CollectorID</v>
      </c>
      <c r="C1" s="53" t="str">
        <v>StartDate</v>
      </c>
      <c r="D1" s="53" t="str">
        <v>EndDate</v>
      </c>
      <c r="E1" s="52" t="str">
        <v>IP Address</v>
      </c>
      <c r="F1" s="52" t="str">
        <v>Email Address</v>
      </c>
      <c r="G1" s="52" t="str">
        <v>First Name</v>
      </c>
      <c r="H1" s="52" t="str">
        <v>LastName</v>
      </c>
      <c r="I1" s="52" t="str">
        <v>Custom Data</v>
      </c>
      <c r="J1" s="52" t="str">
        <v>By undertaking this questionnaire, the patient understands that the information being provided will be used by various stakeholders to provide and analyse the health services the patient is receiving for their benefit and that non identifying information from their responses will form part of an expanding database which will be used to provide and ape future health services to other users of the health system.</v>
      </c>
      <c r="K1" s="52" t="str">
        <v>Does the Patient have their information recorded on file with eHealthier?</v>
      </c>
      <c r="L1" s="52" t="str">
        <v>Input the unique identifier for this case - Open-Ended Response</v>
      </c>
      <c r="M1" s="52" t="str">
        <v>Create the unique identifier for this case - Open-Ended Response</v>
      </c>
      <c r="N1" s="52" t="str">
        <v>Please enter the Patient's information in the fields below - First Name</v>
      </c>
      <c r="O1" s="52" t="str">
        <v>Please enter the Patient's information in the fields below - Initials</v>
      </c>
      <c r="P1" s="52" t="str">
        <v>Please enter the Patient's information in the fields below - Last Name</v>
      </c>
      <c r="Q1" s="52" t="str">
        <v>Please enter the Patient's information in the fields below - Date of birth (DD/MM/YYYY)</v>
      </c>
      <c r="R1" s="52" t="str">
        <v>Please enter the Patient's information in the fields below - Gender (M or F or U)</v>
      </c>
      <c r="S1" s="52" t="str">
        <v>Please enter the Patient's information in the fields below - Employer's full legal name</v>
      </c>
      <c r="T1" s="52" t="str">
        <v>Please enter the Nominated Treating Doctor's information in the fields below - First Name</v>
      </c>
      <c r="U1" s="52" t="str">
        <v>Please enter the Nominated Treating Doctor's information in the fields below - Initials</v>
      </c>
      <c r="V1" s="52" t="str">
        <v>Please enter the Nominated Treating Doctor's information in the fields below - Last name</v>
      </c>
      <c r="W1" s="52" t="str">
        <v>Please enter the Nominated Treating Doctor's information in the fields below - Provider Number</v>
      </c>
      <c r="X1" s="52" t="str">
        <v>Please enter the email address where the results from these questions will be sent. - Open-Ended Response</v>
      </c>
      <c r="Y1" s="52" t="str">
        <v>Does the patient have additional health practitioners associated with their treatment?</v>
      </c>
      <c r="Z1" s="52" t="str">
        <v>Nominated Treating Specialist details - Name</v>
      </c>
      <c r="AA1" s="52" t="str">
        <v>Nominated Treating Specialist details - Provider number</v>
      </c>
      <c r="AB1" s="52" t="str">
        <v>Nominated Treating Therapist (e.g. physiotherapist, chiropractor, osteopath and other approved providers) details - Type of therapist (e.g. physiotherapist, chiropractor, osteopath and other approved providers)</v>
      </c>
      <c r="AC1" s="52" t="str">
        <v>Nominated Treating Therapist (e.g. physiotherapist, chiropractor, osteopath and other approved providers) details - Name</v>
      </c>
      <c r="AD1" s="52" t="str">
        <v>Nominated Treating Therapist (e.g. physiotherapist, chiropractor, osteopath and other approved providers) details - Provider number</v>
      </c>
      <c r="AE1" s="52" t="str">
        <v>Other Ancillary Health Providers (e.g. remedial masseur, psychologist, exercise physiologist, dietician) - Type of practitioner (e.g. remedial masseur, psychologist, exercise physiologist, dietician)</v>
      </c>
      <c r="AF1" s="52" t="str">
        <v>Other Ancillary Health Providers (e.g. remedial masseur, psychologist, exercise physiologist, dietician) - Name</v>
      </c>
      <c r="AG1" s="52" t="str">
        <v>Other Ancillary Health Providers (e.g. remedial masseur, psychologist, exercise physiologist, dietician) - Provider number</v>
      </c>
      <c r="AH1" s="52" t="str">
        <v>Rehabilitation Provider - Type</v>
      </c>
      <c r="AI1" s="52" t="str">
        <v>Rehabilitation Provider - Name</v>
      </c>
      <c r="AJ1" s="52" t="str">
        <v>Rehabilitation Provider - Provider number</v>
      </c>
      <c r="AK1" s="52" t="str">
        <v>Please respond to each item by marking one box per row - In general, would you say your health is:</v>
      </c>
      <c r="AL1" s="52" t="str">
        <v>Please respond to each item by marking one box per row - In general, would you say your quality of life is:</v>
      </c>
      <c r="AM1" s="52" t="str">
        <v>Please respond to each item by marking one box per row - In general, how would you rate your physical health?</v>
      </c>
      <c r="AN1" s="52" t="str">
        <v>Please respond to each item by marking one box per row - In general, how would you rate your mental health, including your mood and your ability to&lt;br&gt;think?</v>
      </c>
      <c r="AO1" s="52" t="str">
        <v>Please respond to each item by marking one box per row - In general, how would you rate your satisfaction with your social activities and relationships?</v>
      </c>
      <c r="AP1" s="52" t="str">
        <v>Please respond to each item by marking one box per row - In general, please rate how well you carry out your usual social activities and roles. (This&lt;br&gt;includes activities at home, at work and in your community, and responsibilities as a parent, child, spouse, employee, friend, etc.)</v>
      </c>
      <c r="AQ1" s="52" t="str">
        <v>To what extent are you able to carry out your everyday physical activities such as walking, climbing stairs, carrying groceries, or moving a chair?</v>
      </c>
      <c r="AR1" s="52" t="str">
        <v>In the past 7 days, How often have you been bothered by emotional problems such as feeling anxious &lt;br&gt;depressed or irritable?</v>
      </c>
      <c r="AS1" s="52" t="str">
        <v>How would you rate your fatigue on average?</v>
      </c>
      <c r="AT1" s="52" t="str">
        <v>On a scale of 0 to 10 (where 0 is No Pain, and 10 is Worst Pain Imaginable) how would you rate your pain on average?</v>
      </c>
      <c r="AU1" s="52" t="str">
        <f t="shared" ref="AU1:BD1" si="0">AK1</f>
        <v>Please respond to each item by marking one box per row - In general, would you say your health is:</v>
      </c>
      <c r="AV1" s="52" t="str">
        <f t="shared" si="0"/>
        <v>Please respond to each item by marking one box per row - In general, would you say your quality of life is:</v>
      </c>
      <c r="AW1" s="52" t="str">
        <f t="shared" si="0"/>
        <v>Please respond to each item by marking one box per row - In general, how would you rate your physical health?</v>
      </c>
      <c r="AX1" s="52" t="str">
        <f t="shared" si="0"/>
        <v>Please respond to each item by marking one box per row - In general, how would you rate your mental health, including your mood and your ability to&lt;br&gt;think?</v>
      </c>
      <c r="AY1" s="52" t="str">
        <f t="shared" si="0"/>
        <v>Please respond to each item by marking one box per row - In general, how would you rate your satisfaction with your social activities and relationships?</v>
      </c>
      <c r="AZ1" s="52" t="str">
        <f t="shared" si="0"/>
        <v>Please respond to each item by marking one box per row - In general, please rate how well you carry out your usual social activities and roles. (This&lt;br&gt;includes activities at home, at work and in your community, and responsibilities as a parent, child, spouse, employee, friend, etc.)</v>
      </c>
      <c r="BA1" s="52" t="str">
        <f t="shared" si="0"/>
        <v>To what extent are you able to carry out your everyday physical activities such as walking, climbing stairs, carrying groceries, or moving a chair?</v>
      </c>
      <c r="BB1" s="52" t="str">
        <f t="shared" si="0"/>
        <v>In the past 7 days, How often have you been bothered by emotional problems such as feeling anxious &lt;br&gt;depressed or irritable?</v>
      </c>
      <c r="BC1" s="52" t="str">
        <f t="shared" si="0"/>
        <v>How would you rate your fatigue on average?</v>
      </c>
      <c r="BD1" s="52" t="str">
        <f t="shared" si="0"/>
        <v>On a scale of 0 to 10 (where 0 is No Pain, and 10 is Worst Pain Imaginable) how would you rate your pain on average?</v>
      </c>
      <c r="BE1" s="52" t="s">
        <v>696</v>
      </c>
      <c r="BF1" s="52" t="s">
        <v>697</v>
      </c>
      <c r="BG1" s="52" t="s">
        <v>698</v>
      </c>
      <c r="BH1" s="52" t="s">
        <v>699</v>
      </c>
      <c r="BI1" s="52" t="s">
        <v>700</v>
      </c>
      <c r="BJ1" s="52" t="s">
        <v>701</v>
      </c>
      <c r="BK1" s="52" t="s">
        <v>702</v>
      </c>
      <c r="BL1" s="52" t="s">
        <v>703</v>
      </c>
    </row>
    <row r="2" spans="1:64">
      <c r="A2">
        <v>4580505731</v>
      </c>
      <c r="B2">
        <v>82231021</v>
      </c>
      <c r="C2" s="54">
        <v>42443.227743055555</v>
      </c>
      <c r="D2" s="54">
        <v>42443.229120370372</v>
      </c>
      <c r="E2" t="str">
        <v>58.172.41.145</v>
      </c>
      <c r="F2" t="str">
        <v>jamesbenjamin1961@gmail.com</v>
      </c>
      <c r="G2" t="str">
        <v>Pat</v>
      </c>
      <c r="H2" t="str">
        <v>Ent</v>
      </c>
      <c r="I2">
        <v>0</v>
      </c>
      <c r="J2" t="str">
        <v>The patient gives approval for the collection and use of information as described above</v>
      </c>
      <c r="K2" t="str">
        <v>No, I want to input the patient's particulars</v>
      </c>
      <c r="L2" t="str">
        <v>PROM Input2</v>
      </c>
      <c r="M2" t="str">
        <v>PROM Create2</v>
      </c>
      <c r="N2" t="str">
        <v>Pat</v>
      </c>
      <c r="O2" t="str">
        <v>i</v>
      </c>
      <c r="P2" t="str">
        <v>Ent</v>
      </c>
      <c r="Q2" s="55">
        <v>36872</v>
      </c>
      <c r="R2" t="str">
        <v>M</v>
      </c>
      <c r="S2" t="str">
        <v>Boss pty ltd</v>
      </c>
      <c r="T2" t="str">
        <v>g</v>
      </c>
      <c r="U2" t="str">
        <v>m</v>
      </c>
      <c r="V2">
        <v>6</v>
      </c>
      <c r="W2" t="str">
        <v>num</v>
      </c>
      <c r="X2" t="str">
        <v>jamesbenjamin1961@gmail.com</v>
      </c>
      <c r="Y2" t="str">
        <v>Yes</v>
      </c>
      <c r="Z2" t="str">
        <v>NTS N</v>
      </c>
      <c r="AA2" t="str">
        <v>NTS Num</v>
      </c>
      <c r="AB2" t="str">
        <v>Chiro</v>
      </c>
      <c r="AC2" t="str">
        <v>Bend</v>
      </c>
      <c r="AD2" t="str">
        <v>&amp;74-3</v>
      </c>
      <c r="AE2" t="str">
        <v>Dietician</v>
      </c>
      <c r="AF2" t="str">
        <v>Fat Sally</v>
      </c>
      <c r="AG2">
        <v>888</v>
      </c>
      <c r="AH2" t="str">
        <v>Spook</v>
      </c>
      <c r="AI2" s="18" t="str">
        <v>Spock</v>
      </c>
      <c r="AJ2">
        <v>222</v>
      </c>
      <c r="AK2" t="str">
        <v>Very Good</v>
      </c>
      <c r="AL2" t="str">
        <v>Very Good</v>
      </c>
      <c r="AM2" t="str">
        <v>Very Good</v>
      </c>
      <c r="AN2" s="57" t="str">
        <v>Very Good</v>
      </c>
      <c r="AO2" s="57" t="str">
        <v>Very Good</v>
      </c>
      <c r="AP2" s="57" t="str">
        <v>Very Good</v>
      </c>
      <c r="AQ2" s="57" t="str">
        <v>Mostly</v>
      </c>
      <c r="AR2" s="57" t="str">
        <v>Never</v>
      </c>
      <c r="AS2" s="57" t="str">
        <v>None</v>
      </c>
      <c r="AT2" s="57" t="str">
        <v>10 Worst Pain Imaginable</v>
      </c>
      <c r="AU2" s="57">
        <f>VLOOKUP(AK2,'PROMIS G10 Scoring Matrix'!$A$1:$B$5,2,1)</f>
        <v>4</v>
      </c>
      <c r="AV2" s="57">
        <f>VLOOKUP(AL2,'PROMIS G10 Scoring Matrix'!$A$1:$B$5,2,1)</f>
        <v>4</v>
      </c>
      <c r="AW2" s="57">
        <f>VLOOKUP(AM2,'PROMIS G10 Scoring Matrix'!$A$1:$B$5,2,1)</f>
        <v>4</v>
      </c>
      <c r="AX2" s="57">
        <f>VLOOKUP(AN2,'PROMIS G10 Scoring Matrix'!$A$1:$B$5,2,1)</f>
        <v>4</v>
      </c>
      <c r="AY2" s="57">
        <f>VLOOKUP(AO2,'PROMIS G10 Scoring Matrix'!$A$1:$B$5,2,1)</f>
        <v>4</v>
      </c>
      <c r="AZ2" s="57">
        <f>VLOOKUP(AP2,'PROMIS G10 Scoring Matrix'!$A$1:$B$5,2,1)</f>
        <v>4</v>
      </c>
      <c r="BA2" s="57">
        <f>VLOOKUP(AQ2,'PROMIS G10 Scoring Matrix'!$D$1:$E$5,2,1)</f>
        <v>4</v>
      </c>
      <c r="BB2" s="57">
        <f>VLOOKUP(AR2,'PROMIS G10 Scoring Matrix'!$F$1:$G$5,2,1)</f>
        <v>5</v>
      </c>
      <c r="BC2" s="57">
        <f>VLOOKUP(AS2,'PROMIS G10 Scoring Matrix'!$H$1:$I$5,2,1)</f>
        <v>5</v>
      </c>
      <c r="BD2" s="57">
        <f>VLOOKUP(AT2,'PROMIS G10 Scoring Matrix'!$J$1:$K$11,2,1)</f>
        <v>1</v>
      </c>
      <c r="BE2" s="57">
        <f t="shared" ref="BE2:BE70" si="1">SUM(AU2:AW2)+BD2+BC2</f>
        <v>18</v>
      </c>
      <c r="BF2" s="57">
        <f t="shared" ref="BF2:BF70" si="2">AV2+AX2+AY2+BB2</f>
        <v>17</v>
      </c>
      <c r="BG2" s="57">
        <f>VLOOKUP(BE2,'PROMIS G10 Scoring Matrix'!$L$2:$M$18,2,1)</f>
        <v>57.7</v>
      </c>
      <c r="BH2" s="57">
        <f>VLOOKUP(BF2,'PROMIS G10 Scoring Matrix'!$Q$2:$R$18,2,1)</f>
        <v>56</v>
      </c>
      <c r="BI2" s="57" t="str">
        <f t="shared" ref="BI2:BI33" si="3">IF(X2="",VLOOKUP(L2,CodeToEmailData,2,0),X2)</f>
        <v>jamesbenjamin1961@gmail.com</v>
      </c>
      <c r="BJ2" s="68" t="str">
        <f t="shared" ref="BJ2:BJ33" si="4">IF(M2="",VLOOKUP(L2,CodeToEmailData,3,0),N2&amp;" "&amp;P2)</f>
        <v>Pat Ent</v>
      </c>
      <c r="BK2" s="57">
        <f t="shared" ref="BK2:BK70" si="5">IF(A2="","",IF(ISNA(BJ2),"Something has gone wrong. Please contact eHealthier by email at info@ehealthier.net",BG2))</f>
        <v>57.7</v>
      </c>
      <c r="BL2" s="57">
        <f t="shared" ref="BL2:BL70" si="6">IF(B2="","",IF(ISNA(BJ2),"Something has gone wrong. Please contact eHealthier by email at info@ehealthier.net",BH2))</f>
        <v>56</v>
      </c>
    </row>
    <row r="3" spans="1:64">
      <c r="A3">
        <v>4580505731</v>
      </c>
      <c r="B3">
        <v>82231021</v>
      </c>
      <c r="C3" s="54">
        <v>42443.227743055555</v>
      </c>
      <c r="D3" s="54">
        <v>42443.229120370372</v>
      </c>
      <c r="E3" t="str">
        <v>58.172.41.145</v>
      </c>
      <c r="F3" t="str">
        <v>jamesbenjamin1961@gmail.com</v>
      </c>
      <c r="G3" t="str">
        <v>Pat</v>
      </c>
      <c r="H3" t="str">
        <v>Ent</v>
      </c>
      <c r="I3">
        <v>0</v>
      </c>
      <c r="J3" t="str">
        <v>The patient gives approval for the collection and use of information as described above</v>
      </c>
      <c r="K3" t="str">
        <v>No, I want to input the patient's particulars</v>
      </c>
      <c r="L3" t="str">
        <v>PROM Input2</v>
      </c>
      <c r="M3" t="str">
        <v>PROM Create2</v>
      </c>
      <c r="N3" t="str">
        <v>Pat</v>
      </c>
      <c r="O3" t="str">
        <v>i</v>
      </c>
      <c r="P3" t="str">
        <v>Ent</v>
      </c>
      <c r="Q3" s="55">
        <v>36872</v>
      </c>
      <c r="R3" t="str">
        <v>M</v>
      </c>
      <c r="S3" t="str">
        <v>Boss pty ltd</v>
      </c>
      <c r="T3" t="str">
        <v>g</v>
      </c>
      <c r="U3" t="str">
        <v>m</v>
      </c>
      <c r="V3">
        <v>6</v>
      </c>
      <c r="W3" t="str">
        <v>num</v>
      </c>
      <c r="X3" t="str">
        <v>jamesbenjamin1961@gmail.com</v>
      </c>
      <c r="Y3" t="str">
        <v>Yes</v>
      </c>
      <c r="Z3" t="str">
        <v>NTS N</v>
      </c>
      <c r="AA3" t="str">
        <v>NTS Num</v>
      </c>
      <c r="AB3" t="str">
        <v>Chiro</v>
      </c>
      <c r="AC3" t="str">
        <v>Bend</v>
      </c>
      <c r="AD3" t="str">
        <v>&amp;74-3</v>
      </c>
      <c r="AE3" t="str">
        <v>Dietician</v>
      </c>
      <c r="AF3" t="str">
        <v>Fat Sally</v>
      </c>
      <c r="AG3">
        <v>888</v>
      </c>
      <c r="AH3" t="str">
        <v>Spook</v>
      </c>
      <c r="AI3" s="18" t="str">
        <v>Spock</v>
      </c>
      <c r="AJ3">
        <v>222</v>
      </c>
      <c r="AK3" t="str">
        <v>Very Good</v>
      </c>
      <c r="AL3" t="str">
        <v>Very Good</v>
      </c>
      <c r="AM3" t="str">
        <v>Very Good</v>
      </c>
      <c r="AN3" s="57" t="str">
        <v>Very Good</v>
      </c>
      <c r="AO3" s="57" t="str">
        <v>Very Good</v>
      </c>
      <c r="AP3" s="57" t="str">
        <v>Very Good</v>
      </c>
      <c r="AQ3" s="57" t="str">
        <v>Mostly</v>
      </c>
      <c r="AR3" s="57" t="str">
        <v>Never</v>
      </c>
      <c r="AS3" s="57" t="str">
        <v>None</v>
      </c>
      <c r="AT3" s="57">
        <v>7</v>
      </c>
      <c r="AU3" s="57">
        <f>VLOOKUP(AK3,'PROMIS G10 Scoring Matrix'!$A$1:$B$5,2,1)</f>
        <v>4</v>
      </c>
      <c r="AV3" s="57">
        <f>VLOOKUP(AL3,'PROMIS G10 Scoring Matrix'!$A$1:$B$5,2,1)</f>
        <v>4</v>
      </c>
      <c r="AW3" s="57">
        <f>VLOOKUP(AM3,'PROMIS G10 Scoring Matrix'!$A$1:$B$5,2,1)</f>
        <v>4</v>
      </c>
      <c r="AX3" s="57">
        <f>VLOOKUP(AN3,'PROMIS G10 Scoring Matrix'!$A$1:$B$5,2,1)</f>
        <v>4</v>
      </c>
      <c r="AY3" s="57">
        <f>VLOOKUP(AO3,'PROMIS G10 Scoring Matrix'!$A$1:$B$5,2,1)</f>
        <v>4</v>
      </c>
      <c r="AZ3" s="57">
        <f>VLOOKUP(AP3,'PROMIS G10 Scoring Matrix'!$A$1:$B$5,2,1)</f>
        <v>4</v>
      </c>
      <c r="BA3" s="57">
        <f>VLOOKUP(AQ3,'PROMIS G10 Scoring Matrix'!$D$1:$E$5,2,1)</f>
        <v>4</v>
      </c>
      <c r="BB3" s="57">
        <f>VLOOKUP(AR3,'PROMIS G10 Scoring Matrix'!$F$1:$G$5,2,1)</f>
        <v>5</v>
      </c>
      <c r="BC3" s="57">
        <f>VLOOKUP(AS3,'PROMIS G10 Scoring Matrix'!$H$1:$I$5,2,1)</f>
        <v>5</v>
      </c>
      <c r="BD3" s="57">
        <f>VLOOKUP(AT3,'PROMIS G10 Scoring Matrix'!$J$1:$K$11,2,1)</f>
        <v>2</v>
      </c>
      <c r="BE3" s="57">
        <f t="shared" si="1"/>
        <v>19</v>
      </c>
      <c r="BF3" s="57">
        <f t="shared" si="2"/>
        <v>17</v>
      </c>
      <c r="BG3" s="57">
        <f>VLOOKUP(BE3,'PROMIS G10 Scoring Matrix'!$L$2:$M$18,2,1)</f>
        <v>61.9</v>
      </c>
      <c r="BH3" s="57">
        <f>VLOOKUP(BF3,'PROMIS G10 Scoring Matrix'!$Q$2:$R$18,2,1)</f>
        <v>56</v>
      </c>
      <c r="BI3" s="57" t="str">
        <f t="shared" si="3"/>
        <v>jamesbenjamin1961@gmail.com</v>
      </c>
      <c r="BJ3" s="68" t="str">
        <f t="shared" si="4"/>
        <v>Pat Ent</v>
      </c>
      <c r="BK3" s="57">
        <f t="shared" si="5"/>
        <v>61.9</v>
      </c>
      <c r="BL3" s="57">
        <f t="shared" si="6"/>
        <v>56</v>
      </c>
    </row>
    <row r="4" spans="1:64">
      <c r="A4">
        <v>4587497143</v>
      </c>
      <c r="B4">
        <v>82231021</v>
      </c>
      <c r="C4" s="54" t="str">
        <v>03-16-2016</v>
      </c>
      <c r="D4" s="54" t="str">
        <v>03-16-2016</v>
      </c>
      <c r="E4" t="str">
        <v>58.172.41.145</v>
      </c>
      <c r="F4">
        <v>0</v>
      </c>
      <c r="G4">
        <v>0</v>
      </c>
      <c r="H4">
        <v>0</v>
      </c>
      <c r="I4">
        <v>0</v>
      </c>
      <c r="J4" t="str">
        <v>The patient gives approval for the collection and use of information as described above</v>
      </c>
      <c r="K4" t="str">
        <v>Yes, I have the client identification code</v>
      </c>
      <c r="L4" t="str">
        <v>test1234</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s="18">
        <v>0</v>
      </c>
      <c r="AJ4">
        <v>0</v>
      </c>
      <c r="AK4" t="str">
        <v>Good</v>
      </c>
      <c r="AL4" t="str">
        <v>Fair</v>
      </c>
      <c r="AM4" t="str">
        <v>Poor</v>
      </c>
      <c r="AN4" s="57" t="str">
        <v>Very Good</v>
      </c>
      <c r="AO4" s="57" t="str">
        <v>Excellent</v>
      </c>
      <c r="AP4" s="57" t="str">
        <v>Fair</v>
      </c>
      <c r="AQ4" s="57" t="str">
        <v>A little</v>
      </c>
      <c r="AR4" s="57" t="str">
        <v>Rarely</v>
      </c>
      <c r="AS4" s="57" t="str">
        <v>Mild</v>
      </c>
      <c r="AT4" s="57" t="str">
        <v>0 No Pain</v>
      </c>
      <c r="AU4" s="57">
        <f>VLOOKUP(AK4,'PROMIS G10 Scoring Matrix'!$A$1:$B$5,2,1)</f>
        <v>3</v>
      </c>
      <c r="AV4" s="57">
        <f>VLOOKUP(AL4,'PROMIS G10 Scoring Matrix'!$A$1:$B$5,2,1)</f>
        <v>2</v>
      </c>
      <c r="AW4" s="57">
        <f>VLOOKUP(AM4,'PROMIS G10 Scoring Matrix'!$A$1:$B$5,2,1)</f>
        <v>1</v>
      </c>
      <c r="AX4" s="57">
        <f>VLOOKUP(AN4,'PROMIS G10 Scoring Matrix'!$A$1:$B$5,2,1)</f>
        <v>4</v>
      </c>
      <c r="AY4" s="57">
        <f>VLOOKUP(AO4,'PROMIS G10 Scoring Matrix'!$A$1:$B$5,2,1)</f>
        <v>5</v>
      </c>
      <c r="AZ4" s="57">
        <f>VLOOKUP(AP4,'PROMIS G10 Scoring Matrix'!$A$1:$B$5,2,1)</f>
        <v>2</v>
      </c>
      <c r="BA4" s="57">
        <f>VLOOKUP(AQ4,'PROMIS G10 Scoring Matrix'!$D$1:$E$5,2,1)</f>
        <v>2</v>
      </c>
      <c r="BB4" s="57">
        <f>VLOOKUP(AR4,'PROMIS G10 Scoring Matrix'!$F$1:$G$5,2,1)</f>
        <v>4</v>
      </c>
      <c r="BC4" s="57">
        <f>VLOOKUP(AS4,'PROMIS G10 Scoring Matrix'!$H$1:$I$5,2,1)</f>
        <v>4</v>
      </c>
      <c r="BD4" s="57">
        <f>VLOOKUP(AT4,'PROMIS G10 Scoring Matrix'!$J$1:$K$11,2,1)</f>
        <v>5</v>
      </c>
      <c r="BE4" s="57">
        <f t="shared" si="1"/>
        <v>15</v>
      </c>
      <c r="BF4" s="57">
        <f t="shared" si="2"/>
        <v>15</v>
      </c>
      <c r="BG4" s="57">
        <f>VLOOKUP(BE4,'PROMIS G10 Scoring Matrix'!$L$2:$M$18,2,1)</f>
        <v>47.7</v>
      </c>
      <c r="BH4" s="57">
        <f>VLOOKUP(BF4,'PROMIS G10 Scoring Matrix'!$Q$2:$R$18,2,1)</f>
        <v>50.8</v>
      </c>
      <c r="BI4" s="57">
        <f t="shared" si="3"/>
        <v>0</v>
      </c>
      <c r="BJ4" s="68" t="str">
        <f t="shared" si="4"/>
        <v>0 0</v>
      </c>
      <c r="BK4" s="57">
        <f t="shared" si="5"/>
        <v>47.7</v>
      </c>
      <c r="BL4" s="57">
        <f t="shared" si="6"/>
        <v>50.8</v>
      </c>
    </row>
    <row r="5" spans="1:64">
      <c r="A5">
        <v>4587479567</v>
      </c>
      <c r="B5">
        <v>82231021</v>
      </c>
      <c r="C5" s="54" t="str">
        <v>03-16-2016</v>
      </c>
      <c r="D5" s="54" t="str">
        <v>03-16-2016</v>
      </c>
      <c r="E5" t="str">
        <v>58.172.41.145</v>
      </c>
      <c r="F5">
        <v>0</v>
      </c>
      <c r="G5">
        <v>0</v>
      </c>
      <c r="H5">
        <v>0</v>
      </c>
      <c r="I5">
        <v>0</v>
      </c>
      <c r="J5" t="str">
        <v>The patient gives approval for the collection and use of information as described above</v>
      </c>
      <c r="K5" t="str">
        <v>No, I want to input the patient's particulars</v>
      </c>
      <c r="L5">
        <v>0</v>
      </c>
      <c r="M5" t="str">
        <v>Is it rel??</v>
      </c>
      <c r="N5" t="str">
        <v>Pat</v>
      </c>
      <c r="O5" t="str">
        <v>i</v>
      </c>
      <c r="P5" t="str">
        <v>Ent</v>
      </c>
      <c r="Q5" s="55">
        <v>36872</v>
      </c>
      <c r="R5" t="str">
        <v>M</v>
      </c>
      <c r="S5" t="str">
        <v>Boss pty ltd</v>
      </c>
      <c r="T5" t="str">
        <v>g</v>
      </c>
      <c r="U5" t="str">
        <v>m</v>
      </c>
      <c r="V5">
        <v>6</v>
      </c>
      <c r="W5" t="str">
        <v>num</v>
      </c>
      <c r="X5" t="str">
        <v>info@ehealthier.net</v>
      </c>
      <c r="Y5" t="str">
        <v>No</v>
      </c>
      <c r="Z5">
        <v>0</v>
      </c>
      <c r="AA5">
        <v>0</v>
      </c>
      <c r="AB5">
        <v>0</v>
      </c>
      <c r="AC5">
        <v>0</v>
      </c>
      <c r="AD5">
        <v>0</v>
      </c>
      <c r="AE5">
        <v>0</v>
      </c>
      <c r="AF5">
        <v>0</v>
      </c>
      <c r="AG5">
        <v>0</v>
      </c>
      <c r="AH5">
        <v>0</v>
      </c>
      <c r="AI5" s="18">
        <v>0</v>
      </c>
      <c r="AJ5">
        <v>0</v>
      </c>
      <c r="AK5" t="str">
        <v>Good</v>
      </c>
      <c r="AL5" t="str">
        <v>Fair</v>
      </c>
      <c r="AM5" t="str">
        <v>Very Good</v>
      </c>
      <c r="AN5" s="57" t="str">
        <v>Fair</v>
      </c>
      <c r="AO5" s="57" t="str">
        <v>Very Good</v>
      </c>
      <c r="AP5" s="57" t="str">
        <v>Excellent</v>
      </c>
      <c r="AQ5" s="57" t="str">
        <v>Moderately</v>
      </c>
      <c r="AR5" s="57" t="str">
        <v>Rarely</v>
      </c>
      <c r="AS5" s="57" t="str">
        <v>Mild</v>
      </c>
      <c r="AT5" s="57">
        <v>2</v>
      </c>
      <c r="AU5" s="57">
        <f>VLOOKUP(AK5,'PROMIS G10 Scoring Matrix'!$A$1:$B$5,2,1)</f>
        <v>3</v>
      </c>
      <c r="AV5" s="57">
        <f>VLOOKUP(AL5,'PROMIS G10 Scoring Matrix'!$A$1:$B$5,2,1)</f>
        <v>2</v>
      </c>
      <c r="AW5" s="57">
        <f>VLOOKUP(AM5,'PROMIS G10 Scoring Matrix'!$A$1:$B$5,2,1)</f>
        <v>4</v>
      </c>
      <c r="AX5" s="57">
        <f>VLOOKUP(AN5,'PROMIS G10 Scoring Matrix'!$A$1:$B$5,2,1)</f>
        <v>2</v>
      </c>
      <c r="AY5" s="57">
        <f>VLOOKUP(AO5,'PROMIS G10 Scoring Matrix'!$A$1:$B$5,2,1)</f>
        <v>4</v>
      </c>
      <c r="AZ5" s="57">
        <f>VLOOKUP(AP5,'PROMIS G10 Scoring Matrix'!$A$1:$B$5,2,1)</f>
        <v>5</v>
      </c>
      <c r="BA5" s="57">
        <f>VLOOKUP(AQ5,'PROMIS G10 Scoring Matrix'!$D$1:$E$5,2,1)</f>
        <v>3</v>
      </c>
      <c r="BB5" s="57">
        <f>VLOOKUP(AR5,'PROMIS G10 Scoring Matrix'!$F$1:$G$5,2,1)</f>
        <v>4</v>
      </c>
      <c r="BC5" s="57">
        <f>VLOOKUP(AS5,'PROMIS G10 Scoring Matrix'!$H$1:$I$5,2,1)</f>
        <v>4</v>
      </c>
      <c r="BD5" s="57">
        <f>VLOOKUP(AT5,'PROMIS G10 Scoring Matrix'!$J$1:$K$11,2,1)</f>
        <v>4</v>
      </c>
      <c r="BE5" s="57">
        <f t="shared" si="1"/>
        <v>17</v>
      </c>
      <c r="BF5" s="57">
        <f t="shared" si="2"/>
        <v>12</v>
      </c>
      <c r="BG5" s="57">
        <f>VLOOKUP(BE5,'PROMIS G10 Scoring Matrix'!$L$2:$M$18,2,1)</f>
        <v>54.1</v>
      </c>
      <c r="BH5" s="57">
        <f>VLOOKUP(BF5,'PROMIS G10 Scoring Matrix'!$Q$2:$R$18,2,1)</f>
        <v>43.5</v>
      </c>
      <c r="BI5" s="57" t="str">
        <f t="shared" si="3"/>
        <v>info@ehealthier.net</v>
      </c>
      <c r="BJ5" s="68" t="str">
        <f t="shared" si="4"/>
        <v>Pat Ent</v>
      </c>
      <c r="BK5" s="57">
        <f t="shared" si="5"/>
        <v>54.1</v>
      </c>
      <c r="BL5" s="57">
        <f t="shared" si="6"/>
        <v>43.5</v>
      </c>
    </row>
    <row r="6" spans="1:64">
      <c r="A6">
        <v>4587452290</v>
      </c>
      <c r="B6">
        <v>82231021</v>
      </c>
      <c r="C6" s="54" t="str">
        <v>03-16-2016</v>
      </c>
      <c r="D6" s="54" t="str">
        <v>03-16-2016</v>
      </c>
      <c r="E6" t="str">
        <v>58.172.41.145</v>
      </c>
      <c r="F6">
        <v>0</v>
      </c>
      <c r="G6">
        <v>0</v>
      </c>
      <c r="H6">
        <v>0</v>
      </c>
      <c r="I6">
        <v>0</v>
      </c>
      <c r="J6" t="str">
        <v>The patient gives approval for the collection and use of information as described above</v>
      </c>
      <c r="K6" t="str">
        <v>Yes, I have the client identification code</v>
      </c>
      <c r="L6" t="str">
        <v>test1234</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s="18">
        <v>0</v>
      </c>
      <c r="AJ6">
        <v>0</v>
      </c>
      <c r="AK6" t="str">
        <v>Very Good</v>
      </c>
      <c r="AL6" t="str">
        <v>Good</v>
      </c>
      <c r="AM6" t="str">
        <v>Fair</v>
      </c>
      <c r="AN6" s="57" t="str">
        <v>Excellent</v>
      </c>
      <c r="AO6" s="57" t="str">
        <v>Poor</v>
      </c>
      <c r="AP6" s="57" t="str">
        <v>Excellent</v>
      </c>
      <c r="AQ6" s="57" t="str">
        <v>A little</v>
      </c>
      <c r="AR6" s="57" t="str">
        <v>Often</v>
      </c>
      <c r="AS6" s="57" t="str">
        <v>Moderate</v>
      </c>
      <c r="AT6" s="57" t="str">
        <v>0 No Pain</v>
      </c>
      <c r="AU6" s="57">
        <f>VLOOKUP(AK6,'PROMIS G10 Scoring Matrix'!$A$1:$B$5,2,1)</f>
        <v>4</v>
      </c>
      <c r="AV6" s="57">
        <f>VLOOKUP(AL6,'PROMIS G10 Scoring Matrix'!$A$1:$B$5,2,1)</f>
        <v>3</v>
      </c>
      <c r="AW6" s="57">
        <f>VLOOKUP(AM6,'PROMIS G10 Scoring Matrix'!$A$1:$B$5,2,1)</f>
        <v>2</v>
      </c>
      <c r="AX6" s="57">
        <f>VLOOKUP(AN6,'PROMIS G10 Scoring Matrix'!$A$1:$B$5,2,1)</f>
        <v>5</v>
      </c>
      <c r="AY6" s="57">
        <f>VLOOKUP(AO6,'PROMIS G10 Scoring Matrix'!$A$1:$B$5,2,1)</f>
        <v>1</v>
      </c>
      <c r="AZ6" s="57">
        <f>VLOOKUP(AP6,'PROMIS G10 Scoring Matrix'!$A$1:$B$5,2,1)</f>
        <v>5</v>
      </c>
      <c r="BA6" s="57">
        <f>VLOOKUP(AQ6,'PROMIS G10 Scoring Matrix'!$D$1:$E$5,2,1)</f>
        <v>2</v>
      </c>
      <c r="BB6" s="57">
        <f>VLOOKUP(AR6,'PROMIS G10 Scoring Matrix'!$F$1:$G$5,2,1)</f>
        <v>2</v>
      </c>
      <c r="BC6" s="57">
        <f>VLOOKUP(AS6,'PROMIS G10 Scoring Matrix'!$H$1:$I$5,2,1)</f>
        <v>3</v>
      </c>
      <c r="BD6" s="57">
        <f>VLOOKUP(AT6,'PROMIS G10 Scoring Matrix'!$J$1:$K$11,2,1)</f>
        <v>5</v>
      </c>
      <c r="BE6" s="57">
        <f t="shared" si="1"/>
        <v>17</v>
      </c>
      <c r="BF6" s="57">
        <f t="shared" si="2"/>
        <v>11</v>
      </c>
      <c r="BG6" s="57">
        <f>VLOOKUP(BE6,'PROMIS G10 Scoring Matrix'!$L$2:$M$18,2,1)</f>
        <v>54.1</v>
      </c>
      <c r="BH6" s="57">
        <f>VLOOKUP(BF6,'PROMIS G10 Scoring Matrix'!$Q$2:$R$18,2,1)</f>
        <v>41.1</v>
      </c>
      <c r="BI6" s="57">
        <f t="shared" si="3"/>
        <v>0</v>
      </c>
      <c r="BJ6" s="68" t="str">
        <f t="shared" si="4"/>
        <v>0 0</v>
      </c>
      <c r="BK6" s="57">
        <f t="shared" si="5"/>
        <v>54.1</v>
      </c>
      <c r="BL6" s="57">
        <f t="shared" si="6"/>
        <v>41.1</v>
      </c>
    </row>
    <row r="7" spans="1:64">
      <c r="A7">
        <v>4587430212</v>
      </c>
      <c r="B7">
        <v>82231021</v>
      </c>
      <c r="C7" s="54" t="str">
        <v>03-16-2016</v>
      </c>
      <c r="D7" s="54" t="str">
        <v>03-16-2016</v>
      </c>
      <c r="E7" t="str">
        <v>58.172.41.145</v>
      </c>
      <c r="F7">
        <v>0</v>
      </c>
      <c r="G7">
        <v>0</v>
      </c>
      <c r="H7">
        <v>0</v>
      </c>
      <c r="I7">
        <v>0</v>
      </c>
      <c r="J7" t="str">
        <v>The patient gives approval for the collection and use of information as described above</v>
      </c>
      <c r="K7" t="str">
        <v>Yes, I have the client identification code</v>
      </c>
      <c r="L7" t="str">
        <v>test1234</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s="18">
        <v>0</v>
      </c>
      <c r="AJ7">
        <v>0</v>
      </c>
      <c r="AK7" t="str">
        <v>Poor</v>
      </c>
      <c r="AL7" t="str">
        <v>Poor</v>
      </c>
      <c r="AM7" t="str">
        <v>Fair</v>
      </c>
      <c r="AN7" s="57" t="str">
        <v>Fair</v>
      </c>
      <c r="AO7" s="57" t="str">
        <v>Fair</v>
      </c>
      <c r="AP7" s="57" t="str">
        <v>Poor</v>
      </c>
      <c r="AQ7" s="57" t="str">
        <v>A little</v>
      </c>
      <c r="AR7" s="57" t="str">
        <v>Often</v>
      </c>
      <c r="AS7" s="57" t="str">
        <v>Severe</v>
      </c>
      <c r="AT7" s="57">
        <v>4</v>
      </c>
      <c r="AU7" s="57">
        <f>VLOOKUP(AK7,'PROMIS G10 Scoring Matrix'!$A$1:$B$5,2,1)</f>
        <v>1</v>
      </c>
      <c r="AV7" s="57">
        <f>VLOOKUP(AL7,'PROMIS G10 Scoring Matrix'!$A$1:$B$5,2,1)</f>
        <v>1</v>
      </c>
      <c r="AW7" s="57">
        <f>VLOOKUP(AM7,'PROMIS G10 Scoring Matrix'!$A$1:$B$5,2,1)</f>
        <v>2</v>
      </c>
      <c r="AX7" s="57">
        <f>VLOOKUP(AN7,'PROMIS G10 Scoring Matrix'!$A$1:$B$5,2,1)</f>
        <v>2</v>
      </c>
      <c r="AY7" s="57">
        <f>VLOOKUP(AO7,'PROMIS G10 Scoring Matrix'!$A$1:$B$5,2,1)</f>
        <v>2</v>
      </c>
      <c r="AZ7" s="57">
        <f>VLOOKUP(AP7,'PROMIS G10 Scoring Matrix'!$A$1:$B$5,2,1)</f>
        <v>1</v>
      </c>
      <c r="BA7" s="57">
        <f>VLOOKUP(AQ7,'PROMIS G10 Scoring Matrix'!$D$1:$E$5,2,1)</f>
        <v>2</v>
      </c>
      <c r="BB7" s="57">
        <f>VLOOKUP(AR7,'PROMIS G10 Scoring Matrix'!$F$1:$G$5,2,1)</f>
        <v>2</v>
      </c>
      <c r="BC7" s="57">
        <f>VLOOKUP(AS7,'PROMIS G10 Scoring Matrix'!$H$1:$I$5,2,1)</f>
        <v>2</v>
      </c>
      <c r="BD7" s="57">
        <f>VLOOKUP(AT7,'PROMIS G10 Scoring Matrix'!$J$1:$K$11,2,1)</f>
        <v>3</v>
      </c>
      <c r="BE7" s="57">
        <f t="shared" si="1"/>
        <v>9</v>
      </c>
      <c r="BF7" s="57">
        <f t="shared" si="2"/>
        <v>7</v>
      </c>
      <c r="BG7" s="57">
        <f>VLOOKUP(BE7,'PROMIS G10 Scoring Matrix'!$L$2:$M$18,2,1)</f>
        <v>32.4</v>
      </c>
      <c r="BH7" s="57">
        <f>VLOOKUP(BF7,'PROMIS G10 Scoring Matrix'!$Q$2:$R$18,2,1)</f>
        <v>31.3</v>
      </c>
      <c r="BI7" s="57">
        <f t="shared" si="3"/>
        <v>0</v>
      </c>
      <c r="BJ7" s="68" t="str">
        <f t="shared" si="4"/>
        <v>0 0</v>
      </c>
      <c r="BK7" s="57">
        <f t="shared" si="5"/>
        <v>32.4</v>
      </c>
      <c r="BL7" s="57">
        <f t="shared" si="6"/>
        <v>31.3</v>
      </c>
    </row>
    <row r="8" spans="1:64">
      <c r="A8">
        <v>4587398810</v>
      </c>
      <c r="B8">
        <v>82231021</v>
      </c>
      <c r="C8" s="54" t="str">
        <v>03-16-2016</v>
      </c>
      <c r="D8" s="54" t="str">
        <v>03-16-2016</v>
      </c>
      <c r="E8" t="str">
        <v>58.172.41.145</v>
      </c>
      <c r="F8">
        <v>0</v>
      </c>
      <c r="G8">
        <v>0</v>
      </c>
      <c r="H8">
        <v>0</v>
      </c>
      <c r="I8">
        <v>0</v>
      </c>
      <c r="J8" t="str">
        <v>The patient gives approval for the collection and use of information as described above</v>
      </c>
      <c r="K8" t="str">
        <v>Yes, I have the client identification code</v>
      </c>
      <c r="L8" t="str">
        <v>test1234</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s="18">
        <v>0</v>
      </c>
      <c r="AJ8">
        <v>0</v>
      </c>
      <c r="AK8" t="str">
        <v>Good</v>
      </c>
      <c r="AL8" t="str">
        <v>Fair</v>
      </c>
      <c r="AM8" t="str">
        <v>Poor</v>
      </c>
      <c r="AN8" s="57" t="str">
        <v>Very Good</v>
      </c>
      <c r="AO8" s="57" t="str">
        <v>Excellent</v>
      </c>
      <c r="AP8" s="57" t="str">
        <v>Fair</v>
      </c>
      <c r="AQ8" s="57" t="str">
        <v>Not at all</v>
      </c>
      <c r="AR8" s="57" t="str">
        <v>Rarely</v>
      </c>
      <c r="AS8" s="57" t="str">
        <v>Very Severe</v>
      </c>
      <c r="AT8" s="57" t="str">
        <v>0 No Pain</v>
      </c>
      <c r="AU8" s="57">
        <f>VLOOKUP(AK8,'PROMIS G10 Scoring Matrix'!$A$1:$B$5,2,1)</f>
        <v>3</v>
      </c>
      <c r="AV8" s="57">
        <f>VLOOKUP(AL8,'PROMIS G10 Scoring Matrix'!$A$1:$B$5,2,1)</f>
        <v>2</v>
      </c>
      <c r="AW8" s="57">
        <f>VLOOKUP(AM8,'PROMIS G10 Scoring Matrix'!$A$1:$B$5,2,1)</f>
        <v>1</v>
      </c>
      <c r="AX8" s="57">
        <f>VLOOKUP(AN8,'PROMIS G10 Scoring Matrix'!$A$1:$B$5,2,1)</f>
        <v>4</v>
      </c>
      <c r="AY8" s="57">
        <f>VLOOKUP(AO8,'PROMIS G10 Scoring Matrix'!$A$1:$B$5,2,1)</f>
        <v>5</v>
      </c>
      <c r="AZ8" s="57">
        <f>VLOOKUP(AP8,'PROMIS G10 Scoring Matrix'!$A$1:$B$5,2,1)</f>
        <v>2</v>
      </c>
      <c r="BA8" s="57">
        <f>VLOOKUP(AQ8,'PROMIS G10 Scoring Matrix'!$D$1:$E$5,2,1)</f>
        <v>1</v>
      </c>
      <c r="BB8" s="57">
        <f>VLOOKUP(AR8,'PROMIS G10 Scoring Matrix'!$F$1:$G$5,2,1)</f>
        <v>4</v>
      </c>
      <c r="BC8" s="57">
        <f>VLOOKUP(AS8,'PROMIS G10 Scoring Matrix'!$H$1:$I$5,2,1)</f>
        <v>1</v>
      </c>
      <c r="BD8" s="57">
        <f>VLOOKUP(AT8,'PROMIS G10 Scoring Matrix'!$J$1:$K$11,2,1)</f>
        <v>5</v>
      </c>
      <c r="BE8" s="57">
        <f t="shared" si="1"/>
        <v>12</v>
      </c>
      <c r="BF8" s="57">
        <f t="shared" si="2"/>
        <v>15</v>
      </c>
      <c r="BG8" s="57">
        <f>VLOOKUP(BE8,'PROMIS G10 Scoring Matrix'!$L$2:$M$18,2,1)</f>
        <v>39.799999999999997</v>
      </c>
      <c r="BH8" s="57">
        <f>VLOOKUP(BF8,'PROMIS G10 Scoring Matrix'!$Q$2:$R$18,2,1)</f>
        <v>50.8</v>
      </c>
      <c r="BI8" s="57">
        <f t="shared" si="3"/>
        <v>0</v>
      </c>
      <c r="BJ8" s="68" t="str">
        <f t="shared" si="4"/>
        <v>0 0</v>
      </c>
      <c r="BK8" s="57">
        <f t="shared" si="5"/>
        <v>39.799999999999997</v>
      </c>
      <c r="BL8" s="57">
        <f t="shared" si="6"/>
        <v>50.8</v>
      </c>
    </row>
    <row r="9" spans="1:64">
      <c r="A9">
        <v>4580505731</v>
      </c>
      <c r="B9">
        <v>82231021</v>
      </c>
      <c r="C9" s="54" t="str">
        <v>03-14-2016</v>
      </c>
      <c r="D9" s="54" t="str">
        <v>03-14-2016</v>
      </c>
      <c r="E9" t="str">
        <v>58.172.41.145</v>
      </c>
      <c r="F9">
        <v>0</v>
      </c>
      <c r="G9">
        <v>0</v>
      </c>
      <c r="H9">
        <v>0</v>
      </c>
      <c r="I9">
        <v>0</v>
      </c>
      <c r="J9" t="str">
        <v>The patient gives approval for the collection and use of information as described above</v>
      </c>
      <c r="K9" t="str">
        <v>No, I want to input the patient's particulars</v>
      </c>
      <c r="L9" t="str">
        <v>PROM Input2</v>
      </c>
      <c r="M9" t="str">
        <v>PROM Create2</v>
      </c>
      <c r="N9" t="str">
        <v>Pat</v>
      </c>
      <c r="O9" t="str">
        <v>i</v>
      </c>
      <c r="P9" t="str">
        <v>Ent</v>
      </c>
      <c r="Q9" s="55">
        <v>36872</v>
      </c>
      <c r="R9" t="str">
        <v>M</v>
      </c>
      <c r="S9" t="str">
        <v>Boss pty ltd</v>
      </c>
      <c r="T9" t="str">
        <v>g</v>
      </c>
      <c r="U9" t="str">
        <v>m</v>
      </c>
      <c r="V9">
        <v>6</v>
      </c>
      <c r="W9" t="str">
        <v>num</v>
      </c>
      <c r="X9" t="str">
        <v>jamesbenjamin1961@gmail.com</v>
      </c>
      <c r="Y9" t="str">
        <v>Yes</v>
      </c>
      <c r="Z9" t="str">
        <v>NTS N</v>
      </c>
      <c r="AA9" t="str">
        <v>NTS Num</v>
      </c>
      <c r="AB9" t="str">
        <v>Chiro</v>
      </c>
      <c r="AC9" t="str">
        <v>Bend</v>
      </c>
      <c r="AD9" t="str">
        <v>&amp;74-3</v>
      </c>
      <c r="AE9" t="str">
        <v>Dietician</v>
      </c>
      <c r="AF9" t="str">
        <v>Fat Sally</v>
      </c>
      <c r="AG9">
        <v>888</v>
      </c>
      <c r="AH9" t="str">
        <v>Spook</v>
      </c>
      <c r="AI9" s="18" t="str">
        <v>Spock</v>
      </c>
      <c r="AJ9">
        <v>222</v>
      </c>
      <c r="AK9" t="str">
        <v>Very Good</v>
      </c>
      <c r="AL9" t="str">
        <v>Very Good</v>
      </c>
      <c r="AM9" t="str">
        <v>Very Good</v>
      </c>
      <c r="AN9" s="57" t="str">
        <v>Very Good</v>
      </c>
      <c r="AO9" s="57" t="str">
        <v>Very Good</v>
      </c>
      <c r="AP9" s="57" t="str">
        <v>Very Good</v>
      </c>
      <c r="AQ9" s="57" t="str">
        <v>Mostly</v>
      </c>
      <c r="AR9" s="57" t="str">
        <v>Never</v>
      </c>
      <c r="AS9" s="57" t="str">
        <v>None</v>
      </c>
      <c r="AT9" s="57">
        <v>7</v>
      </c>
      <c r="AU9" s="57">
        <f>VLOOKUP(AK9,'PROMIS G10 Scoring Matrix'!$A$1:$B$5,2,1)</f>
        <v>4</v>
      </c>
      <c r="AV9" s="57">
        <f>VLOOKUP(AL9,'PROMIS G10 Scoring Matrix'!$A$1:$B$5,2,1)</f>
        <v>4</v>
      </c>
      <c r="AW9" s="57">
        <f>VLOOKUP(AM9,'PROMIS G10 Scoring Matrix'!$A$1:$B$5,2,1)</f>
        <v>4</v>
      </c>
      <c r="AX9" s="57">
        <f>VLOOKUP(AN9,'PROMIS G10 Scoring Matrix'!$A$1:$B$5,2,1)</f>
        <v>4</v>
      </c>
      <c r="AY9" s="57">
        <f>VLOOKUP(AO9,'PROMIS G10 Scoring Matrix'!$A$1:$B$5,2,1)</f>
        <v>4</v>
      </c>
      <c r="AZ9" s="57">
        <f>VLOOKUP(AP9,'PROMIS G10 Scoring Matrix'!$A$1:$B$5,2,1)</f>
        <v>4</v>
      </c>
      <c r="BA9" s="57">
        <f>VLOOKUP(AQ9,'PROMIS G10 Scoring Matrix'!$D$1:$E$5,2,1)</f>
        <v>4</v>
      </c>
      <c r="BB9" s="57">
        <f>VLOOKUP(AR9,'PROMIS G10 Scoring Matrix'!$F$1:$G$5,2,1)</f>
        <v>5</v>
      </c>
      <c r="BC9" s="57">
        <f>VLOOKUP(AS9,'PROMIS G10 Scoring Matrix'!$H$1:$I$5,2,1)</f>
        <v>5</v>
      </c>
      <c r="BD9" s="57">
        <f>VLOOKUP(AT9,'PROMIS G10 Scoring Matrix'!$J$1:$K$11,2,1)</f>
        <v>2</v>
      </c>
      <c r="BE9" s="57">
        <f t="shared" si="1"/>
        <v>19</v>
      </c>
      <c r="BF9" s="57">
        <f t="shared" si="2"/>
        <v>17</v>
      </c>
      <c r="BG9" s="57">
        <f>VLOOKUP(BE9,'PROMIS G10 Scoring Matrix'!$L$2:$M$18,2,1)</f>
        <v>61.9</v>
      </c>
      <c r="BH9" s="57">
        <f>VLOOKUP(BF9,'PROMIS G10 Scoring Matrix'!$Q$2:$R$18,2,1)</f>
        <v>56</v>
      </c>
      <c r="BI9" s="57" t="str">
        <f t="shared" si="3"/>
        <v>jamesbenjamin1961@gmail.com</v>
      </c>
      <c r="BJ9" s="68" t="str">
        <f t="shared" si="4"/>
        <v>Pat Ent</v>
      </c>
      <c r="BK9" s="57">
        <f t="shared" si="5"/>
        <v>61.9</v>
      </c>
      <c r="BL9" s="57">
        <f t="shared" si="6"/>
        <v>56</v>
      </c>
    </row>
    <row r="10" spans="1:64">
      <c r="A10">
        <v>4580333882</v>
      </c>
      <c r="B10">
        <v>82231021</v>
      </c>
      <c r="C10" s="54" t="str">
        <v>03-14-2016</v>
      </c>
      <c r="D10" s="54" t="str">
        <v>03-14-2016</v>
      </c>
      <c r="E10" t="str">
        <v>58.172.41.145</v>
      </c>
      <c r="F10">
        <v>0</v>
      </c>
      <c r="G10">
        <v>0</v>
      </c>
      <c r="H10">
        <v>0</v>
      </c>
      <c r="I10">
        <v>0</v>
      </c>
      <c r="J10" t="str">
        <v>The patient gives approval for the collection and use of information as described above</v>
      </c>
      <c r="K10" t="str">
        <v>No, I want to input the patient's particulars</v>
      </c>
      <c r="L10" t="str">
        <v>PROM Input</v>
      </c>
      <c r="M10" t="str">
        <v>PROM Create</v>
      </c>
      <c r="N10" t="str">
        <v>Pat</v>
      </c>
      <c r="O10" t="str">
        <v>i</v>
      </c>
      <c r="P10" t="str">
        <v>Ent</v>
      </c>
      <c r="Q10" s="55">
        <v>36872</v>
      </c>
      <c r="R10" t="str">
        <v>M</v>
      </c>
      <c r="S10" t="str">
        <v>Boss pty ltd</v>
      </c>
      <c r="T10" t="str">
        <v>g</v>
      </c>
      <c r="U10" t="str">
        <v>m</v>
      </c>
      <c r="V10">
        <v>6</v>
      </c>
      <c r="W10" t="str">
        <v>num</v>
      </c>
      <c r="X10" t="str">
        <v>jamesbenjamin1961@gmail.com</v>
      </c>
      <c r="Y10" t="str">
        <v>Yes</v>
      </c>
      <c r="Z10" t="str">
        <v>NTS N</v>
      </c>
      <c r="AA10" t="str">
        <v>NTS Num</v>
      </c>
      <c r="AB10" t="str">
        <v>Chiro</v>
      </c>
      <c r="AC10" t="str">
        <v>Bend</v>
      </c>
      <c r="AD10" t="str">
        <v>&amp;74-3</v>
      </c>
      <c r="AE10" t="str">
        <v>Dietician</v>
      </c>
      <c r="AF10" t="str">
        <v>Fat Sally</v>
      </c>
      <c r="AG10">
        <v>888</v>
      </c>
      <c r="AH10" t="str">
        <v>Spook</v>
      </c>
      <c r="AI10" s="18" t="str">
        <v>Spock</v>
      </c>
      <c r="AJ10">
        <v>222</v>
      </c>
      <c r="AK10" t="str">
        <v>Excellent</v>
      </c>
      <c r="AL10" t="str">
        <v>Excellent</v>
      </c>
      <c r="AM10" t="str">
        <v>Excellent</v>
      </c>
      <c r="AN10" s="57" t="str">
        <v>Excellent</v>
      </c>
      <c r="AO10" s="57" t="str">
        <v>Excellent</v>
      </c>
      <c r="AP10" s="57" t="str">
        <v>Excellent</v>
      </c>
      <c r="AQ10" s="57" t="str">
        <v>Completely</v>
      </c>
      <c r="AR10" s="57" t="str">
        <v>Always</v>
      </c>
      <c r="AS10" s="57" t="str">
        <v>Moderate</v>
      </c>
      <c r="AT10" s="57" t="str">
        <v>10 Worst Pain Imaginable</v>
      </c>
      <c r="AU10" s="57">
        <f>VLOOKUP(AK10,'PROMIS G10 Scoring Matrix'!$A$1:$B$5,2,1)</f>
        <v>5</v>
      </c>
      <c r="AV10" s="57">
        <f>VLOOKUP(AL10,'PROMIS G10 Scoring Matrix'!$A$1:$B$5,2,1)</f>
        <v>5</v>
      </c>
      <c r="AW10" s="57">
        <f>VLOOKUP(AM10,'PROMIS G10 Scoring Matrix'!$A$1:$B$5,2,1)</f>
        <v>5</v>
      </c>
      <c r="AX10" s="57">
        <f>VLOOKUP(AN10,'PROMIS G10 Scoring Matrix'!$A$1:$B$5,2,1)</f>
        <v>5</v>
      </c>
      <c r="AY10" s="57">
        <f>VLOOKUP(AO10,'PROMIS G10 Scoring Matrix'!$A$1:$B$5,2,1)</f>
        <v>5</v>
      </c>
      <c r="AZ10" s="57">
        <f>VLOOKUP(AP10,'PROMIS G10 Scoring Matrix'!$A$1:$B$5,2,1)</f>
        <v>5</v>
      </c>
      <c r="BA10" s="57">
        <f>VLOOKUP(AQ10,'PROMIS G10 Scoring Matrix'!$D$1:$E$5,2,1)</f>
        <v>5</v>
      </c>
      <c r="BB10" s="57">
        <f>VLOOKUP(AR10,'PROMIS G10 Scoring Matrix'!$F$1:$G$5,2,1)</f>
        <v>1</v>
      </c>
      <c r="BC10" s="57">
        <f>VLOOKUP(AS10,'PROMIS G10 Scoring Matrix'!$H$1:$I$5,2,1)</f>
        <v>3</v>
      </c>
      <c r="BD10" s="57">
        <f>VLOOKUP(AT10,'PROMIS G10 Scoring Matrix'!$J$1:$K$11,2,1)</f>
        <v>1</v>
      </c>
      <c r="BE10" s="57">
        <f t="shared" si="1"/>
        <v>19</v>
      </c>
      <c r="BF10" s="57">
        <f t="shared" si="2"/>
        <v>16</v>
      </c>
      <c r="BG10" s="57">
        <f>VLOOKUP(BE10,'PROMIS G10 Scoring Matrix'!$L$2:$M$18,2,1)</f>
        <v>61.9</v>
      </c>
      <c r="BH10" s="57">
        <f>VLOOKUP(BF10,'PROMIS G10 Scoring Matrix'!$Q$2:$R$18,2,1)</f>
        <v>53.3</v>
      </c>
      <c r="BI10" s="57" t="str">
        <f t="shared" si="3"/>
        <v>jamesbenjamin1961@gmail.com</v>
      </c>
      <c r="BJ10" s="68" t="str">
        <f t="shared" si="4"/>
        <v>Pat Ent</v>
      </c>
      <c r="BK10" s="57">
        <f t="shared" si="5"/>
        <v>61.9</v>
      </c>
      <c r="BL10" s="57">
        <f t="shared" si="6"/>
        <v>53.3</v>
      </c>
    </row>
    <row r="11" spans="1:64">
      <c r="A11">
        <v>4580069935</v>
      </c>
      <c r="B11">
        <v>82231021</v>
      </c>
      <c r="C11" s="54" t="str">
        <v>03-14-2016</v>
      </c>
      <c r="D11" s="54" t="str">
        <v>03-14-2016</v>
      </c>
      <c r="E11" t="str">
        <v>58.172.41.145</v>
      </c>
      <c r="F11">
        <v>0</v>
      </c>
      <c r="G11">
        <v>0</v>
      </c>
      <c r="H11">
        <v>0</v>
      </c>
      <c r="I11">
        <v>0</v>
      </c>
      <c r="J11" t="str">
        <v>The patient gives approval for the collection and use of information as described above</v>
      </c>
      <c r="K11" t="str">
        <v>Yes, I have the client identification code</v>
      </c>
      <c r="L11" t="str">
        <v>PROMIS2</v>
      </c>
      <c r="M11" t="str">
        <v>PROMIS1</v>
      </c>
      <c r="N11" t="str">
        <v>James</v>
      </c>
      <c r="O11" t="str">
        <v>James</v>
      </c>
      <c r="P11" t="str">
        <v>Benjamin</v>
      </c>
      <c r="Q11" s="55" t="str">
        <v>4/24/1961</v>
      </c>
      <c r="R11" t="str">
        <v>M</v>
      </c>
      <c r="S11" t="str">
        <v>s;casc;l,cascassacd</v>
      </c>
      <c r="T11" t="str">
        <v>James</v>
      </c>
      <c r="U11" t="str">
        <v>James</v>
      </c>
      <c r="V11" t="str">
        <v>Benjamin</v>
      </c>
      <c r="W11" t="str">
        <v>sacac</v>
      </c>
      <c r="X11" t="str">
        <v>jamesbenjamin1961@gmail.com</v>
      </c>
      <c r="Y11" t="str">
        <v>Yes</v>
      </c>
      <c r="Z11" t="str">
        <v>James Benjamin</v>
      </c>
      <c r="AA11" t="str">
        <v>adscas</v>
      </c>
      <c r="AB11" t="str">
        <v xml:space="preserve">cx </v>
      </c>
      <c r="AC11" t="str">
        <v>sdcdsa</v>
      </c>
      <c r="AD11" t="str">
        <v>sdcadscasccdsad</v>
      </c>
      <c r="AE11" t="str">
        <v>sxcsd</v>
      </c>
      <c r="AF11" t="str">
        <v>dcads</v>
      </c>
      <c r="AG11" t="str">
        <v>dcac</v>
      </c>
      <c r="AH11" t="str">
        <v>dscascas</v>
      </c>
      <c r="AI11" s="18" t="str">
        <v>sdcasc</v>
      </c>
      <c r="AJ11" t="str">
        <v>sacsac</v>
      </c>
      <c r="AK11" t="str">
        <v>Excellent</v>
      </c>
      <c r="AL11" t="str">
        <v>Very Good</v>
      </c>
      <c r="AM11" t="str">
        <v>Good</v>
      </c>
      <c r="AN11" s="57" t="str">
        <v>Good</v>
      </c>
      <c r="AO11" s="57" t="str">
        <v>Very Good</v>
      </c>
      <c r="AP11" s="57" t="str">
        <v>Excellent</v>
      </c>
      <c r="AQ11" s="57" t="str">
        <v>Mostly</v>
      </c>
      <c r="AR11" s="57" t="str">
        <v>Sometimes</v>
      </c>
      <c r="AS11" s="57" t="str">
        <v>Mild</v>
      </c>
      <c r="AT11" s="57" t="str">
        <v>0 No Pain</v>
      </c>
      <c r="AU11" s="57">
        <f>VLOOKUP(AK11,'PROMIS G10 Scoring Matrix'!$A$1:$B$5,2,1)</f>
        <v>5</v>
      </c>
      <c r="AV11" s="57">
        <f>VLOOKUP(AL11,'PROMIS G10 Scoring Matrix'!$A$1:$B$5,2,1)</f>
        <v>4</v>
      </c>
      <c r="AW11" s="57">
        <f>VLOOKUP(AM11,'PROMIS G10 Scoring Matrix'!$A$1:$B$5,2,1)</f>
        <v>3</v>
      </c>
      <c r="AX11" s="57">
        <f>VLOOKUP(AN11,'PROMIS G10 Scoring Matrix'!$A$1:$B$5,2,1)</f>
        <v>3</v>
      </c>
      <c r="AY11" s="57">
        <f>VLOOKUP(AO11,'PROMIS G10 Scoring Matrix'!$A$1:$B$5,2,1)</f>
        <v>4</v>
      </c>
      <c r="AZ11" s="57">
        <f>VLOOKUP(AP11,'PROMIS G10 Scoring Matrix'!$A$1:$B$5,2,1)</f>
        <v>5</v>
      </c>
      <c r="BA11" s="57">
        <f>VLOOKUP(AQ11,'PROMIS G10 Scoring Matrix'!$D$1:$E$5,2,1)</f>
        <v>4</v>
      </c>
      <c r="BB11" s="57">
        <f>VLOOKUP(AR11,'PROMIS G10 Scoring Matrix'!$F$1:$G$5,2,1)</f>
        <v>3</v>
      </c>
      <c r="BC11" s="57">
        <f>VLOOKUP(AS11,'PROMIS G10 Scoring Matrix'!$H$1:$I$5,2,1)</f>
        <v>4</v>
      </c>
      <c r="BD11" s="57">
        <f>VLOOKUP(AT11,'PROMIS G10 Scoring Matrix'!$J$1:$K$11,2,1)</f>
        <v>5</v>
      </c>
      <c r="BE11" s="57">
        <f t="shared" si="1"/>
        <v>21</v>
      </c>
      <c r="BF11" s="57">
        <f t="shared" si="2"/>
        <v>14</v>
      </c>
      <c r="BG11" s="57">
        <f>VLOOKUP(BE11,'PROMIS G10 Scoring Matrix'!$L$2:$M$18,2,1)</f>
        <v>67.7</v>
      </c>
      <c r="BH11" s="57">
        <f>VLOOKUP(BF11,'PROMIS G10 Scoring Matrix'!$Q$2:$R$18,2,1)</f>
        <v>48.3</v>
      </c>
      <c r="BI11" s="57" t="str">
        <f t="shared" si="3"/>
        <v>jamesbenjamin1961@gmail.com</v>
      </c>
      <c r="BJ11" s="68" t="str">
        <f t="shared" si="4"/>
        <v>James Benjamin</v>
      </c>
      <c r="BK11" s="57">
        <f t="shared" si="5"/>
        <v>67.7</v>
      </c>
      <c r="BL11" s="57">
        <f t="shared" si="6"/>
        <v>48.3</v>
      </c>
    </row>
    <row r="12" spans="1:64">
      <c r="A12">
        <v>4587497143</v>
      </c>
      <c r="B12">
        <v>82231021</v>
      </c>
      <c r="C12" s="54">
        <v>42445.290347222224</v>
      </c>
      <c r="D12" s="54">
        <v>42445.290868055556</v>
      </c>
      <c r="E12" t="str">
        <v>58.172.41.145</v>
      </c>
      <c r="F12">
        <v>0</v>
      </c>
      <c r="G12">
        <v>0</v>
      </c>
      <c r="H12">
        <v>0</v>
      </c>
      <c r="I12">
        <v>0</v>
      </c>
      <c r="J12" t="str">
        <v>The patient gives approval for the collection and use of information as described above</v>
      </c>
      <c r="K12" t="str">
        <v>Yes, I have the client identification code</v>
      </c>
      <c r="L12" t="str">
        <v>test1234</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s="18">
        <v>0</v>
      </c>
      <c r="AJ12">
        <v>0</v>
      </c>
      <c r="AK12" t="str">
        <v>Good</v>
      </c>
      <c r="AL12" t="str">
        <v>Fair</v>
      </c>
      <c r="AM12" t="str">
        <v>Poor</v>
      </c>
      <c r="AN12" s="57" t="str">
        <v>Fair</v>
      </c>
      <c r="AO12" s="57" t="str">
        <v>Excellent</v>
      </c>
      <c r="AP12" s="57" t="str">
        <v>Fair</v>
      </c>
      <c r="AQ12" s="57" t="str">
        <v>A little</v>
      </c>
      <c r="AR12" s="57" t="str">
        <v>Rarely</v>
      </c>
      <c r="AS12" s="57" t="str">
        <v>Mild</v>
      </c>
      <c r="AT12" s="57" t="str">
        <v>0 No Pain</v>
      </c>
      <c r="AU12" s="57">
        <f>VLOOKUP(AK12,'PROMIS G10 Scoring Matrix'!$A$1:$B$5,2,1)</f>
        <v>3</v>
      </c>
      <c r="AV12" s="57">
        <f>VLOOKUP(AL12,'PROMIS G10 Scoring Matrix'!$A$1:$B$5,2,1)</f>
        <v>2</v>
      </c>
      <c r="AW12" s="57">
        <f>VLOOKUP(AM12,'PROMIS G10 Scoring Matrix'!$A$1:$B$5,2,1)</f>
        <v>1</v>
      </c>
      <c r="AX12" s="57">
        <f>VLOOKUP(AN12,'PROMIS G10 Scoring Matrix'!$A$1:$B$5,2,1)</f>
        <v>2</v>
      </c>
      <c r="AY12" s="57">
        <f>VLOOKUP(AO12,'PROMIS G10 Scoring Matrix'!$A$1:$B$5,2,1)</f>
        <v>5</v>
      </c>
      <c r="AZ12" s="57">
        <f>VLOOKUP(AP12,'PROMIS G10 Scoring Matrix'!$A$1:$B$5,2,1)</f>
        <v>2</v>
      </c>
      <c r="BA12" s="57">
        <f>VLOOKUP(AQ12,'PROMIS G10 Scoring Matrix'!$D$1:$E$5,2,1)</f>
        <v>2</v>
      </c>
      <c r="BB12" s="57">
        <f>VLOOKUP(AR12,'PROMIS G10 Scoring Matrix'!$F$1:$G$5,2,1)</f>
        <v>4</v>
      </c>
      <c r="BC12" s="57">
        <f>VLOOKUP(AS12,'PROMIS G10 Scoring Matrix'!$H$1:$I$5,2,1)</f>
        <v>4</v>
      </c>
      <c r="BD12" s="57">
        <f>VLOOKUP(AT12,'PROMIS G10 Scoring Matrix'!$J$1:$K$11,2,1)</f>
        <v>5</v>
      </c>
      <c r="BE12" s="57">
        <f t="shared" si="1"/>
        <v>15</v>
      </c>
      <c r="BF12" s="57">
        <f t="shared" si="2"/>
        <v>13</v>
      </c>
      <c r="BG12" s="57">
        <f>VLOOKUP(BE12,'PROMIS G10 Scoring Matrix'!$L$2:$M$18,2,1)</f>
        <v>47.7</v>
      </c>
      <c r="BH12" s="57">
        <f>VLOOKUP(BF12,'PROMIS G10 Scoring Matrix'!$Q$2:$R$18,2,1)</f>
        <v>45.8</v>
      </c>
      <c r="BI12" s="57">
        <f t="shared" si="3"/>
        <v>0</v>
      </c>
      <c r="BJ12" s="68" t="str">
        <f t="shared" si="4"/>
        <v>0 0</v>
      </c>
      <c r="BK12" s="57">
        <f t="shared" si="5"/>
        <v>47.7</v>
      </c>
      <c r="BL12" s="57">
        <f t="shared" si="6"/>
        <v>45.8</v>
      </c>
    </row>
    <row r="13" spans="1:64">
      <c r="A13">
        <v>4599526674</v>
      </c>
      <c r="B13">
        <v>82231021</v>
      </c>
      <c r="C13" s="54">
        <v>42450.151736111111</v>
      </c>
      <c r="D13" s="54">
        <v>42450.152627314812</v>
      </c>
      <c r="E13" t="str">
        <v>58.172.41.145</v>
      </c>
      <c r="F13">
        <v>0</v>
      </c>
      <c r="G13">
        <v>0</v>
      </c>
      <c r="H13">
        <v>0</v>
      </c>
      <c r="I13">
        <v>0</v>
      </c>
      <c r="J13" t="str">
        <v>The patient gives approval for the collection and use of information as described above</v>
      </c>
      <c r="K13" t="str">
        <v>Yes, I have the client identification code</v>
      </c>
      <c r="L13" t="str">
        <v>12345678code</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s="18">
        <v>0</v>
      </c>
      <c r="AJ13">
        <v>0</v>
      </c>
      <c r="AK13" t="str">
        <v>Excellent</v>
      </c>
      <c r="AL13" t="str">
        <v>Very Good</v>
      </c>
      <c r="AM13" t="str">
        <v>Excellent</v>
      </c>
      <c r="AN13" s="57" t="str">
        <v>Very Good</v>
      </c>
      <c r="AO13" s="57" t="str">
        <v>Excellent</v>
      </c>
      <c r="AP13" s="57" t="str">
        <v>Very Good</v>
      </c>
      <c r="AQ13" s="57" t="str">
        <v>Completely</v>
      </c>
      <c r="AR13" s="57" t="str">
        <v>Never</v>
      </c>
      <c r="AS13" s="57" t="str">
        <v>None</v>
      </c>
      <c r="AT13" s="57" t="str">
        <v>0 No Pain</v>
      </c>
      <c r="AU13" s="57">
        <f>VLOOKUP(AK13,'PROMIS G10 Scoring Matrix'!$A$1:$B$5,2,1)</f>
        <v>5</v>
      </c>
      <c r="AV13" s="57">
        <f>VLOOKUP(AL13,'PROMIS G10 Scoring Matrix'!$A$1:$B$5,2,1)</f>
        <v>4</v>
      </c>
      <c r="AW13" s="57">
        <f>VLOOKUP(AM13,'PROMIS G10 Scoring Matrix'!$A$1:$B$5,2,1)</f>
        <v>5</v>
      </c>
      <c r="AX13" s="57">
        <f>VLOOKUP(AN13,'PROMIS G10 Scoring Matrix'!$A$1:$B$5,2,1)</f>
        <v>4</v>
      </c>
      <c r="AY13" s="57">
        <f>VLOOKUP(AO13,'PROMIS G10 Scoring Matrix'!$A$1:$B$5,2,1)</f>
        <v>5</v>
      </c>
      <c r="AZ13" s="57">
        <f>VLOOKUP(AP13,'PROMIS G10 Scoring Matrix'!$A$1:$B$5,2,1)</f>
        <v>4</v>
      </c>
      <c r="BA13" s="57">
        <f>VLOOKUP(AQ13,'PROMIS G10 Scoring Matrix'!$D$1:$E$5,2,1)</f>
        <v>5</v>
      </c>
      <c r="BB13" s="57">
        <f>VLOOKUP(AR13,'PROMIS G10 Scoring Matrix'!$F$1:$G$5,2,1)</f>
        <v>5</v>
      </c>
      <c r="BC13" s="57">
        <f>VLOOKUP(AS13,'PROMIS G10 Scoring Matrix'!$H$1:$I$5,2,1)</f>
        <v>5</v>
      </c>
      <c r="BD13" s="57">
        <f>VLOOKUP(AT13,'PROMIS G10 Scoring Matrix'!$J$1:$K$11,2,1)</f>
        <v>5</v>
      </c>
      <c r="BE13" s="57">
        <f t="shared" si="1"/>
        <v>24</v>
      </c>
      <c r="BF13" s="57">
        <f t="shared" si="2"/>
        <v>18</v>
      </c>
      <c r="BG13" s="57">
        <f>VLOOKUP(BE13,'PROMIS G10 Scoring Matrix'!$L$2:$M$18,2,1)</f>
        <v>67.7</v>
      </c>
      <c r="BH13" s="57">
        <f>VLOOKUP(BF13,'PROMIS G10 Scoring Matrix'!$Q$2:$R$18,2,1)</f>
        <v>59</v>
      </c>
      <c r="BI13" s="57">
        <f t="shared" si="3"/>
        <v>0</v>
      </c>
      <c r="BJ13" s="68" t="str">
        <f t="shared" si="4"/>
        <v>0 0</v>
      </c>
      <c r="BK13" s="57">
        <f t="shared" si="5"/>
        <v>67.7</v>
      </c>
      <c r="BL13" s="57">
        <f t="shared" si="6"/>
        <v>59</v>
      </c>
    </row>
    <row r="14" spans="1:64">
      <c r="A14">
        <v>4599701910</v>
      </c>
      <c r="B14">
        <v>82231021</v>
      </c>
      <c r="C14" s="54">
        <v>42450.270520833335</v>
      </c>
      <c r="D14" s="54">
        <v>42450.272002314814</v>
      </c>
      <c r="E14" t="str">
        <v>58.172.41.145</v>
      </c>
      <c r="F14">
        <v>0</v>
      </c>
      <c r="G14">
        <v>0</v>
      </c>
      <c r="H14">
        <v>0</v>
      </c>
      <c r="I14">
        <v>0</v>
      </c>
      <c r="J14" t="str">
        <v>The patient gives approval for the collection and use of information as described above</v>
      </c>
      <c r="K14" t="str">
        <v>Yes, I have the client identification code</v>
      </c>
      <c r="L14" t="str">
        <v>ABC1234</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s="18">
        <v>0</v>
      </c>
      <c r="AJ14">
        <v>0</v>
      </c>
      <c r="AK14" t="str">
        <v>Poor</v>
      </c>
      <c r="AL14" t="str">
        <v>Poor</v>
      </c>
      <c r="AM14" t="str">
        <v>Poor</v>
      </c>
      <c r="AN14" s="57" t="str">
        <v>Poor</v>
      </c>
      <c r="AO14" s="57" t="str">
        <v>Good</v>
      </c>
      <c r="AP14" s="57" t="str">
        <v>Very Good</v>
      </c>
      <c r="AQ14" s="57" t="str">
        <v>Moderately</v>
      </c>
      <c r="AR14" s="57" t="str">
        <v>Never</v>
      </c>
      <c r="AS14" s="57" t="str">
        <v>None</v>
      </c>
      <c r="AT14" s="57" t="str">
        <v>0 No Pain</v>
      </c>
      <c r="AU14" s="57">
        <f>VLOOKUP(AK14,'PROMIS G10 Scoring Matrix'!$A$1:$B$5,2,1)</f>
        <v>1</v>
      </c>
      <c r="AV14" s="57">
        <f>VLOOKUP(AL14,'PROMIS G10 Scoring Matrix'!$A$1:$B$5,2,1)</f>
        <v>1</v>
      </c>
      <c r="AW14" s="57">
        <f>VLOOKUP(AM14,'PROMIS G10 Scoring Matrix'!$A$1:$B$5,2,1)</f>
        <v>1</v>
      </c>
      <c r="AX14" s="57">
        <f>VLOOKUP(AN14,'PROMIS G10 Scoring Matrix'!$A$1:$B$5,2,1)</f>
        <v>1</v>
      </c>
      <c r="AY14" s="57">
        <f>VLOOKUP(AO14,'PROMIS G10 Scoring Matrix'!$A$1:$B$5,2,1)</f>
        <v>3</v>
      </c>
      <c r="AZ14" s="57">
        <f>VLOOKUP(AP14,'PROMIS G10 Scoring Matrix'!$A$1:$B$5,2,1)</f>
        <v>4</v>
      </c>
      <c r="BA14" s="57">
        <f>VLOOKUP(AQ14,'PROMIS G10 Scoring Matrix'!$D$1:$E$5,2,1)</f>
        <v>3</v>
      </c>
      <c r="BB14" s="57">
        <f>VLOOKUP(AR14,'PROMIS G10 Scoring Matrix'!$F$1:$G$5,2,1)</f>
        <v>5</v>
      </c>
      <c r="BC14" s="57">
        <f>VLOOKUP(AS14,'PROMIS G10 Scoring Matrix'!$H$1:$I$5,2,1)</f>
        <v>5</v>
      </c>
      <c r="BD14" s="57">
        <f>VLOOKUP(AT14,'PROMIS G10 Scoring Matrix'!$J$1:$K$11,2,1)</f>
        <v>5</v>
      </c>
      <c r="BE14" s="57">
        <f t="shared" si="1"/>
        <v>13</v>
      </c>
      <c r="BF14" s="57">
        <f t="shared" si="2"/>
        <v>10</v>
      </c>
      <c r="BG14" s="57">
        <f>VLOOKUP(BE14,'PROMIS G10 Scoring Matrix'!$L$2:$M$18,2,1)</f>
        <v>42.3</v>
      </c>
      <c r="BH14" s="57">
        <f>VLOOKUP(BF14,'PROMIS G10 Scoring Matrix'!$Q$2:$R$18,2,1)</f>
        <v>38.799999999999997</v>
      </c>
      <c r="BI14" s="57">
        <f t="shared" si="3"/>
        <v>0</v>
      </c>
      <c r="BJ14" s="68" t="str">
        <f t="shared" si="4"/>
        <v>0 0</v>
      </c>
      <c r="BK14" s="57">
        <f t="shared" si="5"/>
        <v>42.3</v>
      </c>
      <c r="BL14" s="57">
        <f t="shared" si="6"/>
        <v>38.799999999999997</v>
      </c>
    </row>
    <row r="15" spans="1:64">
      <c r="A15">
        <v>4599728941</v>
      </c>
      <c r="B15">
        <v>82231021</v>
      </c>
      <c r="C15" s="54">
        <v>42450.151053240741</v>
      </c>
      <c r="D15" s="54">
        <v>42450.28806712963</v>
      </c>
      <c r="E15" t="str">
        <v>58.172.41.145</v>
      </c>
      <c r="F15">
        <v>0</v>
      </c>
      <c r="G15">
        <v>0</v>
      </c>
      <c r="H15">
        <v>0</v>
      </c>
      <c r="I15">
        <v>0</v>
      </c>
      <c r="J15" t="str">
        <v>The patient gives approval for the collection and use of information as described above</v>
      </c>
      <c r="K15" t="str">
        <v>Yes, I have the client identification code</v>
      </c>
      <c r="L15" t="str">
        <v>ABC1234</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s="18">
        <v>0</v>
      </c>
      <c r="AJ15">
        <v>0</v>
      </c>
      <c r="AK15" t="str">
        <v>Excellent</v>
      </c>
      <c r="AL15" t="str">
        <v>Excellent</v>
      </c>
      <c r="AM15" t="str">
        <v>Excellent</v>
      </c>
      <c r="AN15" s="57" t="str">
        <v>Excellent</v>
      </c>
      <c r="AO15" s="57" t="str">
        <v>Excellent</v>
      </c>
      <c r="AP15" s="57" t="str">
        <v>Excellent</v>
      </c>
      <c r="AQ15" s="57" t="str">
        <v>Completely</v>
      </c>
      <c r="AR15" s="57" t="str">
        <v>Never</v>
      </c>
      <c r="AS15" s="57" t="str">
        <v>None</v>
      </c>
      <c r="AT15" s="57">
        <v>3</v>
      </c>
      <c r="AU15" s="57">
        <f>VLOOKUP(AK15,'PROMIS G10 Scoring Matrix'!$A$1:$B$5,2,1)</f>
        <v>5</v>
      </c>
      <c r="AV15" s="57">
        <f>VLOOKUP(AL15,'PROMIS G10 Scoring Matrix'!$A$1:$B$5,2,1)</f>
        <v>5</v>
      </c>
      <c r="AW15" s="57">
        <f>VLOOKUP(AM15,'PROMIS G10 Scoring Matrix'!$A$1:$B$5,2,1)</f>
        <v>5</v>
      </c>
      <c r="AX15" s="57">
        <f>VLOOKUP(AN15,'PROMIS G10 Scoring Matrix'!$A$1:$B$5,2,1)</f>
        <v>5</v>
      </c>
      <c r="AY15" s="57">
        <f>VLOOKUP(AO15,'PROMIS G10 Scoring Matrix'!$A$1:$B$5,2,1)</f>
        <v>5</v>
      </c>
      <c r="AZ15" s="57">
        <f>VLOOKUP(AP15,'PROMIS G10 Scoring Matrix'!$A$1:$B$5,2,1)</f>
        <v>5</v>
      </c>
      <c r="BA15" s="57">
        <f>VLOOKUP(AQ15,'PROMIS G10 Scoring Matrix'!$D$1:$E$5,2,1)</f>
        <v>5</v>
      </c>
      <c r="BB15" s="57">
        <f>VLOOKUP(AR15,'PROMIS G10 Scoring Matrix'!$F$1:$G$5,2,1)</f>
        <v>5</v>
      </c>
      <c r="BC15" s="57">
        <f>VLOOKUP(AS15,'PROMIS G10 Scoring Matrix'!$H$1:$I$5,2,1)</f>
        <v>5</v>
      </c>
      <c r="BD15" s="57">
        <f>VLOOKUP(AT15,'PROMIS G10 Scoring Matrix'!$J$1:$K$11,2,1)</f>
        <v>4</v>
      </c>
      <c r="BE15" s="57">
        <f t="shared" si="1"/>
        <v>24</v>
      </c>
      <c r="BF15" s="57">
        <f t="shared" si="2"/>
        <v>20</v>
      </c>
      <c r="BG15" s="57">
        <f>VLOOKUP(BE15,'PROMIS G10 Scoring Matrix'!$L$2:$M$18,2,1)</f>
        <v>67.7</v>
      </c>
      <c r="BH15" s="57">
        <f>VLOOKUP(BF15,'PROMIS G10 Scoring Matrix'!$Q$2:$R$18,2,1)</f>
        <v>67.599999999999994</v>
      </c>
      <c r="BI15" s="57">
        <f t="shared" si="3"/>
        <v>0</v>
      </c>
      <c r="BJ15" s="68" t="str">
        <f t="shared" si="4"/>
        <v>0 0</v>
      </c>
      <c r="BK15" s="57">
        <f t="shared" si="5"/>
        <v>67.7</v>
      </c>
      <c r="BL15" s="57">
        <f t="shared" si="6"/>
        <v>67.599999999999994</v>
      </c>
    </row>
    <row r="16" spans="1:64">
      <c r="A16">
        <v>4599723821</v>
      </c>
      <c r="B16">
        <v>82231021</v>
      </c>
      <c r="C16" s="54">
        <v>42450.284490740742</v>
      </c>
      <c r="D16" s="54">
        <v>42450.284918981481</v>
      </c>
      <c r="E16" t="str">
        <v>58.172.41.145</v>
      </c>
      <c r="F16">
        <v>0</v>
      </c>
      <c r="G16">
        <v>0</v>
      </c>
      <c r="H16">
        <v>0</v>
      </c>
      <c r="I16">
        <v>0</v>
      </c>
      <c r="J16" t="str">
        <v>The patient gives approval for the collection and use of information as described above</v>
      </c>
      <c r="K16" t="str">
        <v>Yes, I have the client identification code</v>
      </c>
      <c r="L16" s="55" t="str">
        <v>ABC1234</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s="18">
        <v>0</v>
      </c>
      <c r="AJ16">
        <v>0</v>
      </c>
      <c r="AK16" t="str">
        <v>Very Good</v>
      </c>
      <c r="AL16" t="str">
        <v>Good</v>
      </c>
      <c r="AM16" t="str">
        <v>Good</v>
      </c>
      <c r="AN16" s="57" t="str">
        <v>Good</v>
      </c>
      <c r="AO16" s="57" t="str">
        <v>Good</v>
      </c>
      <c r="AP16" s="57" t="str">
        <v>Very Good</v>
      </c>
      <c r="AQ16" s="57" t="str">
        <v>Moderately</v>
      </c>
      <c r="AR16" s="57" t="str">
        <v>Sometimes</v>
      </c>
      <c r="AS16" s="57" t="str">
        <v>Mild</v>
      </c>
      <c r="AT16" s="57">
        <v>6</v>
      </c>
      <c r="AU16" s="57">
        <f>VLOOKUP(AK16,'PROMIS G10 Scoring Matrix'!$A$1:$B$5,2,1)</f>
        <v>4</v>
      </c>
      <c r="AV16" s="57">
        <f>VLOOKUP(AL16,'PROMIS G10 Scoring Matrix'!$A$1:$B$5,2,1)</f>
        <v>3</v>
      </c>
      <c r="AW16" s="57">
        <f>VLOOKUP(AM16,'PROMIS G10 Scoring Matrix'!$A$1:$B$5,2,1)</f>
        <v>3</v>
      </c>
      <c r="AX16" s="57">
        <f>VLOOKUP(AN16,'PROMIS G10 Scoring Matrix'!$A$1:$B$5,2,1)</f>
        <v>3</v>
      </c>
      <c r="AY16" s="57">
        <f>VLOOKUP(AO16,'PROMIS G10 Scoring Matrix'!$A$1:$B$5,2,1)</f>
        <v>3</v>
      </c>
      <c r="AZ16" s="57">
        <f>VLOOKUP(AP16,'PROMIS G10 Scoring Matrix'!$A$1:$B$5,2,1)</f>
        <v>4</v>
      </c>
      <c r="BA16" s="57">
        <f>VLOOKUP(AQ16,'PROMIS G10 Scoring Matrix'!$D$1:$E$5,2,1)</f>
        <v>3</v>
      </c>
      <c r="BB16" s="57">
        <f>VLOOKUP(AR16,'PROMIS G10 Scoring Matrix'!$F$1:$G$5,2,1)</f>
        <v>3</v>
      </c>
      <c r="BC16" s="57">
        <f>VLOOKUP(AS16,'PROMIS G10 Scoring Matrix'!$H$1:$I$5,2,1)</f>
        <v>4</v>
      </c>
      <c r="BD16" s="57">
        <f>VLOOKUP(AT16,'PROMIS G10 Scoring Matrix'!$J$1:$K$11,2,1)</f>
        <v>3</v>
      </c>
      <c r="BE16" s="57">
        <f t="shared" si="1"/>
        <v>17</v>
      </c>
      <c r="BF16" s="57">
        <f t="shared" si="2"/>
        <v>12</v>
      </c>
      <c r="BG16" s="57">
        <f>VLOOKUP(BE16,'PROMIS G10 Scoring Matrix'!$L$2:$M$18,2,1)</f>
        <v>54.1</v>
      </c>
      <c r="BH16" s="57">
        <f>VLOOKUP(BF16,'PROMIS G10 Scoring Matrix'!$Q$2:$R$18,2,1)</f>
        <v>43.5</v>
      </c>
      <c r="BI16" s="57">
        <f t="shared" si="3"/>
        <v>0</v>
      </c>
      <c r="BJ16" s="68" t="str">
        <f t="shared" si="4"/>
        <v>0 0</v>
      </c>
      <c r="BK16" s="57">
        <f t="shared" si="5"/>
        <v>54.1</v>
      </c>
      <c r="BL16" s="57">
        <f t="shared" si="6"/>
        <v>43.5</v>
      </c>
    </row>
    <row r="17" spans="1:64">
      <c r="A17">
        <v>4605489866</v>
      </c>
      <c r="B17">
        <v>82231021</v>
      </c>
      <c r="C17" s="54">
        <v>42452.063472222224</v>
      </c>
      <c r="D17" s="54">
        <v>42452.064074074071</v>
      </c>
      <c r="E17" t="str">
        <v>58.172.41.145</v>
      </c>
      <c r="F17">
        <v>0</v>
      </c>
      <c r="G17">
        <v>0</v>
      </c>
      <c r="H17">
        <v>0</v>
      </c>
      <c r="I17">
        <v>0</v>
      </c>
      <c r="J17" t="str">
        <v>The patient gives approval for the collection and use of information as described above</v>
      </c>
      <c r="K17" t="str">
        <v>Yes, I have the client identification code</v>
      </c>
      <c r="L17" t="str">
        <v>test1</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s="18">
        <v>0</v>
      </c>
      <c r="AJ17">
        <v>0</v>
      </c>
      <c r="AK17" t="str">
        <v>Good</v>
      </c>
      <c r="AL17" t="str">
        <v>Good</v>
      </c>
      <c r="AM17" t="str">
        <v>Good</v>
      </c>
      <c r="AN17" s="57" t="str">
        <v>Good</v>
      </c>
      <c r="AO17" s="57" t="str">
        <v>Good</v>
      </c>
      <c r="AP17" s="57" t="str">
        <v>Good</v>
      </c>
      <c r="AQ17" s="57" t="str">
        <v>Moderately</v>
      </c>
      <c r="AR17" s="57" t="str">
        <v>Sometimes</v>
      </c>
      <c r="AS17" s="57" t="str">
        <v>Moderate</v>
      </c>
      <c r="AT17" s="57">
        <v>5</v>
      </c>
      <c r="AU17" s="57">
        <f>VLOOKUP(AK17,'PROMIS G10 Scoring Matrix'!$A$1:$B$5,2,1)</f>
        <v>3</v>
      </c>
      <c r="AV17" s="57">
        <f>VLOOKUP(AL17,'PROMIS G10 Scoring Matrix'!$A$1:$B$5,2,1)</f>
        <v>3</v>
      </c>
      <c r="AW17" s="57">
        <f>VLOOKUP(AM17,'PROMIS G10 Scoring Matrix'!$A$1:$B$5,2,1)</f>
        <v>3</v>
      </c>
      <c r="AX17" s="57">
        <f>VLOOKUP(AN17,'PROMIS G10 Scoring Matrix'!$A$1:$B$5,2,1)</f>
        <v>3</v>
      </c>
      <c r="AY17" s="57">
        <f>VLOOKUP(AO17,'PROMIS G10 Scoring Matrix'!$A$1:$B$5,2,1)</f>
        <v>3</v>
      </c>
      <c r="AZ17" s="57">
        <f>VLOOKUP(AP17,'PROMIS G10 Scoring Matrix'!$A$1:$B$5,2,1)</f>
        <v>3</v>
      </c>
      <c r="BA17" s="57">
        <f>VLOOKUP(AQ17,'PROMIS G10 Scoring Matrix'!$D$1:$E$5,2,1)</f>
        <v>3</v>
      </c>
      <c r="BB17" s="57">
        <f>VLOOKUP(AR17,'PROMIS G10 Scoring Matrix'!$F$1:$G$5,2,1)</f>
        <v>3</v>
      </c>
      <c r="BC17" s="57">
        <f>VLOOKUP(AS17,'PROMIS G10 Scoring Matrix'!$H$1:$I$5,2,1)</f>
        <v>3</v>
      </c>
      <c r="BD17" s="57">
        <f>VLOOKUP(AT17,'PROMIS G10 Scoring Matrix'!$J$1:$K$11,2,1)</f>
        <v>3</v>
      </c>
      <c r="BE17" s="57">
        <f t="shared" si="1"/>
        <v>15</v>
      </c>
      <c r="BF17" s="57">
        <f t="shared" si="2"/>
        <v>12</v>
      </c>
      <c r="BG17" s="57">
        <f>VLOOKUP(BE17,'PROMIS G10 Scoring Matrix'!$L$2:$M$18,2,1)</f>
        <v>47.7</v>
      </c>
      <c r="BH17" s="57">
        <f>VLOOKUP(BF17,'PROMIS G10 Scoring Matrix'!$Q$2:$R$18,2,1)</f>
        <v>43.5</v>
      </c>
      <c r="BI17" s="57">
        <f t="shared" si="3"/>
        <v>0</v>
      </c>
      <c r="BJ17" s="68" t="str">
        <f t="shared" si="4"/>
        <v>0 0</v>
      </c>
      <c r="BK17" s="57">
        <f t="shared" si="5"/>
        <v>47.7</v>
      </c>
      <c r="BL17" s="57">
        <f t="shared" si="6"/>
        <v>43.5</v>
      </c>
    </row>
    <row r="18" spans="1:64">
      <c r="A18">
        <v>4625833455</v>
      </c>
      <c r="B18">
        <v>82231021</v>
      </c>
      <c r="C18" s="54">
        <v>42460.304375</v>
      </c>
      <c r="D18" s="54">
        <v>42460.304907407408</v>
      </c>
      <c r="E18" t="str">
        <v>58.84.193.183</v>
      </c>
      <c r="F18">
        <v>0</v>
      </c>
      <c r="G18">
        <v>0</v>
      </c>
      <c r="H18">
        <v>0</v>
      </c>
      <c r="I18">
        <v>0</v>
      </c>
      <c r="J18" t="str">
        <v>The patient DOES NOT give approval for the collection and use of information as described above</v>
      </c>
      <c r="K18" t="str">
        <v>Yes, I have the client identification code</v>
      </c>
      <c r="L18" t="str">
        <v>athertest</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s="18">
        <v>0</v>
      </c>
      <c r="AJ18">
        <v>0</v>
      </c>
      <c r="AK18" t="str">
        <v>Very Good</v>
      </c>
      <c r="AL18" t="str">
        <v>Very Good</v>
      </c>
      <c r="AM18" t="str">
        <v>Very Good</v>
      </c>
      <c r="AN18" s="57" t="str">
        <v>Very Good</v>
      </c>
      <c r="AO18" s="57" t="str">
        <v>Very Good</v>
      </c>
      <c r="AP18" s="57" t="str">
        <v>Very Good</v>
      </c>
      <c r="AQ18" s="57" t="str">
        <v>Moderately</v>
      </c>
      <c r="AR18" s="57" t="str">
        <v>Sometimes</v>
      </c>
      <c r="AS18" s="57" t="str">
        <v>Severe</v>
      </c>
      <c r="AT18" s="57">
        <v>4</v>
      </c>
      <c r="AU18" s="57">
        <f>VLOOKUP(AK18,'PROMIS G10 Scoring Matrix'!$A$1:$B$5,2,1)</f>
        <v>4</v>
      </c>
      <c r="AV18" s="57">
        <f>VLOOKUP(AL18,'PROMIS G10 Scoring Matrix'!$A$1:$B$5,2,1)</f>
        <v>4</v>
      </c>
      <c r="AW18" s="57">
        <f>VLOOKUP(AM18,'PROMIS G10 Scoring Matrix'!$A$1:$B$5,2,1)</f>
        <v>4</v>
      </c>
      <c r="AX18" s="57">
        <f>VLOOKUP(AN18,'PROMIS G10 Scoring Matrix'!$A$1:$B$5,2,1)</f>
        <v>4</v>
      </c>
      <c r="AY18" s="57">
        <f>VLOOKUP(AO18,'PROMIS G10 Scoring Matrix'!$A$1:$B$5,2,1)</f>
        <v>4</v>
      </c>
      <c r="AZ18" s="57">
        <f>VLOOKUP(AP18,'PROMIS G10 Scoring Matrix'!$A$1:$B$5,2,1)</f>
        <v>4</v>
      </c>
      <c r="BA18" s="57">
        <f>VLOOKUP(AQ18,'PROMIS G10 Scoring Matrix'!$D$1:$E$5,2,1)</f>
        <v>3</v>
      </c>
      <c r="BB18" s="57">
        <f>VLOOKUP(AR18,'PROMIS G10 Scoring Matrix'!$F$1:$G$5,2,1)</f>
        <v>3</v>
      </c>
      <c r="BC18" s="57">
        <f>VLOOKUP(AS18,'PROMIS G10 Scoring Matrix'!$H$1:$I$5,2,1)</f>
        <v>2</v>
      </c>
      <c r="BD18" s="57">
        <f>VLOOKUP(AT18,'PROMIS G10 Scoring Matrix'!$J$1:$K$11,2,1)</f>
        <v>3</v>
      </c>
      <c r="BE18" s="57">
        <f t="shared" si="1"/>
        <v>17</v>
      </c>
      <c r="BF18" s="57">
        <f t="shared" si="2"/>
        <v>15</v>
      </c>
      <c r="BG18" s="57">
        <f>VLOOKUP(BE18,'PROMIS G10 Scoring Matrix'!$L$2:$M$18,2,1)</f>
        <v>54.1</v>
      </c>
      <c r="BH18" s="57">
        <f>VLOOKUP(BF18,'PROMIS G10 Scoring Matrix'!$Q$2:$R$18,2,1)</f>
        <v>50.8</v>
      </c>
      <c r="BI18" s="57">
        <f t="shared" si="3"/>
        <v>0</v>
      </c>
      <c r="BJ18" s="68" t="str">
        <f t="shared" si="4"/>
        <v>0 0</v>
      </c>
      <c r="BK18" s="57">
        <f t="shared" si="5"/>
        <v>54.1</v>
      </c>
      <c r="BL18" s="57">
        <f t="shared" si="6"/>
        <v>50.8</v>
      </c>
    </row>
    <row r="19" spans="1:64">
      <c r="A19">
        <v>4633166659</v>
      </c>
      <c r="B19">
        <v>82231021</v>
      </c>
      <c r="C19" s="54">
        <v>42464.210659722223</v>
      </c>
      <c r="D19" s="54">
        <v>42464.255833333336</v>
      </c>
      <c r="E19" t="str">
        <v>58.172.41.145</v>
      </c>
      <c r="F19" t="str">
        <v>hsagda@gmail.com</v>
      </c>
      <c r="G19" t="str">
        <v>test</v>
      </c>
      <c r="H19" t="str">
        <v>test</v>
      </c>
      <c r="I19">
        <v>0</v>
      </c>
      <c r="J19" t="str">
        <v>The patient DOES NOT give approval for the collection and use of information as described above</v>
      </c>
      <c r="K19" t="str">
        <v>No, I want to input the patient's particulars</v>
      </c>
      <c r="L19">
        <v>0</v>
      </c>
      <c r="M19" t="str">
        <v>Athertest</v>
      </c>
      <c r="N19" t="str">
        <v>test</v>
      </c>
      <c r="O19" t="str">
        <v>test</v>
      </c>
      <c r="P19" t="str">
        <v>test</v>
      </c>
      <c r="Q19">
        <v>123241</v>
      </c>
      <c r="R19" t="str">
        <v>m</v>
      </c>
      <c r="S19" t="str">
        <v>flksjf</v>
      </c>
      <c r="T19" t="str">
        <v>fakj</v>
      </c>
      <c r="U19" t="str">
        <v>daf</v>
      </c>
      <c r="V19" t="str">
        <v>sdf</v>
      </c>
      <c r="W19" t="str">
        <v>ads</v>
      </c>
      <c r="X19" t="str">
        <v>hsagda@gmail.com</v>
      </c>
      <c r="Y19" t="str">
        <v>Yes</v>
      </c>
      <c r="Z19" t="str">
        <v>kjsdf</v>
      </c>
      <c r="AA19" t="str">
        <v>sadf</v>
      </c>
      <c r="AB19" t="str">
        <v>sdfjkh</v>
      </c>
      <c r="AC19" t="str">
        <v>sdfjh</v>
      </c>
      <c r="AD19" t="str">
        <v>sdf</v>
      </c>
      <c r="AE19" t="str">
        <v>sf</v>
      </c>
      <c r="AF19" t="str">
        <v>sdf</v>
      </c>
      <c r="AG19" t="str">
        <v>sdf</v>
      </c>
      <c r="AH19" t="str">
        <v>fsfd</v>
      </c>
      <c r="AI19" s="18" t="str">
        <v>sdf</v>
      </c>
      <c r="AJ19">
        <v>0</v>
      </c>
      <c r="AK19" t="str">
        <v>Poor</v>
      </c>
      <c r="AL19" t="str">
        <v>Fair</v>
      </c>
      <c r="AM19" t="str">
        <v>Good</v>
      </c>
      <c r="AN19" s="57" t="str">
        <v>Fair</v>
      </c>
      <c r="AO19" s="57" t="str">
        <v>Excellent</v>
      </c>
      <c r="AP19" s="57" t="str">
        <v>Very Good</v>
      </c>
      <c r="AQ19" s="57" t="str">
        <v>Moderately</v>
      </c>
      <c r="AR19" s="57" t="str">
        <v>Sometimes</v>
      </c>
      <c r="AS19" s="57" t="str">
        <v>Moderate</v>
      </c>
      <c r="AT19" s="57">
        <v>1</v>
      </c>
      <c r="AU19" s="57">
        <f>VLOOKUP(AK19,'PROMIS G10 Scoring Matrix'!$A$1:$B$5,2,1)</f>
        <v>1</v>
      </c>
      <c r="AV19" s="57">
        <f>VLOOKUP(AL19,'PROMIS G10 Scoring Matrix'!$A$1:$B$5,2,1)</f>
        <v>2</v>
      </c>
      <c r="AW19" s="57">
        <f>VLOOKUP(AM19,'PROMIS G10 Scoring Matrix'!$A$1:$B$5,2,1)</f>
        <v>3</v>
      </c>
      <c r="AX19" s="57">
        <f>VLOOKUP(AN19,'PROMIS G10 Scoring Matrix'!$A$1:$B$5,2,1)</f>
        <v>2</v>
      </c>
      <c r="AY19" s="57">
        <f>VLOOKUP(AO19,'PROMIS G10 Scoring Matrix'!$A$1:$B$5,2,1)</f>
        <v>5</v>
      </c>
      <c r="AZ19" s="57">
        <f>VLOOKUP(AP19,'PROMIS G10 Scoring Matrix'!$A$1:$B$5,2,1)</f>
        <v>4</v>
      </c>
      <c r="BA19" s="57">
        <f>VLOOKUP(AQ19,'PROMIS G10 Scoring Matrix'!$D$1:$E$5,2,1)</f>
        <v>3</v>
      </c>
      <c r="BB19" s="57">
        <f>VLOOKUP(AR19,'PROMIS G10 Scoring Matrix'!$F$1:$G$5,2,1)</f>
        <v>3</v>
      </c>
      <c r="BC19" s="57">
        <f>VLOOKUP(AS19,'PROMIS G10 Scoring Matrix'!$H$1:$I$5,2,1)</f>
        <v>3</v>
      </c>
      <c r="BD19" s="57">
        <f>VLOOKUP(AT19,'PROMIS G10 Scoring Matrix'!$J$1:$K$11,2,1)</f>
        <v>4</v>
      </c>
      <c r="BE19" s="57">
        <f t="shared" si="1"/>
        <v>13</v>
      </c>
      <c r="BF19" s="57">
        <f t="shared" si="2"/>
        <v>12</v>
      </c>
      <c r="BG19" s="57">
        <f>VLOOKUP(BE19,'PROMIS G10 Scoring Matrix'!$L$2:$M$18,2,1)</f>
        <v>42.3</v>
      </c>
      <c r="BH19" s="57">
        <f>VLOOKUP(BF19,'PROMIS G10 Scoring Matrix'!$Q$2:$R$18,2,1)</f>
        <v>43.5</v>
      </c>
      <c r="BI19" s="57" t="str">
        <f t="shared" si="3"/>
        <v>hsagda@gmail.com</v>
      </c>
      <c r="BJ19" s="68" t="str">
        <f t="shared" si="4"/>
        <v>test test</v>
      </c>
      <c r="BK19" s="57">
        <f t="shared" si="5"/>
        <v>42.3</v>
      </c>
      <c r="BL19" s="57">
        <f t="shared" si="6"/>
        <v>43.5</v>
      </c>
    </row>
    <row r="20" spans="1:64">
      <c r="A20">
        <v>4738533972</v>
      </c>
      <c r="B20">
        <v>82231021</v>
      </c>
      <c r="C20" s="54">
        <v>42509.082962962966</v>
      </c>
      <c r="D20" s="54">
        <v>42509.083553240744</v>
      </c>
      <c r="E20" t="str">
        <v>101.164.94.220</v>
      </c>
      <c r="F20">
        <v>0</v>
      </c>
      <c r="G20">
        <v>0</v>
      </c>
      <c r="H20">
        <v>0</v>
      </c>
      <c r="I20">
        <v>0</v>
      </c>
      <c r="J20" t="str">
        <v>The patient gives approval for the collection and use of information as described above</v>
      </c>
      <c r="K20" t="str">
        <v>Yes, I have the client identification code</v>
      </c>
      <c r="L20" t="str">
        <v>test123</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s="18">
        <v>0</v>
      </c>
      <c r="AJ20">
        <v>0</v>
      </c>
      <c r="AK20" t="str">
        <v>Very Good</v>
      </c>
      <c r="AL20" t="str">
        <v>Very Good</v>
      </c>
      <c r="AM20" t="str">
        <v>Very Good</v>
      </c>
      <c r="AN20" s="57" t="str">
        <v>Very Good</v>
      </c>
      <c r="AO20" s="57" t="str">
        <v>Very Good</v>
      </c>
      <c r="AP20" s="57" t="str">
        <v>Very Good</v>
      </c>
      <c r="AQ20" s="57" t="str">
        <v>Mostly</v>
      </c>
      <c r="AR20" s="57" t="str">
        <v>Rarely</v>
      </c>
      <c r="AS20" s="57" t="str">
        <v>None</v>
      </c>
      <c r="AT20" s="57">
        <v>1</v>
      </c>
      <c r="AU20" s="57">
        <f>VLOOKUP(AK20,'PROMIS G10 Scoring Matrix'!$A$1:$B$5,2,1)</f>
        <v>4</v>
      </c>
      <c r="AV20" s="57">
        <f>VLOOKUP(AL20,'PROMIS G10 Scoring Matrix'!$A$1:$B$5,2,1)</f>
        <v>4</v>
      </c>
      <c r="AW20" s="57">
        <f>VLOOKUP(AM20,'PROMIS G10 Scoring Matrix'!$A$1:$B$5,2,1)</f>
        <v>4</v>
      </c>
      <c r="AX20" s="57">
        <f>VLOOKUP(AN20,'PROMIS G10 Scoring Matrix'!$A$1:$B$5,2,1)</f>
        <v>4</v>
      </c>
      <c r="AY20" s="57">
        <f>VLOOKUP(AO20,'PROMIS G10 Scoring Matrix'!$A$1:$B$5,2,1)</f>
        <v>4</v>
      </c>
      <c r="AZ20" s="57">
        <f>VLOOKUP(AP20,'PROMIS G10 Scoring Matrix'!$A$1:$B$5,2,1)</f>
        <v>4</v>
      </c>
      <c r="BA20" s="57">
        <f>VLOOKUP(AQ20,'PROMIS G10 Scoring Matrix'!$D$1:$E$5,2,1)</f>
        <v>4</v>
      </c>
      <c r="BB20" s="57">
        <f>VLOOKUP(AR20,'PROMIS G10 Scoring Matrix'!$F$1:$G$5,2,1)</f>
        <v>4</v>
      </c>
      <c r="BC20" s="57">
        <f>VLOOKUP(AS20,'PROMIS G10 Scoring Matrix'!$H$1:$I$5,2,1)</f>
        <v>5</v>
      </c>
      <c r="BD20" s="57">
        <f>VLOOKUP(AT20,'PROMIS G10 Scoring Matrix'!$J$1:$K$11,2,1)</f>
        <v>4</v>
      </c>
      <c r="BE20" s="57">
        <f t="shared" si="1"/>
        <v>21</v>
      </c>
      <c r="BF20" s="57">
        <f t="shared" si="2"/>
        <v>16</v>
      </c>
      <c r="BG20" s="57">
        <f>VLOOKUP(BE20,'PROMIS G10 Scoring Matrix'!$L$2:$M$18,2,1)</f>
        <v>67.7</v>
      </c>
      <c r="BH20" s="57">
        <f>VLOOKUP(BF20,'PROMIS G10 Scoring Matrix'!$Q$2:$R$18,2,1)</f>
        <v>53.3</v>
      </c>
      <c r="BI20" s="57">
        <f t="shared" si="3"/>
        <v>0</v>
      </c>
      <c r="BJ20" s="68" t="str">
        <f t="shared" si="4"/>
        <v>0 0</v>
      </c>
      <c r="BK20" s="57">
        <f t="shared" si="5"/>
        <v>67.7</v>
      </c>
      <c r="BL20" s="57">
        <f t="shared" si="6"/>
        <v>53.3</v>
      </c>
    </row>
    <row r="21" spans="1:64">
      <c r="A21">
        <v>4805097871</v>
      </c>
      <c r="B21">
        <v>82231021</v>
      </c>
      <c r="C21" s="54">
        <v>42540.213935185187</v>
      </c>
      <c r="D21" s="54">
        <v>42540.218680555554</v>
      </c>
      <c r="E21" t="str">
        <v>114.75.69.42</v>
      </c>
      <c r="F21" t="str">
        <v>michaelp@datasphere.com.au</v>
      </c>
      <c r="G21" t="str">
        <v>Michael</v>
      </c>
      <c r="H21" t="str">
        <v>Michael</v>
      </c>
      <c r="I21">
        <v>0</v>
      </c>
      <c r="J21" t="str">
        <v>The patient gives approval for the collection and use of information as described above</v>
      </c>
      <c r="K21" t="str">
        <v>No, I want to input the patient's particulars</v>
      </c>
      <c r="L21">
        <v>0</v>
      </c>
      <c r="M21" t="str">
        <v>Price551944</v>
      </c>
      <c r="N21" t="str">
        <v>Michael</v>
      </c>
      <c r="O21" t="str">
        <v>P</v>
      </c>
      <c r="P21" t="str">
        <v>Michael</v>
      </c>
      <c r="Q21" s="80" t="str">
        <v>05/05/1944</v>
      </c>
      <c r="R21" t="str">
        <v>M</v>
      </c>
      <c r="S21" t="str">
        <v>Datasphere</v>
      </c>
      <c r="T21" t="str">
        <v>Jeffery</v>
      </c>
      <c r="U21">
        <v>0</v>
      </c>
      <c r="V21" t="str">
        <v>Jankelson</v>
      </c>
      <c r="W21" t="str">
        <v>KW432178</v>
      </c>
      <c r="X21" t="str">
        <v>michaelp@datasphere.com.au</v>
      </c>
      <c r="Y21" t="str">
        <v>Yes</v>
      </c>
      <c r="Z21" t="str">
        <v>Prof Ron Dick</v>
      </c>
      <c r="AA21" t="str">
        <v>ht554422</v>
      </c>
      <c r="AB21">
        <v>0</v>
      </c>
      <c r="AC21">
        <v>0</v>
      </c>
      <c r="AD21">
        <v>0</v>
      </c>
      <c r="AE21" t="str">
        <v>Dietician</v>
      </c>
      <c r="AF21" t="str">
        <v>Monique Etkin</v>
      </c>
      <c r="AG21" t="str">
        <v>ME55667</v>
      </c>
      <c r="AH21">
        <v>0</v>
      </c>
      <c r="AI21" s="18">
        <v>0</v>
      </c>
      <c r="AJ21">
        <v>0</v>
      </c>
      <c r="AK21" t="str">
        <v>Very Good</v>
      </c>
      <c r="AL21" t="str">
        <v>Excellent</v>
      </c>
      <c r="AM21" t="str">
        <v>Good</v>
      </c>
      <c r="AN21" s="57" t="str">
        <v>Excellent</v>
      </c>
      <c r="AO21" s="57" t="str">
        <v>Very Good</v>
      </c>
      <c r="AP21" s="57" t="str">
        <v>Excellent</v>
      </c>
      <c r="AQ21" s="57" t="str">
        <v>Completely</v>
      </c>
      <c r="AR21" s="57" t="str">
        <v>Never</v>
      </c>
      <c r="AS21" s="57" t="str">
        <v>Mild</v>
      </c>
      <c r="AT21" s="57" t="str">
        <v>0 No Pain</v>
      </c>
      <c r="AU21" s="57">
        <f>VLOOKUP(AK21,'PROMIS G10 Scoring Matrix'!$A$1:$B$5,2,1)</f>
        <v>4</v>
      </c>
      <c r="AV21" s="57">
        <f>VLOOKUP(AL21,'PROMIS G10 Scoring Matrix'!$A$1:$B$5,2,1)</f>
        <v>5</v>
      </c>
      <c r="AW21" s="57">
        <f>VLOOKUP(AM21,'PROMIS G10 Scoring Matrix'!$A$1:$B$5,2,1)</f>
        <v>3</v>
      </c>
      <c r="AX21" s="57">
        <f>VLOOKUP(AN21,'PROMIS G10 Scoring Matrix'!$A$1:$B$5,2,1)</f>
        <v>5</v>
      </c>
      <c r="AY21" s="57">
        <f>VLOOKUP(AO21,'PROMIS G10 Scoring Matrix'!$A$1:$B$5,2,1)</f>
        <v>4</v>
      </c>
      <c r="AZ21" s="57">
        <f>VLOOKUP(AP21,'PROMIS G10 Scoring Matrix'!$A$1:$B$5,2,1)</f>
        <v>5</v>
      </c>
      <c r="BA21" s="57">
        <f>VLOOKUP(AQ21,'PROMIS G10 Scoring Matrix'!$D$1:$E$5,2,1)</f>
        <v>5</v>
      </c>
      <c r="BB21" s="57">
        <f>VLOOKUP(AR21,'PROMIS G10 Scoring Matrix'!$F$1:$G$5,2,1)</f>
        <v>5</v>
      </c>
      <c r="BC21" s="57">
        <f>VLOOKUP(AS21,'PROMIS G10 Scoring Matrix'!$H$1:$I$5,2,1)</f>
        <v>4</v>
      </c>
      <c r="BD21" s="57">
        <f>VLOOKUP(AT21,'PROMIS G10 Scoring Matrix'!$J$1:$K$11,2,1)</f>
        <v>5</v>
      </c>
      <c r="BE21" s="57">
        <f t="shared" si="1"/>
        <v>21</v>
      </c>
      <c r="BF21" s="57">
        <f t="shared" si="2"/>
        <v>19</v>
      </c>
      <c r="BG21" s="57">
        <f>VLOOKUP(BE21,'PROMIS G10 Scoring Matrix'!$L$2:$M$18,2,1)</f>
        <v>67.7</v>
      </c>
      <c r="BH21" s="57">
        <f>VLOOKUP(BF21,'PROMIS G10 Scoring Matrix'!$Q$2:$R$18,2,1)</f>
        <v>62.5</v>
      </c>
      <c r="BI21" s="57" t="str">
        <f t="shared" si="3"/>
        <v>michaelp@datasphere.com.au</v>
      </c>
      <c r="BJ21" s="68" t="str">
        <f t="shared" si="4"/>
        <v>Michael Michael</v>
      </c>
      <c r="BK21" s="57">
        <f t="shared" si="5"/>
        <v>67.7</v>
      </c>
      <c r="BL21" s="57">
        <f t="shared" si="6"/>
        <v>62.5</v>
      </c>
    </row>
    <row r="22" spans="1:64">
      <c r="A22">
        <v>4805102642</v>
      </c>
      <c r="B22">
        <v>82231021</v>
      </c>
      <c r="C22" s="54">
        <v>42540.221747685187</v>
      </c>
      <c r="D22" s="54">
        <v>42540.224849537037</v>
      </c>
      <c r="E22" t="str">
        <v>114.75.69.42</v>
      </c>
      <c r="F22" t="str">
        <v>michaelp@datasphere.com.au</v>
      </c>
      <c r="G22" t="str">
        <v>Michael</v>
      </c>
      <c r="H22" t="str">
        <v>Price</v>
      </c>
      <c r="I22">
        <v>0</v>
      </c>
      <c r="J22" t="str">
        <v>The patient gives approval for the collection and use of information as described above</v>
      </c>
      <c r="K22" t="str">
        <v>No, I want to input the patient's particulars</v>
      </c>
      <c r="L22">
        <v>0</v>
      </c>
      <c r="M22" t="str">
        <v>Price551944</v>
      </c>
      <c r="N22" t="str">
        <v>Michael</v>
      </c>
      <c r="O22" t="str">
        <v>P</v>
      </c>
      <c r="P22" t="str">
        <v>Price</v>
      </c>
      <c r="Q22" s="80" t="str">
        <v>05/05/1944</v>
      </c>
      <c r="R22" t="str">
        <v>M</v>
      </c>
      <c r="S22" t="str">
        <v>Datasphere</v>
      </c>
      <c r="T22" t="str">
        <v>Jeffery</v>
      </c>
      <c r="U22">
        <v>0</v>
      </c>
      <c r="V22" t="str">
        <v>Jankelson</v>
      </c>
      <c r="W22" t="str">
        <v>KW432178</v>
      </c>
      <c r="X22" t="str">
        <v>michaelp@datasphere.com.au</v>
      </c>
      <c r="Y22" t="str">
        <v>Yes</v>
      </c>
      <c r="Z22" t="str">
        <v>Prof Ron Dick</v>
      </c>
      <c r="AA22" t="str">
        <v>ht554422</v>
      </c>
      <c r="AB22">
        <v>0</v>
      </c>
      <c r="AC22">
        <v>0</v>
      </c>
      <c r="AD22">
        <v>0</v>
      </c>
      <c r="AE22" t="str">
        <v>Dietician</v>
      </c>
      <c r="AF22" t="str">
        <v>Monique Etkin</v>
      </c>
      <c r="AG22" t="str">
        <v>ME55667</v>
      </c>
      <c r="AH22">
        <v>0</v>
      </c>
      <c r="AI22" s="18">
        <v>0</v>
      </c>
      <c r="AJ22">
        <v>0</v>
      </c>
      <c r="AK22" t="str">
        <v>Very Good</v>
      </c>
      <c r="AL22" t="str">
        <v>Excellent</v>
      </c>
      <c r="AM22" t="str">
        <v>Excellent</v>
      </c>
      <c r="AN22" s="57" t="str">
        <v>Excellent</v>
      </c>
      <c r="AO22" s="57" t="str">
        <v>Very Good</v>
      </c>
      <c r="AP22" s="57" t="str">
        <v>Very Good</v>
      </c>
      <c r="AQ22" s="57" t="str">
        <v>Completely</v>
      </c>
      <c r="AR22" s="57" t="str">
        <v>Never</v>
      </c>
      <c r="AS22" s="57" t="str">
        <v>None</v>
      </c>
      <c r="AT22" s="57" t="str">
        <v>0 No Pain</v>
      </c>
      <c r="AU22" s="57">
        <f>VLOOKUP(AK22,'PROMIS G10 Scoring Matrix'!$A$1:$B$5,2,1)</f>
        <v>4</v>
      </c>
      <c r="AV22" s="57">
        <f>VLOOKUP(AL22,'PROMIS G10 Scoring Matrix'!$A$1:$B$5,2,1)</f>
        <v>5</v>
      </c>
      <c r="AW22" s="57">
        <f>VLOOKUP(AM22,'PROMIS G10 Scoring Matrix'!$A$1:$B$5,2,1)</f>
        <v>5</v>
      </c>
      <c r="AX22" s="57">
        <f>VLOOKUP(AN22,'PROMIS G10 Scoring Matrix'!$A$1:$B$5,2,1)</f>
        <v>5</v>
      </c>
      <c r="AY22" s="57">
        <f>VLOOKUP(AO22,'PROMIS G10 Scoring Matrix'!$A$1:$B$5,2,1)</f>
        <v>4</v>
      </c>
      <c r="AZ22" s="57">
        <f>VLOOKUP(AP22,'PROMIS G10 Scoring Matrix'!$A$1:$B$5,2,1)</f>
        <v>4</v>
      </c>
      <c r="BA22" s="57">
        <f>VLOOKUP(AQ22,'PROMIS G10 Scoring Matrix'!$D$1:$E$5,2,1)</f>
        <v>5</v>
      </c>
      <c r="BB22" s="57">
        <f>VLOOKUP(AR22,'PROMIS G10 Scoring Matrix'!$F$1:$G$5,2,1)</f>
        <v>5</v>
      </c>
      <c r="BC22" s="57">
        <f>VLOOKUP(AS22,'PROMIS G10 Scoring Matrix'!$H$1:$I$5,2,1)</f>
        <v>5</v>
      </c>
      <c r="BD22" s="57">
        <f>VLOOKUP(AT22,'PROMIS G10 Scoring Matrix'!$J$1:$K$11,2,1)</f>
        <v>5</v>
      </c>
      <c r="BE22" s="57">
        <f t="shared" si="1"/>
        <v>24</v>
      </c>
      <c r="BF22" s="57">
        <f t="shared" si="2"/>
        <v>19</v>
      </c>
      <c r="BG22" s="57">
        <f>VLOOKUP(BE22,'PROMIS G10 Scoring Matrix'!$L$2:$M$18,2,1)</f>
        <v>67.7</v>
      </c>
      <c r="BH22" s="57">
        <f>VLOOKUP(BF22,'PROMIS G10 Scoring Matrix'!$Q$2:$R$18,2,1)</f>
        <v>62.5</v>
      </c>
      <c r="BI22" s="57" t="str">
        <f t="shared" si="3"/>
        <v>michaelp@datasphere.com.au</v>
      </c>
      <c r="BJ22" s="68" t="str">
        <f t="shared" si="4"/>
        <v>Michael Price</v>
      </c>
      <c r="BK22" s="57">
        <f t="shared" si="5"/>
        <v>67.7</v>
      </c>
      <c r="BL22" s="57">
        <f t="shared" si="6"/>
        <v>62.5</v>
      </c>
    </row>
    <row r="23" spans="1:64">
      <c r="A23">
        <v>4835527260</v>
      </c>
      <c r="B23">
        <v>82231021</v>
      </c>
      <c r="C23" s="54">
        <v>42556.2425</v>
      </c>
      <c r="D23" s="54">
        <v>42556.250358796293</v>
      </c>
      <c r="E23" t="str">
        <v>203.109.83.130</v>
      </c>
      <c r="F23" t="str">
        <v>vickeyram@gmail.com</v>
      </c>
      <c r="G23" t="str">
        <v>Darshan</v>
      </c>
      <c r="H23" t="str">
        <v>Prajapati</v>
      </c>
      <c r="I23">
        <v>0</v>
      </c>
      <c r="J23">
        <v>0</v>
      </c>
      <c r="K23" t="str">
        <v>No, I want to input the patient's particulars</v>
      </c>
      <c r="L23">
        <v>0</v>
      </c>
      <c r="M23" t="str">
        <v>Prajapati1461988</v>
      </c>
      <c r="N23" t="str">
        <v>Darshan</v>
      </c>
      <c r="O23" t="str">
        <v>Mr</v>
      </c>
      <c r="P23" t="str">
        <v>Prajapati</v>
      </c>
      <c r="Q23" s="80">
        <v>32277</v>
      </c>
      <c r="R23" t="str">
        <v>M</v>
      </c>
      <c r="S23" t="str">
        <v>Darshan Prajapati</v>
      </c>
      <c r="T23" t="str">
        <v>Pritesh</v>
      </c>
      <c r="U23" t="str">
        <v>Dr</v>
      </c>
      <c r="V23" t="str">
        <v>Shah</v>
      </c>
      <c r="W23">
        <v>123456</v>
      </c>
      <c r="X23" t="str">
        <v>vickeyram@gmail.com</v>
      </c>
      <c r="Y23" t="str">
        <v>No</v>
      </c>
      <c r="Z23">
        <v>0</v>
      </c>
      <c r="AA23">
        <v>0</v>
      </c>
      <c r="AB23">
        <v>0</v>
      </c>
      <c r="AC23">
        <v>0</v>
      </c>
      <c r="AD23">
        <v>0</v>
      </c>
      <c r="AE23">
        <v>0</v>
      </c>
      <c r="AF23">
        <v>0</v>
      </c>
      <c r="AG23">
        <v>0</v>
      </c>
      <c r="AH23">
        <v>0</v>
      </c>
      <c r="AI23" s="18">
        <v>0</v>
      </c>
      <c r="AJ23">
        <v>0</v>
      </c>
      <c r="AK23" t="str">
        <v>Good</v>
      </c>
      <c r="AL23" t="str">
        <v>Good</v>
      </c>
      <c r="AM23" t="str">
        <v>Very Good</v>
      </c>
      <c r="AN23" s="57" t="str">
        <v>Good</v>
      </c>
      <c r="AO23" s="57" t="str">
        <v>Good</v>
      </c>
      <c r="AP23" s="57" t="str">
        <v>Very Good</v>
      </c>
      <c r="AQ23" s="57" t="str">
        <v>A little</v>
      </c>
      <c r="AR23" s="57" t="str">
        <v>Never</v>
      </c>
      <c r="AS23" s="57" t="str">
        <v>Moderate</v>
      </c>
      <c r="AT23" s="57">
        <v>4</v>
      </c>
      <c r="AU23" s="57">
        <f>VLOOKUP(AK23,'PROMIS G10 Scoring Matrix'!$A$1:$B$5,2,1)</f>
        <v>3</v>
      </c>
      <c r="AV23" s="57">
        <f>VLOOKUP(AL23,'PROMIS G10 Scoring Matrix'!$A$1:$B$5,2,1)</f>
        <v>3</v>
      </c>
      <c r="AW23" s="57">
        <f>VLOOKUP(AM23,'PROMIS G10 Scoring Matrix'!$A$1:$B$5,2,1)</f>
        <v>4</v>
      </c>
      <c r="AX23" s="57">
        <f>VLOOKUP(AN23,'PROMIS G10 Scoring Matrix'!$A$1:$B$5,2,1)</f>
        <v>3</v>
      </c>
      <c r="AY23" s="57">
        <f>VLOOKUP(AO23,'PROMIS G10 Scoring Matrix'!$A$1:$B$5,2,1)</f>
        <v>3</v>
      </c>
      <c r="AZ23" s="57">
        <f>VLOOKUP(AP23,'PROMIS G10 Scoring Matrix'!$A$1:$B$5,2,1)</f>
        <v>4</v>
      </c>
      <c r="BA23" s="57">
        <f>VLOOKUP(AQ23,'PROMIS G10 Scoring Matrix'!$D$1:$E$5,2,1)</f>
        <v>2</v>
      </c>
      <c r="BB23" s="57">
        <f>VLOOKUP(AR23,'PROMIS G10 Scoring Matrix'!$F$1:$G$5,2,1)</f>
        <v>5</v>
      </c>
      <c r="BC23" s="57">
        <f>VLOOKUP(AS23,'PROMIS G10 Scoring Matrix'!$H$1:$I$5,2,1)</f>
        <v>3</v>
      </c>
      <c r="BD23" s="57">
        <f>VLOOKUP(AT23,'PROMIS G10 Scoring Matrix'!$J$1:$K$11,2,1)</f>
        <v>3</v>
      </c>
      <c r="BE23" s="57">
        <f t="shared" si="1"/>
        <v>16</v>
      </c>
      <c r="BF23" s="57">
        <f t="shared" si="2"/>
        <v>14</v>
      </c>
      <c r="BG23" s="57">
        <f>VLOOKUP(BE23,'PROMIS G10 Scoring Matrix'!$L$2:$M$18,2,1)</f>
        <v>50.8</v>
      </c>
      <c r="BH23" s="57">
        <f>VLOOKUP(BF23,'PROMIS G10 Scoring Matrix'!$Q$2:$R$18,2,1)</f>
        <v>48.3</v>
      </c>
      <c r="BI23" s="57" t="str">
        <f t="shared" si="3"/>
        <v>vickeyram@gmail.com</v>
      </c>
      <c r="BJ23" s="68" t="str">
        <f t="shared" si="4"/>
        <v>Darshan Prajapati</v>
      </c>
      <c r="BK23" s="57">
        <f t="shared" si="5"/>
        <v>50.8</v>
      </c>
      <c r="BL23" s="57">
        <f t="shared" si="6"/>
        <v>48.3</v>
      </c>
    </row>
    <row r="24" spans="1:64">
      <c r="A24">
        <v>4868235515</v>
      </c>
      <c r="B24">
        <v>82231021</v>
      </c>
      <c r="C24" s="54">
        <v>42573.271238425928</v>
      </c>
      <c r="D24" s="54">
        <v>42573.271608796298</v>
      </c>
      <c r="E24" t="str">
        <v>101.164.94.220</v>
      </c>
      <c r="F24">
        <v>0</v>
      </c>
      <c r="G24">
        <v>0</v>
      </c>
      <c r="H24">
        <v>0</v>
      </c>
      <c r="I24">
        <v>0</v>
      </c>
      <c r="J24">
        <v>0</v>
      </c>
      <c r="K24" t="str">
        <v>Yes, I have the client identification code</v>
      </c>
      <c r="L24" t="str">
        <v>test123</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s="18">
        <v>0</v>
      </c>
      <c r="AJ24">
        <v>0</v>
      </c>
      <c r="AK24" t="str">
        <v>Very Good</v>
      </c>
      <c r="AL24" t="str">
        <v>Very Good</v>
      </c>
      <c r="AM24" t="str">
        <v>Good</v>
      </c>
      <c r="AN24" s="57" t="str">
        <v>Very Good</v>
      </c>
      <c r="AO24" s="57" t="str">
        <v>Fair</v>
      </c>
      <c r="AP24" s="57" t="str">
        <v>Poor</v>
      </c>
      <c r="AQ24" s="57" t="str">
        <v>A little</v>
      </c>
      <c r="AR24" s="57" t="str">
        <v>Often</v>
      </c>
      <c r="AS24" s="57" t="str">
        <v>Very Severe</v>
      </c>
      <c r="AT24" s="57">
        <v>9</v>
      </c>
      <c r="AU24" s="57">
        <f>VLOOKUP(AK24,'PROMIS G10 Scoring Matrix'!$A$1:$B$5,2,1)</f>
        <v>4</v>
      </c>
      <c r="AV24" s="57">
        <f>VLOOKUP(AL24,'PROMIS G10 Scoring Matrix'!$A$1:$B$5,2,1)</f>
        <v>4</v>
      </c>
      <c r="AW24" s="57">
        <f>VLOOKUP(AM24,'PROMIS G10 Scoring Matrix'!$A$1:$B$5,2,1)</f>
        <v>3</v>
      </c>
      <c r="AX24" s="57">
        <f>VLOOKUP(AN24,'PROMIS G10 Scoring Matrix'!$A$1:$B$5,2,1)</f>
        <v>4</v>
      </c>
      <c r="AY24" s="57">
        <f>VLOOKUP(AO24,'PROMIS G10 Scoring Matrix'!$A$1:$B$5,2,1)</f>
        <v>2</v>
      </c>
      <c r="AZ24" s="57">
        <f>VLOOKUP(AP24,'PROMIS G10 Scoring Matrix'!$A$1:$B$5,2,1)</f>
        <v>1</v>
      </c>
      <c r="BA24" s="57">
        <f>VLOOKUP(AQ24,'PROMIS G10 Scoring Matrix'!$D$1:$E$5,2,1)</f>
        <v>2</v>
      </c>
      <c r="BB24" s="57">
        <f>VLOOKUP(AR24,'PROMIS G10 Scoring Matrix'!$F$1:$G$5,2,1)</f>
        <v>2</v>
      </c>
      <c r="BC24" s="57">
        <f>VLOOKUP(AS24,'PROMIS G10 Scoring Matrix'!$H$1:$I$5,2,1)</f>
        <v>1</v>
      </c>
      <c r="BD24" s="57">
        <f>VLOOKUP(AT24,'PROMIS G10 Scoring Matrix'!$J$1:$K$11,2,1)</f>
        <v>2</v>
      </c>
      <c r="BE24" s="57">
        <f t="shared" si="1"/>
        <v>14</v>
      </c>
      <c r="BF24" s="57">
        <f t="shared" si="2"/>
        <v>12</v>
      </c>
      <c r="BG24" s="57">
        <f>VLOOKUP(BE24,'PROMIS G10 Scoring Matrix'!$L$2:$M$18,2,1)</f>
        <v>44.9</v>
      </c>
      <c r="BH24" s="57">
        <f>VLOOKUP(BF24,'PROMIS G10 Scoring Matrix'!$Q$2:$R$18,2,1)</f>
        <v>43.5</v>
      </c>
      <c r="BI24" s="57">
        <f t="shared" si="3"/>
        <v>0</v>
      </c>
      <c r="BJ24" s="68" t="str">
        <f t="shared" si="4"/>
        <v>0 0</v>
      </c>
      <c r="BK24" s="57">
        <f t="shared" si="5"/>
        <v>44.9</v>
      </c>
      <c r="BL24" s="57">
        <f t="shared" si="6"/>
        <v>43.5</v>
      </c>
    </row>
    <row r="25" spans="1:64">
      <c r="A25">
        <v>4580333882</v>
      </c>
      <c r="B25">
        <v>82231021</v>
      </c>
      <c r="C25" s="54" t="str">
        <v>03-14-2016</v>
      </c>
      <c r="D25" s="54" t="str">
        <v>03-14-2016</v>
      </c>
      <c r="E25" t="str">
        <v>58.172.41.145</v>
      </c>
      <c r="F25">
        <v>0</v>
      </c>
      <c r="G25">
        <v>0</v>
      </c>
      <c r="H25">
        <v>0</v>
      </c>
      <c r="I25">
        <v>0</v>
      </c>
      <c r="J25" t="str">
        <v>The patient gives approval for the collection and use of information as described above</v>
      </c>
      <c r="K25" t="str">
        <v>No, I want to input the patient's particulars</v>
      </c>
      <c r="L25" t="str">
        <v>PROM Input</v>
      </c>
      <c r="M25" t="str">
        <v>PROM Create</v>
      </c>
      <c r="N25" t="str">
        <v>Pat</v>
      </c>
      <c r="O25" t="str">
        <v>i</v>
      </c>
      <c r="P25" t="str">
        <v>Ent</v>
      </c>
      <c r="Q25" s="55">
        <v>36872</v>
      </c>
      <c r="R25" t="str">
        <v>M</v>
      </c>
      <c r="S25" t="str">
        <v>Boss pty ltd</v>
      </c>
      <c r="T25" t="str">
        <v>g</v>
      </c>
      <c r="U25" t="str">
        <v>m</v>
      </c>
      <c r="V25">
        <v>6</v>
      </c>
      <c r="W25" t="str">
        <v>num</v>
      </c>
      <c r="X25" t="str">
        <v>jamesbenjamin1961@gmail.com</v>
      </c>
      <c r="Y25" t="str">
        <v>Yes</v>
      </c>
      <c r="Z25" t="str">
        <v>NTS N</v>
      </c>
      <c r="AA25" t="str">
        <v>NTS Num</v>
      </c>
      <c r="AB25" t="str">
        <v>Chiro</v>
      </c>
      <c r="AC25" t="str">
        <v>Bend</v>
      </c>
      <c r="AD25" t="str">
        <v>&amp;74-3</v>
      </c>
      <c r="AE25" t="str">
        <v>Dietician</v>
      </c>
      <c r="AF25" t="str">
        <v>Fat Sally</v>
      </c>
      <c r="AG25">
        <v>888</v>
      </c>
      <c r="AH25" t="str">
        <v>Spook</v>
      </c>
      <c r="AI25" s="18" t="str">
        <v>Spock</v>
      </c>
      <c r="AJ25">
        <v>222</v>
      </c>
      <c r="AK25" t="str">
        <v>Excellent</v>
      </c>
      <c r="AL25" t="str">
        <v>Excellent</v>
      </c>
      <c r="AM25" t="str">
        <v>Excellent</v>
      </c>
      <c r="AN25" s="57" t="str">
        <v>Excellent</v>
      </c>
      <c r="AO25" s="57" t="str">
        <v>Excellent</v>
      </c>
      <c r="AP25" s="57" t="str">
        <v>Excellent</v>
      </c>
      <c r="AQ25" s="57" t="str">
        <v>Completely</v>
      </c>
      <c r="AR25" s="57" t="str">
        <v>Always</v>
      </c>
      <c r="AS25" s="57" t="str">
        <v>Moderate</v>
      </c>
      <c r="AT25" s="57" t="str">
        <v>10 Worst Pain Imaginable</v>
      </c>
      <c r="AU25" s="57">
        <f>VLOOKUP(AK25,'PROMIS G10 Scoring Matrix'!$A$1:$B$5,2,1)</f>
        <v>5</v>
      </c>
      <c r="AV25" s="57">
        <f>VLOOKUP(AL25,'PROMIS G10 Scoring Matrix'!$A$1:$B$5,2,1)</f>
        <v>5</v>
      </c>
      <c r="AW25" s="57">
        <f>VLOOKUP(AM25,'PROMIS G10 Scoring Matrix'!$A$1:$B$5,2,1)</f>
        <v>5</v>
      </c>
      <c r="AX25" s="57">
        <f>VLOOKUP(AN25,'PROMIS G10 Scoring Matrix'!$A$1:$B$5,2,1)</f>
        <v>5</v>
      </c>
      <c r="AY25" s="57">
        <f>VLOOKUP(AO25,'PROMIS G10 Scoring Matrix'!$A$1:$B$5,2,1)</f>
        <v>5</v>
      </c>
      <c r="AZ25" s="57">
        <f>VLOOKUP(AP25,'PROMIS G10 Scoring Matrix'!$A$1:$B$5,2,1)</f>
        <v>5</v>
      </c>
      <c r="BA25" s="57">
        <f>VLOOKUP(AQ25,'PROMIS G10 Scoring Matrix'!$D$1:$E$5,2,1)</f>
        <v>5</v>
      </c>
      <c r="BB25" s="57">
        <f>VLOOKUP(AR25,'PROMIS G10 Scoring Matrix'!$F$1:$G$5,2,1)</f>
        <v>1</v>
      </c>
      <c r="BC25" s="57">
        <f>VLOOKUP(AS25,'PROMIS G10 Scoring Matrix'!$H$1:$I$5,2,1)</f>
        <v>3</v>
      </c>
      <c r="BD25" s="57">
        <f>VLOOKUP(AT25,'PROMIS G10 Scoring Matrix'!$J$1:$K$11,2,1)</f>
        <v>1</v>
      </c>
      <c r="BE25" s="57">
        <f t="shared" si="1"/>
        <v>19</v>
      </c>
      <c r="BF25" s="57">
        <f t="shared" si="2"/>
        <v>16</v>
      </c>
      <c r="BG25" s="57">
        <f>VLOOKUP(BE25,'PROMIS G10 Scoring Matrix'!$L$2:$M$18,2,1)</f>
        <v>61.9</v>
      </c>
      <c r="BH25" s="57">
        <f>VLOOKUP(BF25,'PROMIS G10 Scoring Matrix'!$Q$2:$R$18,2,1)</f>
        <v>53.3</v>
      </c>
      <c r="BI25" s="57" t="str">
        <f t="shared" si="3"/>
        <v>jamesbenjamin1961@gmail.com</v>
      </c>
      <c r="BJ25" s="68" t="str">
        <f t="shared" si="4"/>
        <v>Pat Ent</v>
      </c>
      <c r="BK25" s="57">
        <f t="shared" si="5"/>
        <v>61.9</v>
      </c>
      <c r="BL25" s="57">
        <f t="shared" si="6"/>
        <v>53.3</v>
      </c>
    </row>
    <row r="26" spans="1:64">
      <c r="A26">
        <v>4580333882</v>
      </c>
      <c r="B26">
        <v>82231021</v>
      </c>
      <c r="C26" s="54" t="str">
        <v>03-14-2016</v>
      </c>
      <c r="D26" s="54" t="str">
        <v>03-14-2016</v>
      </c>
      <c r="E26" t="str">
        <v>58.172.41.145</v>
      </c>
      <c r="F26">
        <v>0</v>
      </c>
      <c r="G26">
        <v>0</v>
      </c>
      <c r="H26">
        <v>0</v>
      </c>
      <c r="I26">
        <v>0</v>
      </c>
      <c r="J26" t="str">
        <v>The patient gives approval for the collection and use of information as described above</v>
      </c>
      <c r="K26" t="str">
        <v>No, I want to input the patient's particulars</v>
      </c>
      <c r="L26" t="str">
        <v>PROM Input</v>
      </c>
      <c r="M26" t="str">
        <v>PROM Create</v>
      </c>
      <c r="N26" t="str">
        <v>Pat</v>
      </c>
      <c r="O26" t="str">
        <v>i</v>
      </c>
      <c r="P26" t="str">
        <v>Ent</v>
      </c>
      <c r="Q26" s="55">
        <v>36872</v>
      </c>
      <c r="R26" t="str">
        <v>M</v>
      </c>
      <c r="S26" t="str">
        <v>Boss pty ltd</v>
      </c>
      <c r="T26" t="str">
        <v>g</v>
      </c>
      <c r="U26" t="str">
        <v>m</v>
      </c>
      <c r="V26">
        <v>6</v>
      </c>
      <c r="W26" t="str">
        <v>num</v>
      </c>
      <c r="X26" t="str">
        <v>jamesbenjamin1961@gmail.com</v>
      </c>
      <c r="Y26" t="str">
        <v>Yes</v>
      </c>
      <c r="Z26" t="str">
        <v>NTS N</v>
      </c>
      <c r="AA26" t="str">
        <v>NTS Num</v>
      </c>
      <c r="AB26" t="str">
        <v>Chiro</v>
      </c>
      <c r="AC26" t="str">
        <v>Bend</v>
      </c>
      <c r="AD26" t="str">
        <v>&amp;74-3</v>
      </c>
      <c r="AE26" t="str">
        <v>Dietician</v>
      </c>
      <c r="AF26" t="str">
        <v>Fat Sally</v>
      </c>
      <c r="AG26">
        <v>888</v>
      </c>
      <c r="AH26" t="str">
        <v>Spook</v>
      </c>
      <c r="AI26" s="18" t="str">
        <v>Spock</v>
      </c>
      <c r="AJ26">
        <v>222</v>
      </c>
      <c r="AK26" t="str">
        <v>Excellent</v>
      </c>
      <c r="AL26" t="str">
        <v>Excellent</v>
      </c>
      <c r="AM26" t="str">
        <v>Excellent</v>
      </c>
      <c r="AN26" s="57" t="str">
        <v>Excellent</v>
      </c>
      <c r="AO26" s="57" t="str">
        <v>Excellent</v>
      </c>
      <c r="AP26" s="57" t="str">
        <v>Excellent</v>
      </c>
      <c r="AQ26" s="57" t="str">
        <v>Completely</v>
      </c>
      <c r="AR26" s="57" t="str">
        <v>Always</v>
      </c>
      <c r="AS26" s="57" t="str">
        <v>Moderate</v>
      </c>
      <c r="AT26" s="57" t="str">
        <v>10 Worst Pain Imaginable</v>
      </c>
      <c r="AU26" s="57">
        <f>VLOOKUP(AK26,'PROMIS G10 Scoring Matrix'!$A$1:$B$5,2,1)</f>
        <v>5</v>
      </c>
      <c r="AV26" s="57">
        <f>VLOOKUP(AL26,'PROMIS G10 Scoring Matrix'!$A$1:$B$5,2,1)</f>
        <v>5</v>
      </c>
      <c r="AW26" s="57">
        <f>VLOOKUP(AM26,'PROMIS G10 Scoring Matrix'!$A$1:$B$5,2,1)</f>
        <v>5</v>
      </c>
      <c r="AX26" s="57">
        <f>VLOOKUP(AN26,'PROMIS G10 Scoring Matrix'!$A$1:$B$5,2,1)</f>
        <v>5</v>
      </c>
      <c r="AY26" s="57">
        <f>VLOOKUP(AO26,'PROMIS G10 Scoring Matrix'!$A$1:$B$5,2,1)</f>
        <v>5</v>
      </c>
      <c r="AZ26" s="57">
        <f>VLOOKUP(AP26,'PROMIS G10 Scoring Matrix'!$A$1:$B$5,2,1)</f>
        <v>5</v>
      </c>
      <c r="BA26" s="57">
        <f>VLOOKUP(AQ26,'PROMIS G10 Scoring Matrix'!$D$1:$E$5,2,1)</f>
        <v>5</v>
      </c>
      <c r="BB26" s="57">
        <f>VLOOKUP(AR26,'PROMIS G10 Scoring Matrix'!$F$1:$G$5,2,1)</f>
        <v>1</v>
      </c>
      <c r="BC26" s="57">
        <f>VLOOKUP(AS26,'PROMIS G10 Scoring Matrix'!$H$1:$I$5,2,1)</f>
        <v>3</v>
      </c>
      <c r="BD26" s="57">
        <f>VLOOKUP(AT26,'PROMIS G10 Scoring Matrix'!$J$1:$K$11,2,1)</f>
        <v>1</v>
      </c>
      <c r="BE26" s="57">
        <f t="shared" si="1"/>
        <v>19</v>
      </c>
      <c r="BF26" s="57">
        <f t="shared" si="2"/>
        <v>16</v>
      </c>
      <c r="BG26" s="57">
        <f>VLOOKUP(BE26,'PROMIS G10 Scoring Matrix'!$L$2:$M$18,2,1)</f>
        <v>61.9</v>
      </c>
      <c r="BH26" s="57">
        <f>VLOOKUP(BF26,'PROMIS G10 Scoring Matrix'!$Q$2:$R$18,2,1)</f>
        <v>53.3</v>
      </c>
      <c r="BI26" s="57" t="str">
        <f t="shared" si="3"/>
        <v>jamesbenjamin1961@gmail.com</v>
      </c>
      <c r="BJ26" s="68" t="str">
        <f t="shared" si="4"/>
        <v>Pat Ent</v>
      </c>
      <c r="BK26" s="57">
        <f t="shared" si="5"/>
        <v>61.9</v>
      </c>
      <c r="BL26" s="57">
        <f t="shared" si="6"/>
        <v>53.3</v>
      </c>
    </row>
    <row r="27" spans="1:64">
      <c r="A27">
        <v>4868309734</v>
      </c>
      <c r="B27">
        <v>82231021</v>
      </c>
      <c r="C27" s="54">
        <v>42573.326168981483</v>
      </c>
      <c r="D27" s="54">
        <v>42573.326539351852</v>
      </c>
      <c r="E27" t="str">
        <v>101.164.94.220</v>
      </c>
      <c r="F27">
        <v>0</v>
      </c>
      <c r="G27">
        <v>0</v>
      </c>
      <c r="H27">
        <v>0</v>
      </c>
      <c r="I27">
        <v>0</v>
      </c>
      <c r="J27">
        <v>0</v>
      </c>
      <c r="K27" t="str">
        <v>Yes, I have the client identification code</v>
      </c>
      <c r="L27" t="str">
        <v>test123</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s="18">
        <v>0</v>
      </c>
      <c r="AJ27">
        <v>0</v>
      </c>
      <c r="AK27" t="str">
        <v>Excellent</v>
      </c>
      <c r="AL27" t="str">
        <v>Excellent</v>
      </c>
      <c r="AM27" t="str">
        <v>Excellent</v>
      </c>
      <c r="AN27" s="57" t="str">
        <v>Excellent</v>
      </c>
      <c r="AO27" s="57" t="str">
        <v>Excellent</v>
      </c>
      <c r="AP27" s="57" t="str">
        <v>Excellent</v>
      </c>
      <c r="AQ27" s="57" t="str">
        <v>Completely</v>
      </c>
      <c r="AR27" s="57" t="str">
        <v>Always</v>
      </c>
      <c r="AS27" s="57" t="str">
        <v>Very Severe</v>
      </c>
      <c r="AT27" s="57" t="str">
        <v>10 Worst Pain Imaginable</v>
      </c>
      <c r="AU27" s="57">
        <f>VLOOKUP(AK27,'PROMIS G10 Scoring Matrix'!$A$1:$B$5,2,1)</f>
        <v>5</v>
      </c>
      <c r="AV27" s="57">
        <f>VLOOKUP(AL27,'PROMIS G10 Scoring Matrix'!$A$1:$B$5,2,1)</f>
        <v>5</v>
      </c>
      <c r="AW27" s="57">
        <f>VLOOKUP(AM27,'PROMIS G10 Scoring Matrix'!$A$1:$B$5,2,1)</f>
        <v>5</v>
      </c>
      <c r="AX27" s="57">
        <f>VLOOKUP(AN27,'PROMIS G10 Scoring Matrix'!$A$1:$B$5,2,1)</f>
        <v>5</v>
      </c>
      <c r="AY27" s="57">
        <f>VLOOKUP(AO27,'PROMIS G10 Scoring Matrix'!$A$1:$B$5,2,1)</f>
        <v>5</v>
      </c>
      <c r="AZ27" s="57">
        <f>VLOOKUP(AP27,'PROMIS G10 Scoring Matrix'!$A$1:$B$5,2,1)</f>
        <v>5</v>
      </c>
      <c r="BA27" s="57">
        <f>VLOOKUP(AQ27,'PROMIS G10 Scoring Matrix'!$D$1:$E$5,2,1)</f>
        <v>5</v>
      </c>
      <c r="BB27" s="57">
        <f>VLOOKUP(AR27,'PROMIS G10 Scoring Matrix'!$F$1:$G$5,2,1)</f>
        <v>1</v>
      </c>
      <c r="BC27" s="57">
        <f>VLOOKUP(AS27,'PROMIS G10 Scoring Matrix'!$H$1:$I$5,2,1)</f>
        <v>1</v>
      </c>
      <c r="BD27" s="57">
        <f>VLOOKUP(AT27,'PROMIS G10 Scoring Matrix'!$J$1:$K$11,2,1)</f>
        <v>1</v>
      </c>
      <c r="BE27" s="57">
        <f t="shared" si="1"/>
        <v>17</v>
      </c>
      <c r="BF27" s="57">
        <f t="shared" si="2"/>
        <v>16</v>
      </c>
      <c r="BG27" s="57">
        <f>VLOOKUP(BE27,'PROMIS G10 Scoring Matrix'!$L$2:$M$18,2,1)</f>
        <v>54.1</v>
      </c>
      <c r="BH27" s="57">
        <f>VLOOKUP(BF27,'PROMIS G10 Scoring Matrix'!$Q$2:$R$18,2,1)</f>
        <v>53.3</v>
      </c>
      <c r="BI27" s="57">
        <f t="shared" si="3"/>
        <v>0</v>
      </c>
      <c r="BJ27" s="68" t="str">
        <f t="shared" si="4"/>
        <v>0 0</v>
      </c>
      <c r="BK27" s="57">
        <f t="shared" si="5"/>
        <v>54.1</v>
      </c>
      <c r="BL27" s="57">
        <f t="shared" si="6"/>
        <v>53.3</v>
      </c>
    </row>
    <row r="28" spans="1:64">
      <c r="A28">
        <v>4869765086</v>
      </c>
      <c r="B28">
        <v>82231021</v>
      </c>
      <c r="C28" s="54">
        <v>42573.918194444443</v>
      </c>
      <c r="D28" s="54">
        <v>42573.919004629628</v>
      </c>
      <c r="E28" t="str">
        <v>101.161.139.174</v>
      </c>
      <c r="F28">
        <v>0</v>
      </c>
      <c r="G28">
        <v>0</v>
      </c>
      <c r="H28">
        <v>0</v>
      </c>
      <c r="I28">
        <v>0</v>
      </c>
      <c r="J28">
        <v>0</v>
      </c>
      <c r="K28" t="str">
        <v>Yes, I have the client identification code</v>
      </c>
      <c r="L28" t="str">
        <v>test123</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s="18">
        <v>0</v>
      </c>
      <c r="AJ28">
        <v>0</v>
      </c>
      <c r="AK28" t="str">
        <v>Fair</v>
      </c>
      <c r="AL28" t="str">
        <v>Fair</v>
      </c>
      <c r="AM28" t="str">
        <v>Poor</v>
      </c>
      <c r="AN28" s="57" t="str">
        <v>Fair</v>
      </c>
      <c r="AO28" s="57" t="str">
        <v>Poor</v>
      </c>
      <c r="AP28" s="57" t="str">
        <v>Poor</v>
      </c>
      <c r="AQ28" s="57" t="str">
        <v>A little</v>
      </c>
      <c r="AR28" s="57" t="str">
        <v>Sometimes</v>
      </c>
      <c r="AS28" s="57" t="str">
        <v>Moderate</v>
      </c>
      <c r="AT28" s="57">
        <v>5</v>
      </c>
      <c r="AU28" s="57">
        <f>VLOOKUP(AK28,'PROMIS G10 Scoring Matrix'!$A$1:$B$5,2,1)</f>
        <v>2</v>
      </c>
      <c r="AV28" s="57">
        <f>VLOOKUP(AL28,'PROMIS G10 Scoring Matrix'!$A$1:$B$5,2,1)</f>
        <v>2</v>
      </c>
      <c r="AW28" s="57">
        <f>VLOOKUP(AM28,'PROMIS G10 Scoring Matrix'!$A$1:$B$5,2,1)</f>
        <v>1</v>
      </c>
      <c r="AX28" s="57">
        <f>VLOOKUP(AN28,'PROMIS G10 Scoring Matrix'!$A$1:$B$5,2,1)</f>
        <v>2</v>
      </c>
      <c r="AY28" s="57">
        <f>VLOOKUP(AO28,'PROMIS G10 Scoring Matrix'!$A$1:$B$5,2,1)</f>
        <v>1</v>
      </c>
      <c r="AZ28" s="57">
        <f>VLOOKUP(AP28,'PROMIS G10 Scoring Matrix'!$A$1:$B$5,2,1)</f>
        <v>1</v>
      </c>
      <c r="BA28" s="57">
        <f>VLOOKUP(AQ28,'PROMIS G10 Scoring Matrix'!$D$1:$E$5,2,1)</f>
        <v>2</v>
      </c>
      <c r="BB28" s="57">
        <f>VLOOKUP(AR28,'PROMIS G10 Scoring Matrix'!$F$1:$G$5,2,1)</f>
        <v>3</v>
      </c>
      <c r="BC28" s="57">
        <f>VLOOKUP(AS28,'PROMIS G10 Scoring Matrix'!$H$1:$I$5,2,1)</f>
        <v>3</v>
      </c>
      <c r="BD28" s="57">
        <f>VLOOKUP(AT28,'PROMIS G10 Scoring Matrix'!$J$1:$K$11,2,1)</f>
        <v>3</v>
      </c>
      <c r="BE28" s="57">
        <f t="shared" si="1"/>
        <v>11</v>
      </c>
      <c r="BF28" s="57">
        <f t="shared" si="2"/>
        <v>8</v>
      </c>
      <c r="BG28" s="57">
        <f>VLOOKUP(BE28,'PROMIS G10 Scoring Matrix'!$L$2:$M$18,2,1)</f>
        <v>37.4</v>
      </c>
      <c r="BH28" s="57">
        <f>VLOOKUP(BF28,'PROMIS G10 Scoring Matrix'!$Q$2:$R$18,2,1)</f>
        <v>33.799999999999997</v>
      </c>
      <c r="BI28" s="57">
        <f t="shared" si="3"/>
        <v>0</v>
      </c>
      <c r="BJ28" s="68" t="str">
        <f t="shared" si="4"/>
        <v>0 0</v>
      </c>
      <c r="BK28" s="57">
        <f t="shared" si="5"/>
        <v>37.4</v>
      </c>
      <c r="BL28" s="57">
        <f t="shared" si="6"/>
        <v>33.799999999999997</v>
      </c>
    </row>
    <row r="29" spans="1:64">
      <c r="A29">
        <v>4871761053</v>
      </c>
      <c r="B29">
        <v>82231021</v>
      </c>
      <c r="C29" s="54">
        <v>42576.081122685187</v>
      </c>
      <c r="D29" s="54">
        <v>42576.08258101852</v>
      </c>
      <c r="E29" t="str">
        <v>101.164.94.220</v>
      </c>
      <c r="F29">
        <v>0</v>
      </c>
      <c r="G29">
        <v>0</v>
      </c>
      <c r="H29">
        <v>0</v>
      </c>
      <c r="I29">
        <v>0</v>
      </c>
      <c r="J29">
        <v>0</v>
      </c>
      <c r="K29" t="str">
        <v>No, I want to input the patient's particulars</v>
      </c>
      <c r="L29">
        <v>0</v>
      </c>
      <c r="M29">
        <v>0</v>
      </c>
      <c r="N29">
        <v>0</v>
      </c>
      <c r="O29" t="str">
        <v>Eddie</v>
      </c>
      <c r="P29" t="str">
        <v>Price</v>
      </c>
      <c r="Q29">
        <v>0</v>
      </c>
      <c r="R29" t="str">
        <v>M</v>
      </c>
      <c r="S29">
        <v>0</v>
      </c>
      <c r="T29" t="str">
        <v>DR</v>
      </c>
      <c r="U29" t="str">
        <v>Eddie</v>
      </c>
      <c r="V29" t="str">
        <v>Price</v>
      </c>
      <c r="W29">
        <v>0</v>
      </c>
      <c r="X29" t="str">
        <v>jamesbenjamin1961@gmail.com</v>
      </c>
      <c r="Y29">
        <v>0</v>
      </c>
      <c r="Z29" t="str">
        <v>Eddie Price</v>
      </c>
      <c r="AA29" t="str">
        <v>NTSNum</v>
      </c>
      <c r="AB29">
        <v>0</v>
      </c>
      <c r="AC29">
        <v>0</v>
      </c>
      <c r="AD29">
        <v>0</v>
      </c>
      <c r="AE29">
        <v>0</v>
      </c>
      <c r="AF29" t="str">
        <v>Dr Eddie Price</v>
      </c>
      <c r="AG29" t="str">
        <v>OANum</v>
      </c>
      <c r="AH29" t="str">
        <v>RehabType</v>
      </c>
      <c r="AI29" s="18" t="str">
        <v>Dr Eddie Price</v>
      </c>
      <c r="AJ29">
        <v>0</v>
      </c>
      <c r="AK29" t="str">
        <v>Very Good</v>
      </c>
      <c r="AL29" t="str">
        <v>Good</v>
      </c>
      <c r="AM29" t="str">
        <v>Very Good</v>
      </c>
      <c r="AN29" s="57" t="str">
        <v>Very Good</v>
      </c>
      <c r="AO29" s="57" t="str">
        <v>Fair</v>
      </c>
      <c r="AP29" s="57" t="str">
        <v>Very Good</v>
      </c>
      <c r="AQ29" s="57" t="str">
        <v>Mostly</v>
      </c>
      <c r="AR29" s="57" t="str">
        <v>Rarely</v>
      </c>
      <c r="AS29" s="57" t="str">
        <v>Severe</v>
      </c>
      <c r="AT29" s="57">
        <v>7</v>
      </c>
      <c r="AU29" s="57">
        <f>VLOOKUP(AK29,'PROMIS G10 Scoring Matrix'!$A$1:$B$5,2,1)</f>
        <v>4</v>
      </c>
      <c r="AV29" s="57">
        <f>VLOOKUP(AL29,'PROMIS G10 Scoring Matrix'!$A$1:$B$5,2,1)</f>
        <v>3</v>
      </c>
      <c r="AW29" s="57">
        <f>VLOOKUP(AM29,'PROMIS G10 Scoring Matrix'!$A$1:$B$5,2,1)</f>
        <v>4</v>
      </c>
      <c r="AX29" s="57">
        <f>VLOOKUP(AN29,'PROMIS G10 Scoring Matrix'!$A$1:$B$5,2,1)</f>
        <v>4</v>
      </c>
      <c r="AY29" s="57">
        <f>VLOOKUP(AO29,'PROMIS G10 Scoring Matrix'!$A$1:$B$5,2,1)</f>
        <v>2</v>
      </c>
      <c r="AZ29" s="57">
        <f>VLOOKUP(AP29,'PROMIS G10 Scoring Matrix'!$A$1:$B$5,2,1)</f>
        <v>4</v>
      </c>
      <c r="BA29" s="57">
        <f>VLOOKUP(AQ29,'PROMIS G10 Scoring Matrix'!$D$1:$E$5,2,1)</f>
        <v>4</v>
      </c>
      <c r="BB29" s="57">
        <f>VLOOKUP(AR29,'PROMIS G10 Scoring Matrix'!$F$1:$G$5,2,1)</f>
        <v>4</v>
      </c>
      <c r="BC29" s="57">
        <f>VLOOKUP(AS29,'PROMIS G10 Scoring Matrix'!$H$1:$I$5,2,1)</f>
        <v>2</v>
      </c>
      <c r="BD29" s="57">
        <f>VLOOKUP(AT29,'PROMIS G10 Scoring Matrix'!$J$1:$K$11,2,1)</f>
        <v>2</v>
      </c>
      <c r="BE29" s="57">
        <f t="shared" si="1"/>
        <v>15</v>
      </c>
      <c r="BF29" s="57">
        <f t="shared" si="2"/>
        <v>13</v>
      </c>
      <c r="BG29" s="57">
        <f>VLOOKUP(BE29,'PROMIS G10 Scoring Matrix'!$L$2:$M$18,2,1)</f>
        <v>47.7</v>
      </c>
      <c r="BH29" s="57">
        <f>VLOOKUP(BF29,'PROMIS G10 Scoring Matrix'!$Q$2:$R$18,2,1)</f>
        <v>45.8</v>
      </c>
      <c r="BI29" s="57" t="str">
        <f t="shared" si="3"/>
        <v>jamesbenjamin1961@gmail.com</v>
      </c>
      <c r="BJ29" s="68" t="str">
        <f t="shared" si="4"/>
        <v>0 Price</v>
      </c>
      <c r="BK29" s="57">
        <f t="shared" si="5"/>
        <v>47.7</v>
      </c>
      <c r="BL29" s="57">
        <f t="shared" si="6"/>
        <v>45.8</v>
      </c>
    </row>
    <row r="30" spans="1:64">
      <c r="A30">
        <v>4871897273</v>
      </c>
      <c r="B30">
        <v>82231021</v>
      </c>
      <c r="C30" s="54">
        <v>42576.209131944444</v>
      </c>
      <c r="D30" s="54">
        <v>42576.20957175926</v>
      </c>
      <c r="E30" t="str">
        <v>101.164.94.220</v>
      </c>
      <c r="F30">
        <v>0</v>
      </c>
      <c r="G30">
        <v>0</v>
      </c>
      <c r="H30">
        <v>0</v>
      </c>
      <c r="I30">
        <v>0</v>
      </c>
      <c r="J30" t="str">
        <v>The patient gives approval for the collection and use of information as described above</v>
      </c>
      <c r="K30" t="str">
        <v>Yes, I have the client identification code</v>
      </c>
      <c r="L30" t="str">
        <v>test123</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s="18">
        <v>0</v>
      </c>
      <c r="AJ30">
        <v>0</v>
      </c>
      <c r="AK30" t="str">
        <v>Fair</v>
      </c>
      <c r="AL30" t="str">
        <v>Fair</v>
      </c>
      <c r="AM30" t="str">
        <v>Fair</v>
      </c>
      <c r="AN30" s="57" t="str">
        <v>Fair</v>
      </c>
      <c r="AO30" s="57" t="str">
        <v>Fair</v>
      </c>
      <c r="AP30" s="57" t="str">
        <v>Fair</v>
      </c>
      <c r="AQ30" s="57" t="str">
        <v>Mostly</v>
      </c>
      <c r="AR30" s="57" t="str">
        <v>Often</v>
      </c>
      <c r="AS30" s="57" t="str">
        <v>Moderate</v>
      </c>
      <c r="AT30" s="57">
        <v>6</v>
      </c>
      <c r="AU30" s="57">
        <f>VLOOKUP(AK30,'PROMIS G10 Scoring Matrix'!$A$1:$B$5,2,1)</f>
        <v>2</v>
      </c>
      <c r="AV30" s="57">
        <f>VLOOKUP(AL30,'PROMIS G10 Scoring Matrix'!$A$1:$B$5,2,1)</f>
        <v>2</v>
      </c>
      <c r="AW30" s="57">
        <f>VLOOKUP(AM30,'PROMIS G10 Scoring Matrix'!$A$1:$B$5,2,1)</f>
        <v>2</v>
      </c>
      <c r="AX30" s="57">
        <f>VLOOKUP(AN30,'PROMIS G10 Scoring Matrix'!$A$1:$B$5,2,1)</f>
        <v>2</v>
      </c>
      <c r="AY30" s="57">
        <f>VLOOKUP(AO30,'PROMIS G10 Scoring Matrix'!$A$1:$B$5,2,1)</f>
        <v>2</v>
      </c>
      <c r="AZ30" s="57">
        <f>VLOOKUP(AP30,'PROMIS G10 Scoring Matrix'!$A$1:$B$5,2,1)</f>
        <v>2</v>
      </c>
      <c r="BA30" s="57">
        <f>VLOOKUP(AQ30,'PROMIS G10 Scoring Matrix'!$D$1:$E$5,2,1)</f>
        <v>4</v>
      </c>
      <c r="BB30" s="57">
        <f>VLOOKUP(AR30,'PROMIS G10 Scoring Matrix'!$F$1:$G$5,2,1)</f>
        <v>2</v>
      </c>
      <c r="BC30" s="57">
        <f>VLOOKUP(AS30,'PROMIS G10 Scoring Matrix'!$H$1:$I$5,2,1)</f>
        <v>3</v>
      </c>
      <c r="BD30" s="57">
        <f>VLOOKUP(AT30,'PROMIS G10 Scoring Matrix'!$J$1:$K$11,2,1)</f>
        <v>3</v>
      </c>
      <c r="BE30" s="57">
        <f t="shared" si="1"/>
        <v>12</v>
      </c>
      <c r="BF30" s="57">
        <f t="shared" si="2"/>
        <v>8</v>
      </c>
      <c r="BG30" s="57">
        <f>VLOOKUP(BE30,'PROMIS G10 Scoring Matrix'!$L$2:$M$18,2,1)</f>
        <v>39.799999999999997</v>
      </c>
      <c r="BH30" s="57">
        <f>VLOOKUP(BF30,'PROMIS G10 Scoring Matrix'!$Q$2:$R$18,2,1)</f>
        <v>33.799999999999997</v>
      </c>
      <c r="BI30" s="57">
        <f t="shared" si="3"/>
        <v>0</v>
      </c>
      <c r="BJ30" s="68" t="str">
        <f t="shared" si="4"/>
        <v>0 0</v>
      </c>
      <c r="BK30" s="57">
        <f t="shared" si="5"/>
        <v>39.799999999999997</v>
      </c>
      <c r="BL30" s="57">
        <f t="shared" si="6"/>
        <v>33.799999999999997</v>
      </c>
    </row>
    <row r="31" spans="1:64">
      <c r="A31">
        <v>4898211247</v>
      </c>
      <c r="B31">
        <v>82692883</v>
      </c>
      <c r="C31" s="54">
        <v>42590.226087962961</v>
      </c>
      <c r="D31" s="54">
        <v>42590.226921296293</v>
      </c>
      <c r="E31" t="str">
        <v>203.109.83.130</v>
      </c>
      <c r="F31">
        <v>0</v>
      </c>
      <c r="G31">
        <v>0</v>
      </c>
      <c r="H31">
        <v>0</v>
      </c>
      <c r="I31">
        <v>0</v>
      </c>
      <c r="J31" t="str">
        <v>The patient gives approval for the collection and use of information as described above</v>
      </c>
      <c r="K31" t="str">
        <v>Yes, I have the client identification code</v>
      </c>
      <c r="L31" t="str">
        <v>Darshan Eproms</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s="18">
        <v>0</v>
      </c>
      <c r="AJ31">
        <v>0</v>
      </c>
      <c r="AK31" t="str">
        <v>Good</v>
      </c>
      <c r="AL31" t="str">
        <v>Excellent</v>
      </c>
      <c r="AM31" t="str">
        <v>Very Good</v>
      </c>
      <c r="AN31" s="57" t="str">
        <v>Excellent</v>
      </c>
      <c r="AO31" s="57" t="str">
        <v>Very Good</v>
      </c>
      <c r="AP31" s="57" t="str">
        <v>Very Good</v>
      </c>
      <c r="AQ31" s="57" t="str">
        <v>Completely</v>
      </c>
      <c r="AR31" s="57" t="str">
        <v>Never</v>
      </c>
      <c r="AS31" s="57" t="str">
        <v>Moderate</v>
      </c>
      <c r="AT31" s="57">
        <v>5</v>
      </c>
      <c r="AU31" s="57">
        <f>VLOOKUP(AK31,'PROMIS G10 Scoring Matrix'!$A$1:$B$5,2,1)</f>
        <v>3</v>
      </c>
      <c r="AV31" s="57">
        <f>VLOOKUP(AL31,'PROMIS G10 Scoring Matrix'!$A$1:$B$5,2,1)</f>
        <v>5</v>
      </c>
      <c r="AW31" s="57">
        <f>VLOOKUP(AM31,'PROMIS G10 Scoring Matrix'!$A$1:$B$5,2,1)</f>
        <v>4</v>
      </c>
      <c r="AX31" s="57">
        <f>VLOOKUP(AN31,'PROMIS G10 Scoring Matrix'!$A$1:$B$5,2,1)</f>
        <v>5</v>
      </c>
      <c r="AY31" s="57">
        <f>VLOOKUP(AO31,'PROMIS G10 Scoring Matrix'!$A$1:$B$5,2,1)</f>
        <v>4</v>
      </c>
      <c r="AZ31" s="57">
        <f>VLOOKUP(AP31,'PROMIS G10 Scoring Matrix'!$A$1:$B$5,2,1)</f>
        <v>4</v>
      </c>
      <c r="BA31" s="57">
        <f>VLOOKUP(AQ31,'PROMIS G10 Scoring Matrix'!$D$1:$E$5,2,1)</f>
        <v>5</v>
      </c>
      <c r="BB31" s="57">
        <f>VLOOKUP(AR31,'PROMIS G10 Scoring Matrix'!$F$1:$G$5,2,1)</f>
        <v>5</v>
      </c>
      <c r="BC31" s="57">
        <f>VLOOKUP(AS31,'PROMIS G10 Scoring Matrix'!$H$1:$I$5,2,1)</f>
        <v>3</v>
      </c>
      <c r="BD31" s="57">
        <f>VLOOKUP(AT31,'PROMIS G10 Scoring Matrix'!$J$1:$K$11,2,1)</f>
        <v>3</v>
      </c>
      <c r="BE31" s="57">
        <f t="shared" si="1"/>
        <v>18</v>
      </c>
      <c r="BF31" s="57">
        <f t="shared" si="2"/>
        <v>19</v>
      </c>
      <c r="BG31" s="57">
        <f>VLOOKUP(BE31,'PROMIS G10 Scoring Matrix'!$L$2:$M$18,2,1)</f>
        <v>57.7</v>
      </c>
      <c r="BH31" s="57">
        <f>VLOOKUP(BF31,'PROMIS G10 Scoring Matrix'!$Q$2:$R$18,2,1)</f>
        <v>62.5</v>
      </c>
      <c r="BI31" s="57">
        <f t="shared" si="3"/>
        <v>0</v>
      </c>
      <c r="BJ31" s="68" t="str">
        <f t="shared" si="4"/>
        <v>0 0</v>
      </c>
      <c r="BK31" s="57">
        <f t="shared" si="5"/>
        <v>57.7</v>
      </c>
      <c r="BL31" s="57">
        <f t="shared" si="6"/>
        <v>62.5</v>
      </c>
    </row>
    <row r="32" spans="1:64">
      <c r="A32">
        <v>4898425299</v>
      </c>
      <c r="B32">
        <v>82231021</v>
      </c>
      <c r="C32" s="54">
        <v>42590.382615740738</v>
      </c>
      <c r="D32" s="54">
        <v>42590.3830787037</v>
      </c>
      <c r="E32" t="str">
        <v>203.109.83.130</v>
      </c>
      <c r="F32">
        <v>0</v>
      </c>
      <c r="G32">
        <v>0</v>
      </c>
      <c r="H32">
        <v>0</v>
      </c>
      <c r="I32">
        <v>0</v>
      </c>
      <c r="J32" t="str">
        <v>The patient gives approval for the collection and use of information as described above</v>
      </c>
      <c r="K32" t="str">
        <v>Yes, I have the client identification code</v>
      </c>
      <c r="L32" t="str">
        <v>test</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s="18">
        <v>0</v>
      </c>
      <c r="AJ32">
        <v>0</v>
      </c>
      <c r="AK32" t="str">
        <v>Very Good</v>
      </c>
      <c r="AL32" t="str">
        <v>Good</v>
      </c>
      <c r="AM32" t="str">
        <v>Excellent</v>
      </c>
      <c r="AN32" s="57" t="str">
        <v>Poor</v>
      </c>
      <c r="AO32" s="57" t="str">
        <v>Excellent</v>
      </c>
      <c r="AP32" s="57" t="str">
        <v>Good</v>
      </c>
      <c r="AQ32" s="57" t="str">
        <v>Mostly</v>
      </c>
      <c r="AR32" s="57" t="str">
        <v>Sometimes</v>
      </c>
      <c r="AS32" s="57" t="str">
        <v>Moderate</v>
      </c>
      <c r="AT32" s="57">
        <v>5</v>
      </c>
      <c r="AU32" s="57">
        <f>VLOOKUP(AK32,'PROMIS G10 Scoring Matrix'!$A$1:$B$5,2,1)</f>
        <v>4</v>
      </c>
      <c r="AV32" s="57">
        <f>VLOOKUP(AL32,'PROMIS G10 Scoring Matrix'!$A$1:$B$5,2,1)</f>
        <v>3</v>
      </c>
      <c r="AW32" s="57">
        <f>VLOOKUP(AM32,'PROMIS G10 Scoring Matrix'!$A$1:$B$5,2,1)</f>
        <v>5</v>
      </c>
      <c r="AX32" s="57">
        <f>VLOOKUP(AN32,'PROMIS G10 Scoring Matrix'!$A$1:$B$5,2,1)</f>
        <v>1</v>
      </c>
      <c r="AY32" s="57">
        <f>VLOOKUP(AO32,'PROMIS G10 Scoring Matrix'!$A$1:$B$5,2,1)</f>
        <v>5</v>
      </c>
      <c r="AZ32" s="57">
        <f>VLOOKUP(AP32,'PROMIS G10 Scoring Matrix'!$A$1:$B$5,2,1)</f>
        <v>3</v>
      </c>
      <c r="BA32" s="57">
        <f>VLOOKUP(AQ32,'PROMIS G10 Scoring Matrix'!$D$1:$E$5,2,1)</f>
        <v>4</v>
      </c>
      <c r="BB32" s="57">
        <f>VLOOKUP(AR32,'PROMIS G10 Scoring Matrix'!$F$1:$G$5,2,1)</f>
        <v>3</v>
      </c>
      <c r="BC32" s="57">
        <f>VLOOKUP(AS32,'PROMIS G10 Scoring Matrix'!$H$1:$I$5,2,1)</f>
        <v>3</v>
      </c>
      <c r="BD32" s="57">
        <f>VLOOKUP(AT32,'PROMIS G10 Scoring Matrix'!$J$1:$K$11,2,1)</f>
        <v>3</v>
      </c>
      <c r="BE32" s="57">
        <f t="shared" si="1"/>
        <v>18</v>
      </c>
      <c r="BF32" s="57">
        <f t="shared" si="2"/>
        <v>12</v>
      </c>
      <c r="BG32" s="57">
        <f>VLOOKUP(BE32,'PROMIS G10 Scoring Matrix'!$L$2:$M$18,2,1)</f>
        <v>57.7</v>
      </c>
      <c r="BH32" s="57">
        <f>VLOOKUP(BF32,'PROMIS G10 Scoring Matrix'!$Q$2:$R$18,2,1)</f>
        <v>43.5</v>
      </c>
      <c r="BI32" s="57">
        <f t="shared" si="3"/>
        <v>0</v>
      </c>
      <c r="BJ32" s="68" t="str">
        <f t="shared" si="4"/>
        <v>0 0</v>
      </c>
      <c r="BK32" s="57">
        <f t="shared" si="5"/>
        <v>57.7</v>
      </c>
      <c r="BL32" s="57">
        <f t="shared" si="6"/>
        <v>43.5</v>
      </c>
    </row>
    <row r="33" spans="1:64">
      <c r="A33">
        <v>4902841112</v>
      </c>
      <c r="B33">
        <v>82231021</v>
      </c>
      <c r="C33" s="54">
        <v>42592.278738425928</v>
      </c>
      <c r="D33" s="54">
        <v>42592.279328703706</v>
      </c>
      <c r="E33" t="str">
        <v>203.109.83.130</v>
      </c>
      <c r="F33">
        <v>0</v>
      </c>
      <c r="G33">
        <v>0</v>
      </c>
      <c r="H33">
        <v>0</v>
      </c>
      <c r="I33">
        <v>0</v>
      </c>
      <c r="J33" t="str">
        <v>The patient gives approval for the collection and use of information as described above</v>
      </c>
      <c r="K33" t="str">
        <v>Yes, I have the client identification code</v>
      </c>
      <c r="L33" t="str">
        <v>ccsd</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s="18">
        <v>0</v>
      </c>
      <c r="AJ33">
        <v>0</v>
      </c>
      <c r="AK33" t="str">
        <v>Very Good</v>
      </c>
      <c r="AL33" t="str">
        <v>Very Good</v>
      </c>
      <c r="AM33" t="str">
        <v>Very Good</v>
      </c>
      <c r="AN33" s="57" t="str">
        <v>Very Good</v>
      </c>
      <c r="AO33" s="57" t="str">
        <v>Very Good</v>
      </c>
      <c r="AP33" s="57" t="str">
        <v>Very Good</v>
      </c>
      <c r="AQ33" s="57" t="str">
        <v>Mostly</v>
      </c>
      <c r="AR33" s="57" t="str">
        <v>Rarely</v>
      </c>
      <c r="AS33" s="57" t="str">
        <v>None</v>
      </c>
      <c r="AT33" s="57">
        <v>1</v>
      </c>
      <c r="AU33" s="57">
        <f>VLOOKUP(AK33,'PROMIS G10 Scoring Matrix'!$A$1:$B$5,2,1)</f>
        <v>4</v>
      </c>
      <c r="AV33" s="57">
        <f>VLOOKUP(AL33,'PROMIS G10 Scoring Matrix'!$A$1:$B$5,2,1)</f>
        <v>4</v>
      </c>
      <c r="AW33" s="57">
        <f>VLOOKUP(AM33,'PROMIS G10 Scoring Matrix'!$A$1:$B$5,2,1)</f>
        <v>4</v>
      </c>
      <c r="AX33" s="57">
        <f>VLOOKUP(AN33,'PROMIS G10 Scoring Matrix'!$A$1:$B$5,2,1)</f>
        <v>4</v>
      </c>
      <c r="AY33" s="57">
        <f>VLOOKUP(AO33,'PROMIS G10 Scoring Matrix'!$A$1:$B$5,2,1)</f>
        <v>4</v>
      </c>
      <c r="AZ33" s="57">
        <f>VLOOKUP(AP33,'PROMIS G10 Scoring Matrix'!$A$1:$B$5,2,1)</f>
        <v>4</v>
      </c>
      <c r="BA33" s="57">
        <f>VLOOKUP(AQ33,'PROMIS G10 Scoring Matrix'!$D$1:$E$5,2,1)</f>
        <v>4</v>
      </c>
      <c r="BB33" s="57">
        <f>VLOOKUP(AR33,'PROMIS G10 Scoring Matrix'!$F$1:$G$5,2,1)</f>
        <v>4</v>
      </c>
      <c r="BC33" s="57">
        <f>VLOOKUP(AS33,'PROMIS G10 Scoring Matrix'!$H$1:$I$5,2,1)</f>
        <v>5</v>
      </c>
      <c r="BD33" s="57">
        <f>VLOOKUP(AT33,'PROMIS G10 Scoring Matrix'!$J$1:$K$11,2,1)</f>
        <v>4</v>
      </c>
      <c r="BE33" s="57">
        <f t="shared" si="1"/>
        <v>21</v>
      </c>
      <c r="BF33" s="57">
        <f t="shared" si="2"/>
        <v>16</v>
      </c>
      <c r="BG33" s="57">
        <f>VLOOKUP(BE33,'PROMIS G10 Scoring Matrix'!$L$2:$M$18,2,1)</f>
        <v>67.7</v>
      </c>
      <c r="BH33" s="57">
        <f>VLOOKUP(BF33,'PROMIS G10 Scoring Matrix'!$Q$2:$R$18,2,1)</f>
        <v>53.3</v>
      </c>
      <c r="BI33" s="57">
        <f t="shared" si="3"/>
        <v>0</v>
      </c>
      <c r="BJ33" s="68" t="str">
        <f t="shared" si="4"/>
        <v>0 0</v>
      </c>
      <c r="BK33" s="57">
        <f t="shared" si="5"/>
        <v>67.7</v>
      </c>
      <c r="BL33" s="57">
        <f t="shared" si="6"/>
        <v>53.3</v>
      </c>
    </row>
    <row r="34" spans="1:64">
      <c r="A34">
        <v>0</v>
      </c>
      <c r="B34">
        <v>0</v>
      </c>
      <c r="C34" s="54">
        <v>0</v>
      </c>
      <c r="D34" s="5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s="18">
        <v>0</v>
      </c>
      <c r="AJ34">
        <v>0</v>
      </c>
      <c r="AK34">
        <v>0</v>
      </c>
      <c r="AL34">
        <v>0</v>
      </c>
      <c r="AM34">
        <v>0</v>
      </c>
      <c r="AN34" s="57">
        <v>0</v>
      </c>
      <c r="AO34" s="57">
        <v>0</v>
      </c>
      <c r="AP34" s="57">
        <v>0</v>
      </c>
      <c r="AQ34" s="57">
        <v>0</v>
      </c>
      <c r="AR34" s="57">
        <v>0</v>
      </c>
      <c r="AS34" s="57">
        <v>0</v>
      </c>
      <c r="AT34" s="57">
        <v>0</v>
      </c>
      <c r="AU34" s="57" t="e">
        <f>VLOOKUP(AK34,'PROMIS G10 Scoring Matrix'!$A$1:$B$5,2,1)</f>
        <v>#N/A</v>
      </c>
      <c r="AV34" s="57" t="e">
        <f>VLOOKUP(AL34,'PROMIS G10 Scoring Matrix'!$A$1:$B$5,2,1)</f>
        <v>#N/A</v>
      </c>
      <c r="AW34" s="57" t="e">
        <f>VLOOKUP(AM34,'PROMIS G10 Scoring Matrix'!$A$1:$B$5,2,1)</f>
        <v>#N/A</v>
      </c>
      <c r="AX34" s="57" t="e">
        <f>VLOOKUP(AN34,'PROMIS G10 Scoring Matrix'!$A$1:$B$5,2,1)</f>
        <v>#N/A</v>
      </c>
      <c r="AY34" s="57" t="e">
        <f>VLOOKUP(AO34,'PROMIS G10 Scoring Matrix'!$A$1:$B$5,2,1)</f>
        <v>#N/A</v>
      </c>
      <c r="AZ34" s="57" t="e">
        <f>VLOOKUP(AP34,'PROMIS G10 Scoring Matrix'!$A$1:$B$5,2,1)</f>
        <v>#N/A</v>
      </c>
      <c r="BA34" s="57" t="e">
        <f>VLOOKUP(AQ34,'PROMIS G10 Scoring Matrix'!$D$1:$E$5,2,1)</f>
        <v>#N/A</v>
      </c>
      <c r="BB34" s="57" t="e">
        <f>VLOOKUP(AR34,'PROMIS G10 Scoring Matrix'!$F$1:$G$5,2,1)</f>
        <v>#N/A</v>
      </c>
      <c r="BC34" s="57" t="e">
        <f>VLOOKUP(AS34,'PROMIS G10 Scoring Matrix'!$H$1:$I$5,2,1)</f>
        <v>#N/A</v>
      </c>
      <c r="BD34" s="57" t="e">
        <f>VLOOKUP(AT34,'PROMIS G10 Scoring Matrix'!$J$1:$K$11,2,1)</f>
        <v>#N/A</v>
      </c>
      <c r="BE34" s="57" t="e">
        <f t="shared" si="1"/>
        <v>#N/A</v>
      </c>
      <c r="BF34" s="57" t="e">
        <f t="shared" si="2"/>
        <v>#N/A</v>
      </c>
      <c r="BG34" s="57" t="e">
        <f>VLOOKUP(BE34,'PROMIS G10 Scoring Matrix'!$L$2:$M$18,2,1)</f>
        <v>#N/A</v>
      </c>
      <c r="BH34" s="57" t="e">
        <f>VLOOKUP(BF34,'PROMIS G10 Scoring Matrix'!$Q$2:$R$18,2,1)</f>
        <v>#N/A</v>
      </c>
      <c r="BI34" s="57">
        <f t="shared" ref="BI34:BI70" si="7">IF(X34="",VLOOKUP(L34,CodeToEmailData,2,0),X34)</f>
        <v>0</v>
      </c>
      <c r="BJ34" s="68" t="str">
        <f t="shared" ref="BJ34:BJ70" si="8">IF(M34="",VLOOKUP(L34,CodeToEmailData,3,0),N34&amp;" "&amp;P34)</f>
        <v>0 0</v>
      </c>
      <c r="BK34" s="57" t="e">
        <f t="shared" si="5"/>
        <v>#N/A</v>
      </c>
      <c r="BL34" s="57" t="e">
        <f t="shared" si="6"/>
        <v>#N/A</v>
      </c>
    </row>
    <row r="35" spans="1:64">
      <c r="A35">
        <v>0</v>
      </c>
      <c r="B35">
        <v>0</v>
      </c>
      <c r="C35" s="54">
        <v>0</v>
      </c>
      <c r="D35" s="54">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s="18">
        <v>0</v>
      </c>
      <c r="AJ35">
        <v>0</v>
      </c>
      <c r="AK35">
        <v>0</v>
      </c>
      <c r="AL35">
        <v>0</v>
      </c>
      <c r="AM35">
        <v>0</v>
      </c>
      <c r="AN35" s="57">
        <v>0</v>
      </c>
      <c r="AO35" s="57">
        <v>0</v>
      </c>
      <c r="AP35" s="57">
        <v>0</v>
      </c>
      <c r="AQ35" s="57">
        <v>0</v>
      </c>
      <c r="AR35" s="57">
        <v>0</v>
      </c>
      <c r="AS35" s="57">
        <v>0</v>
      </c>
      <c r="AT35" s="57">
        <v>0</v>
      </c>
      <c r="AU35" s="57" t="e">
        <f>VLOOKUP(AK35,'PROMIS G10 Scoring Matrix'!$A$1:$B$5,2,1)</f>
        <v>#N/A</v>
      </c>
      <c r="AV35" s="57" t="e">
        <f>VLOOKUP(AL35,'PROMIS G10 Scoring Matrix'!$A$1:$B$5,2,1)</f>
        <v>#N/A</v>
      </c>
      <c r="AW35" s="57" t="e">
        <f>VLOOKUP(AM35,'PROMIS G10 Scoring Matrix'!$A$1:$B$5,2,1)</f>
        <v>#N/A</v>
      </c>
      <c r="AX35" s="57" t="e">
        <f>VLOOKUP(AN35,'PROMIS G10 Scoring Matrix'!$A$1:$B$5,2,1)</f>
        <v>#N/A</v>
      </c>
      <c r="AY35" s="57" t="e">
        <f>VLOOKUP(AO35,'PROMIS G10 Scoring Matrix'!$A$1:$B$5,2,1)</f>
        <v>#N/A</v>
      </c>
      <c r="AZ35" s="57" t="e">
        <f>VLOOKUP(AP35,'PROMIS G10 Scoring Matrix'!$A$1:$B$5,2,1)</f>
        <v>#N/A</v>
      </c>
      <c r="BA35" s="57" t="e">
        <f>VLOOKUP(AQ35,'PROMIS G10 Scoring Matrix'!$D$1:$E$5,2,1)</f>
        <v>#N/A</v>
      </c>
      <c r="BB35" s="57" t="e">
        <f>VLOOKUP(AR35,'PROMIS G10 Scoring Matrix'!$F$1:$G$5,2,1)</f>
        <v>#N/A</v>
      </c>
      <c r="BC35" s="57" t="e">
        <f>VLOOKUP(AS35,'PROMIS G10 Scoring Matrix'!$H$1:$I$5,2,1)</f>
        <v>#N/A</v>
      </c>
      <c r="BD35" s="57" t="e">
        <f>VLOOKUP(AT35,'PROMIS G10 Scoring Matrix'!$J$1:$K$11,2,1)</f>
        <v>#N/A</v>
      </c>
      <c r="BE35" s="57" t="e">
        <f t="shared" si="1"/>
        <v>#N/A</v>
      </c>
      <c r="BF35" s="57" t="e">
        <f t="shared" si="2"/>
        <v>#N/A</v>
      </c>
      <c r="BG35" s="57" t="e">
        <f>VLOOKUP(BE35,'PROMIS G10 Scoring Matrix'!$L$2:$M$18,2,1)</f>
        <v>#N/A</v>
      </c>
      <c r="BH35" s="57" t="e">
        <f>VLOOKUP(BF35,'PROMIS G10 Scoring Matrix'!$Q$2:$R$18,2,1)</f>
        <v>#N/A</v>
      </c>
      <c r="BI35" s="57">
        <f t="shared" si="7"/>
        <v>0</v>
      </c>
      <c r="BJ35" s="68" t="str">
        <f t="shared" si="8"/>
        <v>0 0</v>
      </c>
      <c r="BK35" s="57" t="e">
        <f t="shared" si="5"/>
        <v>#N/A</v>
      </c>
      <c r="BL35" s="57" t="e">
        <f t="shared" si="6"/>
        <v>#N/A</v>
      </c>
    </row>
    <row r="36" spans="1:64">
      <c r="A36">
        <v>0</v>
      </c>
      <c r="B36">
        <v>0</v>
      </c>
      <c r="C36" s="54">
        <v>0</v>
      </c>
      <c r="D36" s="54">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s="18">
        <v>0</v>
      </c>
      <c r="AJ36">
        <v>0</v>
      </c>
      <c r="AK36">
        <v>0</v>
      </c>
      <c r="AL36">
        <v>0</v>
      </c>
      <c r="AM36">
        <v>0</v>
      </c>
      <c r="AN36" s="57">
        <v>0</v>
      </c>
      <c r="AO36" s="57">
        <v>0</v>
      </c>
      <c r="AP36" s="57">
        <v>0</v>
      </c>
      <c r="AQ36" s="57">
        <v>0</v>
      </c>
      <c r="AR36" s="57">
        <v>0</v>
      </c>
      <c r="AS36" s="57">
        <v>0</v>
      </c>
      <c r="AT36" s="57">
        <v>0</v>
      </c>
      <c r="AU36" s="57" t="e">
        <f>VLOOKUP(AK36,'PROMIS G10 Scoring Matrix'!$A$1:$B$5,2,1)</f>
        <v>#N/A</v>
      </c>
      <c r="AV36" s="57" t="e">
        <f>VLOOKUP(AL36,'PROMIS G10 Scoring Matrix'!$A$1:$B$5,2,1)</f>
        <v>#N/A</v>
      </c>
      <c r="AW36" s="57" t="e">
        <f>VLOOKUP(AM36,'PROMIS G10 Scoring Matrix'!$A$1:$B$5,2,1)</f>
        <v>#N/A</v>
      </c>
      <c r="AX36" s="57" t="e">
        <f>VLOOKUP(AN36,'PROMIS G10 Scoring Matrix'!$A$1:$B$5,2,1)</f>
        <v>#N/A</v>
      </c>
      <c r="AY36" s="57" t="e">
        <f>VLOOKUP(AO36,'PROMIS G10 Scoring Matrix'!$A$1:$B$5,2,1)</f>
        <v>#N/A</v>
      </c>
      <c r="AZ36" s="57" t="e">
        <f>VLOOKUP(AP36,'PROMIS G10 Scoring Matrix'!$A$1:$B$5,2,1)</f>
        <v>#N/A</v>
      </c>
      <c r="BA36" s="57" t="e">
        <f>VLOOKUP(AQ36,'PROMIS G10 Scoring Matrix'!$D$1:$E$5,2,1)</f>
        <v>#N/A</v>
      </c>
      <c r="BB36" s="57" t="e">
        <f>VLOOKUP(AR36,'PROMIS G10 Scoring Matrix'!$F$1:$G$5,2,1)</f>
        <v>#N/A</v>
      </c>
      <c r="BC36" s="57" t="e">
        <f>VLOOKUP(AS36,'PROMIS G10 Scoring Matrix'!$H$1:$I$5,2,1)</f>
        <v>#N/A</v>
      </c>
      <c r="BD36" s="57" t="e">
        <f>VLOOKUP(AT36,'PROMIS G10 Scoring Matrix'!$J$1:$K$11,2,1)</f>
        <v>#N/A</v>
      </c>
      <c r="BE36" s="57" t="e">
        <f t="shared" si="1"/>
        <v>#N/A</v>
      </c>
      <c r="BF36" s="57" t="e">
        <f t="shared" si="2"/>
        <v>#N/A</v>
      </c>
      <c r="BG36" s="57" t="e">
        <f>VLOOKUP(BE36,'PROMIS G10 Scoring Matrix'!$L$2:$M$18,2,1)</f>
        <v>#N/A</v>
      </c>
      <c r="BH36" s="57" t="e">
        <f>VLOOKUP(BF36,'PROMIS G10 Scoring Matrix'!$Q$2:$R$18,2,1)</f>
        <v>#N/A</v>
      </c>
      <c r="BI36" s="57">
        <f t="shared" si="7"/>
        <v>0</v>
      </c>
      <c r="BJ36" s="68" t="str">
        <f t="shared" si="8"/>
        <v>0 0</v>
      </c>
      <c r="BK36" s="57" t="e">
        <f t="shared" si="5"/>
        <v>#N/A</v>
      </c>
      <c r="BL36" s="57" t="e">
        <f t="shared" si="6"/>
        <v>#N/A</v>
      </c>
    </row>
    <row r="37" spans="1:64">
      <c r="A37">
        <v>0</v>
      </c>
      <c r="B37">
        <v>0</v>
      </c>
      <c r="C37" s="54">
        <v>0</v>
      </c>
      <c r="D37" s="54">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s="18">
        <v>0</v>
      </c>
      <c r="AJ37">
        <v>0</v>
      </c>
      <c r="AK37">
        <v>0</v>
      </c>
      <c r="AL37">
        <v>0</v>
      </c>
      <c r="AM37">
        <v>0</v>
      </c>
      <c r="AN37" s="57">
        <v>0</v>
      </c>
      <c r="AO37" s="57">
        <v>0</v>
      </c>
      <c r="AP37" s="57">
        <v>0</v>
      </c>
      <c r="AQ37" s="57">
        <v>0</v>
      </c>
      <c r="AR37" s="57">
        <v>0</v>
      </c>
      <c r="AS37" s="57">
        <v>0</v>
      </c>
      <c r="AT37" s="57">
        <v>0</v>
      </c>
      <c r="AU37" s="57" t="e">
        <f>VLOOKUP(AK37,'PROMIS G10 Scoring Matrix'!$A$1:$B$5,2,1)</f>
        <v>#N/A</v>
      </c>
      <c r="AV37" s="57" t="e">
        <f>VLOOKUP(AL37,'PROMIS G10 Scoring Matrix'!$A$1:$B$5,2,1)</f>
        <v>#N/A</v>
      </c>
      <c r="AW37" s="57" t="e">
        <f>VLOOKUP(AM37,'PROMIS G10 Scoring Matrix'!$A$1:$B$5,2,1)</f>
        <v>#N/A</v>
      </c>
      <c r="AX37" s="57" t="e">
        <f>VLOOKUP(AN37,'PROMIS G10 Scoring Matrix'!$A$1:$B$5,2,1)</f>
        <v>#N/A</v>
      </c>
      <c r="AY37" s="57" t="e">
        <f>VLOOKUP(AO37,'PROMIS G10 Scoring Matrix'!$A$1:$B$5,2,1)</f>
        <v>#N/A</v>
      </c>
      <c r="AZ37" s="57" t="e">
        <f>VLOOKUP(AP37,'PROMIS G10 Scoring Matrix'!$A$1:$B$5,2,1)</f>
        <v>#N/A</v>
      </c>
      <c r="BA37" s="57" t="e">
        <f>VLOOKUP(AQ37,'PROMIS G10 Scoring Matrix'!$D$1:$E$5,2,1)</f>
        <v>#N/A</v>
      </c>
      <c r="BB37" s="57" t="e">
        <f>VLOOKUP(AR37,'PROMIS G10 Scoring Matrix'!$F$1:$G$5,2,1)</f>
        <v>#N/A</v>
      </c>
      <c r="BC37" s="57" t="e">
        <f>VLOOKUP(AS37,'PROMIS G10 Scoring Matrix'!$H$1:$I$5,2,1)</f>
        <v>#N/A</v>
      </c>
      <c r="BD37" s="57" t="e">
        <f>VLOOKUP(AT37,'PROMIS G10 Scoring Matrix'!$J$1:$K$11,2,1)</f>
        <v>#N/A</v>
      </c>
      <c r="BE37" s="57" t="e">
        <f t="shared" si="1"/>
        <v>#N/A</v>
      </c>
      <c r="BF37" s="57" t="e">
        <f t="shared" si="2"/>
        <v>#N/A</v>
      </c>
      <c r="BG37" s="57" t="e">
        <f>VLOOKUP(BE37,'PROMIS G10 Scoring Matrix'!$L$2:$M$18,2,1)</f>
        <v>#N/A</v>
      </c>
      <c r="BH37" s="57" t="e">
        <f>VLOOKUP(BF37,'PROMIS G10 Scoring Matrix'!$Q$2:$R$18,2,1)</f>
        <v>#N/A</v>
      </c>
      <c r="BI37" s="57">
        <f t="shared" si="7"/>
        <v>0</v>
      </c>
      <c r="BJ37" s="68" t="str">
        <f t="shared" si="8"/>
        <v>0 0</v>
      </c>
      <c r="BK37" s="57" t="e">
        <f t="shared" si="5"/>
        <v>#N/A</v>
      </c>
      <c r="BL37" s="57" t="e">
        <f t="shared" si="6"/>
        <v>#N/A</v>
      </c>
    </row>
    <row r="38" spans="1:64">
      <c r="A38">
        <v>0</v>
      </c>
      <c r="B38">
        <v>0</v>
      </c>
      <c r="C38" s="54">
        <v>0</v>
      </c>
      <c r="D38" s="54">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s="18">
        <v>0</v>
      </c>
      <c r="AJ38">
        <v>0</v>
      </c>
      <c r="AK38">
        <v>0</v>
      </c>
      <c r="AL38">
        <v>0</v>
      </c>
      <c r="AM38">
        <v>0</v>
      </c>
      <c r="AN38" s="57">
        <v>0</v>
      </c>
      <c r="AO38" s="57">
        <v>0</v>
      </c>
      <c r="AP38" s="57">
        <v>0</v>
      </c>
      <c r="AQ38" s="57">
        <v>0</v>
      </c>
      <c r="AR38" s="57">
        <v>0</v>
      </c>
      <c r="AS38" s="57">
        <v>0</v>
      </c>
      <c r="AT38" s="57">
        <v>0</v>
      </c>
      <c r="AU38" s="57" t="e">
        <f>VLOOKUP(AK38,'PROMIS G10 Scoring Matrix'!$A$1:$B$5,2,1)</f>
        <v>#N/A</v>
      </c>
      <c r="AV38" s="57" t="e">
        <f>VLOOKUP(AL38,'PROMIS G10 Scoring Matrix'!$A$1:$B$5,2,1)</f>
        <v>#N/A</v>
      </c>
      <c r="AW38" s="57" t="e">
        <f>VLOOKUP(AM38,'PROMIS G10 Scoring Matrix'!$A$1:$B$5,2,1)</f>
        <v>#N/A</v>
      </c>
      <c r="AX38" s="57" t="e">
        <f>VLOOKUP(AN38,'PROMIS G10 Scoring Matrix'!$A$1:$B$5,2,1)</f>
        <v>#N/A</v>
      </c>
      <c r="AY38" s="57" t="e">
        <f>VLOOKUP(AO38,'PROMIS G10 Scoring Matrix'!$A$1:$B$5,2,1)</f>
        <v>#N/A</v>
      </c>
      <c r="AZ38" s="57" t="e">
        <f>VLOOKUP(AP38,'PROMIS G10 Scoring Matrix'!$A$1:$B$5,2,1)</f>
        <v>#N/A</v>
      </c>
      <c r="BA38" s="57" t="e">
        <f>VLOOKUP(AQ38,'PROMIS G10 Scoring Matrix'!$D$1:$E$5,2,1)</f>
        <v>#N/A</v>
      </c>
      <c r="BB38" s="57" t="e">
        <f>VLOOKUP(AR38,'PROMIS G10 Scoring Matrix'!$F$1:$G$5,2,1)</f>
        <v>#N/A</v>
      </c>
      <c r="BC38" s="57" t="e">
        <f>VLOOKUP(AS38,'PROMIS G10 Scoring Matrix'!$H$1:$I$5,2,1)</f>
        <v>#N/A</v>
      </c>
      <c r="BD38" s="57" t="e">
        <f>VLOOKUP(AT38,'PROMIS G10 Scoring Matrix'!$J$1:$K$11,2,1)</f>
        <v>#N/A</v>
      </c>
      <c r="BE38" s="57" t="e">
        <f t="shared" si="1"/>
        <v>#N/A</v>
      </c>
      <c r="BF38" s="57" t="e">
        <f t="shared" si="2"/>
        <v>#N/A</v>
      </c>
      <c r="BG38" s="57" t="e">
        <f>VLOOKUP(BE38,'PROMIS G10 Scoring Matrix'!$L$2:$M$18,2,1)</f>
        <v>#N/A</v>
      </c>
      <c r="BH38" s="57" t="e">
        <f>VLOOKUP(BF38,'PROMIS G10 Scoring Matrix'!$Q$2:$R$18,2,1)</f>
        <v>#N/A</v>
      </c>
      <c r="BI38" s="57">
        <f t="shared" si="7"/>
        <v>0</v>
      </c>
      <c r="BJ38" s="68" t="str">
        <f t="shared" si="8"/>
        <v>0 0</v>
      </c>
      <c r="BK38" s="57" t="e">
        <f t="shared" si="5"/>
        <v>#N/A</v>
      </c>
      <c r="BL38" s="57" t="e">
        <f t="shared" si="6"/>
        <v>#N/A</v>
      </c>
    </row>
    <row r="39" spans="1:64">
      <c r="A39">
        <v>0</v>
      </c>
      <c r="B39">
        <v>0</v>
      </c>
      <c r="C39" s="54">
        <v>0</v>
      </c>
      <c r="D39" s="54">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s="18">
        <v>0</v>
      </c>
      <c r="AJ39">
        <v>0</v>
      </c>
      <c r="AK39">
        <v>0</v>
      </c>
      <c r="AL39">
        <v>0</v>
      </c>
      <c r="AM39">
        <v>0</v>
      </c>
      <c r="AN39" s="57">
        <v>0</v>
      </c>
      <c r="AO39" s="57">
        <v>0</v>
      </c>
      <c r="AP39" s="57">
        <v>0</v>
      </c>
      <c r="AQ39" s="57">
        <v>0</v>
      </c>
      <c r="AR39" s="57">
        <v>0</v>
      </c>
      <c r="AS39" s="57">
        <v>0</v>
      </c>
      <c r="AT39" s="57">
        <v>0</v>
      </c>
      <c r="AU39" s="57" t="e">
        <f>VLOOKUP(AK39,'PROMIS G10 Scoring Matrix'!$A$1:$B$5,2,1)</f>
        <v>#N/A</v>
      </c>
      <c r="AV39" s="57" t="e">
        <f>VLOOKUP(AL39,'PROMIS G10 Scoring Matrix'!$A$1:$B$5,2,1)</f>
        <v>#N/A</v>
      </c>
      <c r="AW39" s="57" t="e">
        <f>VLOOKUP(AM39,'PROMIS G10 Scoring Matrix'!$A$1:$B$5,2,1)</f>
        <v>#N/A</v>
      </c>
      <c r="AX39" s="57" t="e">
        <f>VLOOKUP(AN39,'PROMIS G10 Scoring Matrix'!$A$1:$B$5,2,1)</f>
        <v>#N/A</v>
      </c>
      <c r="AY39" s="57" t="e">
        <f>VLOOKUP(AO39,'PROMIS G10 Scoring Matrix'!$A$1:$B$5,2,1)</f>
        <v>#N/A</v>
      </c>
      <c r="AZ39" s="57" t="e">
        <f>VLOOKUP(AP39,'PROMIS G10 Scoring Matrix'!$A$1:$B$5,2,1)</f>
        <v>#N/A</v>
      </c>
      <c r="BA39" s="57" t="e">
        <f>VLOOKUP(AQ39,'PROMIS G10 Scoring Matrix'!$D$1:$E$5,2,1)</f>
        <v>#N/A</v>
      </c>
      <c r="BB39" s="57" t="e">
        <f>VLOOKUP(AR39,'PROMIS G10 Scoring Matrix'!$F$1:$G$5,2,1)</f>
        <v>#N/A</v>
      </c>
      <c r="BC39" s="57" t="e">
        <f>VLOOKUP(AS39,'PROMIS G10 Scoring Matrix'!$H$1:$I$5,2,1)</f>
        <v>#N/A</v>
      </c>
      <c r="BD39" s="57" t="e">
        <f>VLOOKUP(AT39,'PROMIS G10 Scoring Matrix'!$J$1:$K$11,2,1)</f>
        <v>#N/A</v>
      </c>
      <c r="BE39" s="57" t="e">
        <f t="shared" si="1"/>
        <v>#N/A</v>
      </c>
      <c r="BF39" s="57" t="e">
        <f t="shared" si="2"/>
        <v>#N/A</v>
      </c>
      <c r="BG39" s="57" t="e">
        <f>VLOOKUP(BE39,'PROMIS G10 Scoring Matrix'!$L$2:$M$18,2,1)</f>
        <v>#N/A</v>
      </c>
      <c r="BH39" s="57" t="e">
        <f>VLOOKUP(BF39,'PROMIS G10 Scoring Matrix'!$Q$2:$R$18,2,1)</f>
        <v>#N/A</v>
      </c>
      <c r="BI39" s="57">
        <f t="shared" si="7"/>
        <v>0</v>
      </c>
      <c r="BJ39" s="68" t="str">
        <f t="shared" si="8"/>
        <v>0 0</v>
      </c>
      <c r="BK39" s="57" t="e">
        <f t="shared" si="5"/>
        <v>#N/A</v>
      </c>
      <c r="BL39" s="57" t="e">
        <f t="shared" si="6"/>
        <v>#N/A</v>
      </c>
    </row>
    <row r="40" spans="1:64">
      <c r="A40">
        <v>0</v>
      </c>
      <c r="B40">
        <v>0</v>
      </c>
      <c r="C40" s="54">
        <v>0</v>
      </c>
      <c r="D40" s="54">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s="18">
        <v>0</v>
      </c>
      <c r="AJ40">
        <v>0</v>
      </c>
      <c r="AK40">
        <v>0</v>
      </c>
      <c r="AL40">
        <v>0</v>
      </c>
      <c r="AM40">
        <v>0</v>
      </c>
      <c r="AN40" s="57">
        <v>0</v>
      </c>
      <c r="AO40" s="57">
        <v>0</v>
      </c>
      <c r="AP40" s="57">
        <v>0</v>
      </c>
      <c r="AQ40" s="57">
        <v>0</v>
      </c>
      <c r="AR40" s="57">
        <v>0</v>
      </c>
      <c r="AS40" s="57">
        <v>0</v>
      </c>
      <c r="AT40" s="57">
        <v>0</v>
      </c>
      <c r="AU40" s="57" t="e">
        <f>VLOOKUP(AK40,'PROMIS G10 Scoring Matrix'!$A$1:$B$5,2,1)</f>
        <v>#N/A</v>
      </c>
      <c r="AV40" s="57" t="e">
        <f>VLOOKUP(AL40,'PROMIS G10 Scoring Matrix'!$A$1:$B$5,2,1)</f>
        <v>#N/A</v>
      </c>
      <c r="AW40" s="57" t="e">
        <f>VLOOKUP(AM40,'PROMIS G10 Scoring Matrix'!$A$1:$B$5,2,1)</f>
        <v>#N/A</v>
      </c>
      <c r="AX40" s="57" t="e">
        <f>VLOOKUP(AN40,'PROMIS G10 Scoring Matrix'!$A$1:$B$5,2,1)</f>
        <v>#N/A</v>
      </c>
      <c r="AY40" s="57" t="e">
        <f>VLOOKUP(AO40,'PROMIS G10 Scoring Matrix'!$A$1:$B$5,2,1)</f>
        <v>#N/A</v>
      </c>
      <c r="AZ40" s="57" t="e">
        <f>VLOOKUP(AP40,'PROMIS G10 Scoring Matrix'!$A$1:$B$5,2,1)</f>
        <v>#N/A</v>
      </c>
      <c r="BA40" s="57" t="e">
        <f>VLOOKUP(AQ40,'PROMIS G10 Scoring Matrix'!$D$1:$E$5,2,1)</f>
        <v>#N/A</v>
      </c>
      <c r="BB40" s="57" t="e">
        <f>VLOOKUP(AR40,'PROMIS G10 Scoring Matrix'!$F$1:$G$5,2,1)</f>
        <v>#N/A</v>
      </c>
      <c r="BC40" s="57" t="e">
        <f>VLOOKUP(AS40,'PROMIS G10 Scoring Matrix'!$H$1:$I$5,2,1)</f>
        <v>#N/A</v>
      </c>
      <c r="BD40" s="57" t="e">
        <f>VLOOKUP(AT40,'PROMIS G10 Scoring Matrix'!$J$1:$K$11,2,1)</f>
        <v>#N/A</v>
      </c>
      <c r="BE40" s="57" t="e">
        <f t="shared" si="1"/>
        <v>#N/A</v>
      </c>
      <c r="BF40" s="57" t="e">
        <f t="shared" si="2"/>
        <v>#N/A</v>
      </c>
      <c r="BG40" s="57" t="e">
        <f>VLOOKUP(BE40,'PROMIS G10 Scoring Matrix'!$L$2:$M$18,2,1)</f>
        <v>#N/A</v>
      </c>
      <c r="BH40" s="57" t="e">
        <f>VLOOKUP(BF40,'PROMIS G10 Scoring Matrix'!$Q$2:$R$18,2,1)</f>
        <v>#N/A</v>
      </c>
      <c r="BI40" s="57">
        <f t="shared" si="7"/>
        <v>0</v>
      </c>
      <c r="BJ40" s="68" t="str">
        <f t="shared" si="8"/>
        <v>0 0</v>
      </c>
      <c r="BK40" s="57" t="e">
        <f t="shared" si="5"/>
        <v>#N/A</v>
      </c>
      <c r="BL40" s="57" t="e">
        <f t="shared" si="6"/>
        <v>#N/A</v>
      </c>
    </row>
    <row r="41" spans="1:64">
      <c r="A41">
        <v>0</v>
      </c>
      <c r="B41">
        <v>0</v>
      </c>
      <c r="C41" s="54">
        <v>0</v>
      </c>
      <c r="D41" s="54">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s="18">
        <v>0</v>
      </c>
      <c r="AJ41">
        <v>0</v>
      </c>
      <c r="AK41">
        <v>0</v>
      </c>
      <c r="AL41">
        <v>0</v>
      </c>
      <c r="AM41">
        <v>0</v>
      </c>
      <c r="AN41" s="57">
        <v>0</v>
      </c>
      <c r="AO41" s="57">
        <v>0</v>
      </c>
      <c r="AP41" s="57">
        <v>0</v>
      </c>
      <c r="AQ41" s="57">
        <v>0</v>
      </c>
      <c r="AR41" s="57">
        <v>0</v>
      </c>
      <c r="AS41" s="57">
        <v>0</v>
      </c>
      <c r="AT41" s="57">
        <v>0</v>
      </c>
      <c r="AU41" s="57" t="e">
        <f>VLOOKUP(AK41,'PROMIS G10 Scoring Matrix'!$A$1:$B$5,2,1)</f>
        <v>#N/A</v>
      </c>
      <c r="AV41" s="57" t="e">
        <f>VLOOKUP(AL41,'PROMIS G10 Scoring Matrix'!$A$1:$B$5,2,1)</f>
        <v>#N/A</v>
      </c>
      <c r="AW41" s="57" t="e">
        <f>VLOOKUP(AM41,'PROMIS G10 Scoring Matrix'!$A$1:$B$5,2,1)</f>
        <v>#N/A</v>
      </c>
      <c r="AX41" s="57" t="e">
        <f>VLOOKUP(AN41,'PROMIS G10 Scoring Matrix'!$A$1:$B$5,2,1)</f>
        <v>#N/A</v>
      </c>
      <c r="AY41" s="57" t="e">
        <f>VLOOKUP(AO41,'PROMIS G10 Scoring Matrix'!$A$1:$B$5,2,1)</f>
        <v>#N/A</v>
      </c>
      <c r="AZ41" s="57" t="e">
        <f>VLOOKUP(AP41,'PROMIS G10 Scoring Matrix'!$A$1:$B$5,2,1)</f>
        <v>#N/A</v>
      </c>
      <c r="BA41" s="57" t="e">
        <f>VLOOKUP(AQ41,'PROMIS G10 Scoring Matrix'!$D$1:$E$5,2,1)</f>
        <v>#N/A</v>
      </c>
      <c r="BB41" s="57" t="e">
        <f>VLOOKUP(AR41,'PROMIS G10 Scoring Matrix'!$F$1:$G$5,2,1)</f>
        <v>#N/A</v>
      </c>
      <c r="BC41" s="57" t="e">
        <f>VLOOKUP(AS41,'PROMIS G10 Scoring Matrix'!$H$1:$I$5,2,1)</f>
        <v>#N/A</v>
      </c>
      <c r="BD41" s="57" t="e">
        <f>VLOOKUP(AT41,'PROMIS G10 Scoring Matrix'!$J$1:$K$11,2,1)</f>
        <v>#N/A</v>
      </c>
      <c r="BE41" s="57" t="e">
        <f t="shared" si="1"/>
        <v>#N/A</v>
      </c>
      <c r="BF41" s="57" t="e">
        <f t="shared" si="2"/>
        <v>#N/A</v>
      </c>
      <c r="BG41" s="57" t="e">
        <f>VLOOKUP(BE41,'PROMIS G10 Scoring Matrix'!$L$2:$M$18,2,1)</f>
        <v>#N/A</v>
      </c>
      <c r="BH41" s="57" t="e">
        <f>VLOOKUP(BF41,'PROMIS G10 Scoring Matrix'!$Q$2:$R$18,2,1)</f>
        <v>#N/A</v>
      </c>
      <c r="BI41" s="57">
        <f t="shared" si="7"/>
        <v>0</v>
      </c>
      <c r="BJ41" s="68" t="str">
        <f t="shared" si="8"/>
        <v>0 0</v>
      </c>
      <c r="BK41" s="57" t="e">
        <f t="shared" si="5"/>
        <v>#N/A</v>
      </c>
      <c r="BL41" s="57" t="e">
        <f t="shared" si="6"/>
        <v>#N/A</v>
      </c>
    </row>
    <row r="42" spans="1:64">
      <c r="A42">
        <v>0</v>
      </c>
      <c r="B42">
        <v>0</v>
      </c>
      <c r="C42" s="54">
        <v>0</v>
      </c>
      <c r="D42" s="54">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s="18">
        <v>0</v>
      </c>
      <c r="AJ42">
        <v>0</v>
      </c>
      <c r="AK42">
        <v>0</v>
      </c>
      <c r="AL42">
        <v>0</v>
      </c>
      <c r="AM42">
        <v>0</v>
      </c>
      <c r="AN42" s="57">
        <v>0</v>
      </c>
      <c r="AO42" s="57">
        <v>0</v>
      </c>
      <c r="AP42" s="57">
        <v>0</v>
      </c>
      <c r="AQ42" s="57">
        <v>0</v>
      </c>
      <c r="AR42" s="57">
        <v>0</v>
      </c>
      <c r="AS42" s="57">
        <v>0</v>
      </c>
      <c r="AT42" s="57">
        <v>0</v>
      </c>
      <c r="AU42" s="57" t="e">
        <f>VLOOKUP(AK42,'PROMIS G10 Scoring Matrix'!$A$1:$B$5,2,1)</f>
        <v>#N/A</v>
      </c>
      <c r="AV42" s="57" t="e">
        <f>VLOOKUP(AL42,'PROMIS G10 Scoring Matrix'!$A$1:$B$5,2,1)</f>
        <v>#N/A</v>
      </c>
      <c r="AW42" s="57" t="e">
        <f>VLOOKUP(AM42,'PROMIS G10 Scoring Matrix'!$A$1:$B$5,2,1)</f>
        <v>#N/A</v>
      </c>
      <c r="AX42" s="57" t="e">
        <f>VLOOKUP(AN42,'PROMIS G10 Scoring Matrix'!$A$1:$B$5,2,1)</f>
        <v>#N/A</v>
      </c>
      <c r="AY42" s="57" t="e">
        <f>VLOOKUP(AO42,'PROMIS G10 Scoring Matrix'!$A$1:$B$5,2,1)</f>
        <v>#N/A</v>
      </c>
      <c r="AZ42" s="57" t="e">
        <f>VLOOKUP(AP42,'PROMIS G10 Scoring Matrix'!$A$1:$B$5,2,1)</f>
        <v>#N/A</v>
      </c>
      <c r="BA42" s="57" t="e">
        <f>VLOOKUP(AQ42,'PROMIS G10 Scoring Matrix'!$D$1:$E$5,2,1)</f>
        <v>#N/A</v>
      </c>
      <c r="BB42" s="57" t="e">
        <f>VLOOKUP(AR42,'PROMIS G10 Scoring Matrix'!$F$1:$G$5,2,1)</f>
        <v>#N/A</v>
      </c>
      <c r="BC42" s="57" t="e">
        <f>VLOOKUP(AS42,'PROMIS G10 Scoring Matrix'!$H$1:$I$5,2,1)</f>
        <v>#N/A</v>
      </c>
      <c r="BD42" s="57" t="e">
        <f>VLOOKUP(AT42,'PROMIS G10 Scoring Matrix'!$J$1:$K$11,2,1)</f>
        <v>#N/A</v>
      </c>
      <c r="BE42" s="57" t="e">
        <f t="shared" si="1"/>
        <v>#N/A</v>
      </c>
      <c r="BF42" s="57" t="e">
        <f t="shared" si="2"/>
        <v>#N/A</v>
      </c>
      <c r="BG42" s="57" t="e">
        <f>VLOOKUP(BE42,'PROMIS G10 Scoring Matrix'!$L$2:$M$18,2,1)</f>
        <v>#N/A</v>
      </c>
      <c r="BH42" s="57" t="e">
        <f>VLOOKUP(BF42,'PROMIS G10 Scoring Matrix'!$Q$2:$R$18,2,1)</f>
        <v>#N/A</v>
      </c>
      <c r="BI42" s="57">
        <f t="shared" si="7"/>
        <v>0</v>
      </c>
      <c r="BJ42" s="68" t="str">
        <f t="shared" si="8"/>
        <v>0 0</v>
      </c>
      <c r="BK42" s="57" t="e">
        <f t="shared" si="5"/>
        <v>#N/A</v>
      </c>
      <c r="BL42" s="57" t="e">
        <f t="shared" si="6"/>
        <v>#N/A</v>
      </c>
    </row>
    <row r="43" spans="1:64">
      <c r="A43">
        <v>0</v>
      </c>
      <c r="B43">
        <v>0</v>
      </c>
      <c r="C43" s="54">
        <v>0</v>
      </c>
      <c r="D43" s="54">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s="18">
        <v>0</v>
      </c>
      <c r="AJ43">
        <v>0</v>
      </c>
      <c r="AK43">
        <v>0</v>
      </c>
      <c r="AL43">
        <v>0</v>
      </c>
      <c r="AM43">
        <v>0</v>
      </c>
      <c r="AN43" s="57">
        <v>0</v>
      </c>
      <c r="AO43" s="57">
        <v>0</v>
      </c>
      <c r="AP43" s="57">
        <v>0</v>
      </c>
      <c r="AQ43" s="57">
        <v>0</v>
      </c>
      <c r="AR43" s="57">
        <v>0</v>
      </c>
      <c r="AS43" s="57">
        <v>0</v>
      </c>
      <c r="AT43" s="57">
        <v>0</v>
      </c>
      <c r="AU43" s="57" t="e">
        <f>VLOOKUP(AK43,'PROMIS G10 Scoring Matrix'!$A$1:$B$5,2,1)</f>
        <v>#N/A</v>
      </c>
      <c r="AV43" s="57" t="e">
        <f>VLOOKUP(AL43,'PROMIS G10 Scoring Matrix'!$A$1:$B$5,2,1)</f>
        <v>#N/A</v>
      </c>
      <c r="AW43" s="57" t="e">
        <f>VLOOKUP(AM43,'PROMIS G10 Scoring Matrix'!$A$1:$B$5,2,1)</f>
        <v>#N/A</v>
      </c>
      <c r="AX43" s="57" t="e">
        <f>VLOOKUP(AN43,'PROMIS G10 Scoring Matrix'!$A$1:$B$5,2,1)</f>
        <v>#N/A</v>
      </c>
      <c r="AY43" s="57" t="e">
        <f>VLOOKUP(AO43,'PROMIS G10 Scoring Matrix'!$A$1:$B$5,2,1)</f>
        <v>#N/A</v>
      </c>
      <c r="AZ43" s="57" t="e">
        <f>VLOOKUP(AP43,'PROMIS G10 Scoring Matrix'!$A$1:$B$5,2,1)</f>
        <v>#N/A</v>
      </c>
      <c r="BA43" s="57" t="e">
        <f>VLOOKUP(AQ43,'PROMIS G10 Scoring Matrix'!$D$1:$E$5,2,1)</f>
        <v>#N/A</v>
      </c>
      <c r="BB43" s="57" t="e">
        <f>VLOOKUP(AR43,'PROMIS G10 Scoring Matrix'!$F$1:$G$5,2,1)</f>
        <v>#N/A</v>
      </c>
      <c r="BC43" s="57" t="e">
        <f>VLOOKUP(AS43,'PROMIS G10 Scoring Matrix'!$H$1:$I$5,2,1)</f>
        <v>#N/A</v>
      </c>
      <c r="BD43" s="57" t="e">
        <f>VLOOKUP(AT43,'PROMIS G10 Scoring Matrix'!$J$1:$K$11,2,1)</f>
        <v>#N/A</v>
      </c>
      <c r="BE43" s="57" t="e">
        <f t="shared" si="1"/>
        <v>#N/A</v>
      </c>
      <c r="BF43" s="57" t="e">
        <f t="shared" si="2"/>
        <v>#N/A</v>
      </c>
      <c r="BG43" s="57" t="e">
        <f>VLOOKUP(BE43,'PROMIS G10 Scoring Matrix'!$L$2:$M$18,2,1)</f>
        <v>#N/A</v>
      </c>
      <c r="BH43" s="57" t="e">
        <f>VLOOKUP(BF43,'PROMIS G10 Scoring Matrix'!$Q$2:$R$18,2,1)</f>
        <v>#N/A</v>
      </c>
      <c r="BI43" s="57">
        <f t="shared" si="7"/>
        <v>0</v>
      </c>
      <c r="BJ43" s="68" t="str">
        <f t="shared" si="8"/>
        <v>0 0</v>
      </c>
      <c r="BK43" s="57" t="e">
        <f t="shared" si="5"/>
        <v>#N/A</v>
      </c>
      <c r="BL43" s="57" t="e">
        <f t="shared" si="6"/>
        <v>#N/A</v>
      </c>
    </row>
    <row r="44" spans="1:64">
      <c r="A44">
        <v>0</v>
      </c>
      <c r="B44">
        <v>0</v>
      </c>
      <c r="C44" s="54">
        <v>0</v>
      </c>
      <c r="D44" s="5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s="18">
        <v>0</v>
      </c>
      <c r="AJ44">
        <v>0</v>
      </c>
      <c r="AK44">
        <v>0</v>
      </c>
      <c r="AL44">
        <v>0</v>
      </c>
      <c r="AM44">
        <v>0</v>
      </c>
      <c r="AN44" s="57">
        <v>0</v>
      </c>
      <c r="AO44" s="57">
        <v>0</v>
      </c>
      <c r="AP44" s="57">
        <v>0</v>
      </c>
      <c r="AQ44" s="57">
        <v>0</v>
      </c>
      <c r="AR44" s="57">
        <v>0</v>
      </c>
      <c r="AS44" s="57">
        <v>0</v>
      </c>
      <c r="AT44" s="57">
        <v>0</v>
      </c>
      <c r="AU44" s="57" t="e">
        <f>VLOOKUP(AK44,'PROMIS G10 Scoring Matrix'!$A$1:$B$5,2,1)</f>
        <v>#N/A</v>
      </c>
      <c r="AV44" s="57" t="e">
        <f>VLOOKUP(AL44,'PROMIS G10 Scoring Matrix'!$A$1:$B$5,2,1)</f>
        <v>#N/A</v>
      </c>
      <c r="AW44" s="57" t="e">
        <f>VLOOKUP(AM44,'PROMIS G10 Scoring Matrix'!$A$1:$B$5,2,1)</f>
        <v>#N/A</v>
      </c>
      <c r="AX44" s="57" t="e">
        <f>VLOOKUP(AN44,'PROMIS G10 Scoring Matrix'!$A$1:$B$5,2,1)</f>
        <v>#N/A</v>
      </c>
      <c r="AY44" s="57" t="e">
        <f>VLOOKUP(AO44,'PROMIS G10 Scoring Matrix'!$A$1:$B$5,2,1)</f>
        <v>#N/A</v>
      </c>
      <c r="AZ44" s="57" t="e">
        <f>VLOOKUP(AP44,'PROMIS G10 Scoring Matrix'!$A$1:$B$5,2,1)</f>
        <v>#N/A</v>
      </c>
      <c r="BA44" s="57" t="e">
        <f>VLOOKUP(AQ44,'PROMIS G10 Scoring Matrix'!$D$1:$E$5,2,1)</f>
        <v>#N/A</v>
      </c>
      <c r="BB44" s="57" t="e">
        <f>VLOOKUP(AR44,'PROMIS G10 Scoring Matrix'!$F$1:$G$5,2,1)</f>
        <v>#N/A</v>
      </c>
      <c r="BC44" s="57" t="e">
        <f>VLOOKUP(AS44,'PROMIS G10 Scoring Matrix'!$H$1:$I$5,2,1)</f>
        <v>#N/A</v>
      </c>
      <c r="BD44" s="57" t="e">
        <f>VLOOKUP(AT44,'PROMIS G10 Scoring Matrix'!$J$1:$K$11,2,1)</f>
        <v>#N/A</v>
      </c>
      <c r="BE44" s="57" t="e">
        <f t="shared" si="1"/>
        <v>#N/A</v>
      </c>
      <c r="BF44" s="57" t="e">
        <f t="shared" si="2"/>
        <v>#N/A</v>
      </c>
      <c r="BG44" s="57" t="e">
        <f>VLOOKUP(BE44,'PROMIS G10 Scoring Matrix'!$L$2:$M$18,2,1)</f>
        <v>#N/A</v>
      </c>
      <c r="BH44" s="57" t="e">
        <f>VLOOKUP(BF44,'PROMIS G10 Scoring Matrix'!$Q$2:$R$18,2,1)</f>
        <v>#N/A</v>
      </c>
      <c r="BI44" s="57">
        <f t="shared" si="7"/>
        <v>0</v>
      </c>
      <c r="BJ44" s="68" t="str">
        <f t="shared" si="8"/>
        <v>0 0</v>
      </c>
      <c r="BK44" s="57" t="e">
        <f t="shared" si="5"/>
        <v>#N/A</v>
      </c>
      <c r="BL44" s="57" t="e">
        <f t="shared" si="6"/>
        <v>#N/A</v>
      </c>
    </row>
    <row r="45" spans="1:64">
      <c r="A45">
        <v>0</v>
      </c>
      <c r="B45">
        <v>0</v>
      </c>
      <c r="C45" s="54">
        <v>0</v>
      </c>
      <c r="D45" s="54">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s="18">
        <v>0</v>
      </c>
      <c r="AJ45">
        <v>0</v>
      </c>
      <c r="AK45">
        <v>0</v>
      </c>
      <c r="AL45">
        <v>0</v>
      </c>
      <c r="AM45">
        <v>0</v>
      </c>
      <c r="AN45" s="57">
        <v>0</v>
      </c>
      <c r="AO45" s="57">
        <v>0</v>
      </c>
      <c r="AP45" s="57">
        <v>0</v>
      </c>
      <c r="AQ45" s="57">
        <v>0</v>
      </c>
      <c r="AR45" s="57">
        <v>0</v>
      </c>
      <c r="AS45" s="57">
        <v>0</v>
      </c>
      <c r="AT45" s="57">
        <v>0</v>
      </c>
      <c r="AU45" s="57" t="e">
        <f>VLOOKUP(AK45,'PROMIS G10 Scoring Matrix'!$A$1:$B$5,2,1)</f>
        <v>#N/A</v>
      </c>
      <c r="AV45" s="57" t="e">
        <f>VLOOKUP(AL45,'PROMIS G10 Scoring Matrix'!$A$1:$B$5,2,1)</f>
        <v>#N/A</v>
      </c>
      <c r="AW45" s="57" t="e">
        <f>VLOOKUP(AM45,'PROMIS G10 Scoring Matrix'!$A$1:$B$5,2,1)</f>
        <v>#N/A</v>
      </c>
      <c r="AX45" s="57" t="e">
        <f>VLOOKUP(AN45,'PROMIS G10 Scoring Matrix'!$A$1:$B$5,2,1)</f>
        <v>#N/A</v>
      </c>
      <c r="AY45" s="57" t="e">
        <f>VLOOKUP(AO45,'PROMIS G10 Scoring Matrix'!$A$1:$B$5,2,1)</f>
        <v>#N/A</v>
      </c>
      <c r="AZ45" s="57" t="e">
        <f>VLOOKUP(AP45,'PROMIS G10 Scoring Matrix'!$A$1:$B$5,2,1)</f>
        <v>#N/A</v>
      </c>
      <c r="BA45" s="57" t="e">
        <f>VLOOKUP(AQ45,'PROMIS G10 Scoring Matrix'!$D$1:$E$5,2,1)</f>
        <v>#N/A</v>
      </c>
      <c r="BB45" s="57" t="e">
        <f>VLOOKUP(AR45,'PROMIS G10 Scoring Matrix'!$F$1:$G$5,2,1)</f>
        <v>#N/A</v>
      </c>
      <c r="BC45" s="57" t="e">
        <f>VLOOKUP(AS45,'PROMIS G10 Scoring Matrix'!$H$1:$I$5,2,1)</f>
        <v>#N/A</v>
      </c>
      <c r="BD45" s="57" t="e">
        <f>VLOOKUP(AT45,'PROMIS G10 Scoring Matrix'!$J$1:$K$11,2,1)</f>
        <v>#N/A</v>
      </c>
      <c r="BE45" s="57" t="e">
        <f t="shared" si="1"/>
        <v>#N/A</v>
      </c>
      <c r="BF45" s="57" t="e">
        <f t="shared" si="2"/>
        <v>#N/A</v>
      </c>
      <c r="BG45" s="57" t="e">
        <f>VLOOKUP(BE45,'PROMIS G10 Scoring Matrix'!$L$2:$M$18,2,1)</f>
        <v>#N/A</v>
      </c>
      <c r="BH45" s="57" t="e">
        <f>VLOOKUP(BF45,'PROMIS G10 Scoring Matrix'!$Q$2:$R$18,2,1)</f>
        <v>#N/A</v>
      </c>
      <c r="BI45" s="57">
        <f t="shared" si="7"/>
        <v>0</v>
      </c>
      <c r="BJ45" s="68" t="str">
        <f t="shared" si="8"/>
        <v>0 0</v>
      </c>
      <c r="BK45" s="57" t="e">
        <f t="shared" si="5"/>
        <v>#N/A</v>
      </c>
      <c r="BL45" s="57" t="e">
        <f t="shared" si="6"/>
        <v>#N/A</v>
      </c>
    </row>
    <row r="46" spans="1:64">
      <c r="A46">
        <v>0</v>
      </c>
      <c r="B46">
        <v>0</v>
      </c>
      <c r="C46" s="54">
        <v>0</v>
      </c>
      <c r="D46" s="54">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s="18">
        <v>0</v>
      </c>
      <c r="AJ46">
        <v>0</v>
      </c>
      <c r="AK46">
        <v>0</v>
      </c>
      <c r="AL46">
        <v>0</v>
      </c>
      <c r="AM46">
        <v>0</v>
      </c>
      <c r="AN46" s="57">
        <v>0</v>
      </c>
      <c r="AO46" s="57">
        <v>0</v>
      </c>
      <c r="AP46" s="57">
        <v>0</v>
      </c>
      <c r="AQ46" s="57">
        <v>0</v>
      </c>
      <c r="AR46" s="57">
        <v>0</v>
      </c>
      <c r="AS46" s="57">
        <v>0</v>
      </c>
      <c r="AT46" s="57">
        <v>0</v>
      </c>
      <c r="AU46" s="57" t="e">
        <f>VLOOKUP(AK46,'PROMIS G10 Scoring Matrix'!$A$1:$B$5,2,1)</f>
        <v>#N/A</v>
      </c>
      <c r="AV46" s="57" t="e">
        <f>VLOOKUP(AL46,'PROMIS G10 Scoring Matrix'!$A$1:$B$5,2,1)</f>
        <v>#N/A</v>
      </c>
      <c r="AW46" s="57" t="e">
        <f>VLOOKUP(AM46,'PROMIS G10 Scoring Matrix'!$A$1:$B$5,2,1)</f>
        <v>#N/A</v>
      </c>
      <c r="AX46" s="57" t="e">
        <f>VLOOKUP(AN46,'PROMIS G10 Scoring Matrix'!$A$1:$B$5,2,1)</f>
        <v>#N/A</v>
      </c>
      <c r="AY46" s="57" t="e">
        <f>VLOOKUP(AO46,'PROMIS G10 Scoring Matrix'!$A$1:$B$5,2,1)</f>
        <v>#N/A</v>
      </c>
      <c r="AZ46" s="57" t="e">
        <f>VLOOKUP(AP46,'PROMIS G10 Scoring Matrix'!$A$1:$B$5,2,1)</f>
        <v>#N/A</v>
      </c>
      <c r="BA46" s="57" t="e">
        <f>VLOOKUP(AQ46,'PROMIS G10 Scoring Matrix'!$D$1:$E$5,2,1)</f>
        <v>#N/A</v>
      </c>
      <c r="BB46" s="57" t="e">
        <f>VLOOKUP(AR46,'PROMIS G10 Scoring Matrix'!$F$1:$G$5,2,1)</f>
        <v>#N/A</v>
      </c>
      <c r="BC46" s="57" t="e">
        <f>VLOOKUP(AS46,'PROMIS G10 Scoring Matrix'!$H$1:$I$5,2,1)</f>
        <v>#N/A</v>
      </c>
      <c r="BD46" s="57" t="e">
        <f>VLOOKUP(AT46,'PROMIS G10 Scoring Matrix'!$J$1:$K$11,2,1)</f>
        <v>#N/A</v>
      </c>
      <c r="BE46" s="57" t="e">
        <f t="shared" si="1"/>
        <v>#N/A</v>
      </c>
      <c r="BF46" s="57" t="e">
        <f t="shared" si="2"/>
        <v>#N/A</v>
      </c>
      <c r="BG46" s="57" t="e">
        <f>VLOOKUP(BE46,'PROMIS G10 Scoring Matrix'!$L$2:$M$18,2,1)</f>
        <v>#N/A</v>
      </c>
      <c r="BH46" s="57" t="e">
        <f>VLOOKUP(BF46,'PROMIS G10 Scoring Matrix'!$Q$2:$R$18,2,1)</f>
        <v>#N/A</v>
      </c>
      <c r="BI46" s="57">
        <f t="shared" si="7"/>
        <v>0</v>
      </c>
      <c r="BJ46" s="68" t="str">
        <f t="shared" si="8"/>
        <v>0 0</v>
      </c>
      <c r="BK46" s="57" t="e">
        <f t="shared" si="5"/>
        <v>#N/A</v>
      </c>
      <c r="BL46" s="57" t="e">
        <f t="shared" si="6"/>
        <v>#N/A</v>
      </c>
    </row>
    <row r="47" spans="1:64">
      <c r="A47">
        <v>0</v>
      </c>
      <c r="B47">
        <v>0</v>
      </c>
      <c r="C47" s="54">
        <v>0</v>
      </c>
      <c r="D47" s="54">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s="18">
        <v>0</v>
      </c>
      <c r="AJ47">
        <v>0</v>
      </c>
      <c r="AK47">
        <v>0</v>
      </c>
      <c r="AL47">
        <v>0</v>
      </c>
      <c r="AM47">
        <v>0</v>
      </c>
      <c r="AN47" s="57">
        <v>0</v>
      </c>
      <c r="AO47" s="57">
        <v>0</v>
      </c>
      <c r="AP47" s="57">
        <v>0</v>
      </c>
      <c r="AQ47" s="57">
        <v>0</v>
      </c>
      <c r="AR47" s="57">
        <v>0</v>
      </c>
      <c r="AS47" s="57">
        <v>0</v>
      </c>
      <c r="AT47" s="57">
        <v>0</v>
      </c>
      <c r="AU47" s="57" t="e">
        <f>VLOOKUP(AK47,'PROMIS G10 Scoring Matrix'!$A$1:$B$5,2,1)</f>
        <v>#N/A</v>
      </c>
      <c r="AV47" s="57" t="e">
        <f>VLOOKUP(AL47,'PROMIS G10 Scoring Matrix'!$A$1:$B$5,2,1)</f>
        <v>#N/A</v>
      </c>
      <c r="AW47" s="57" t="e">
        <f>VLOOKUP(AM47,'PROMIS G10 Scoring Matrix'!$A$1:$B$5,2,1)</f>
        <v>#N/A</v>
      </c>
      <c r="AX47" s="57" t="e">
        <f>VLOOKUP(AN47,'PROMIS G10 Scoring Matrix'!$A$1:$B$5,2,1)</f>
        <v>#N/A</v>
      </c>
      <c r="AY47" s="57" t="e">
        <f>VLOOKUP(AO47,'PROMIS G10 Scoring Matrix'!$A$1:$B$5,2,1)</f>
        <v>#N/A</v>
      </c>
      <c r="AZ47" s="57" t="e">
        <f>VLOOKUP(AP47,'PROMIS G10 Scoring Matrix'!$A$1:$B$5,2,1)</f>
        <v>#N/A</v>
      </c>
      <c r="BA47" s="57" t="e">
        <f>VLOOKUP(AQ47,'PROMIS G10 Scoring Matrix'!$D$1:$E$5,2,1)</f>
        <v>#N/A</v>
      </c>
      <c r="BB47" s="57" t="e">
        <f>VLOOKUP(AR47,'PROMIS G10 Scoring Matrix'!$F$1:$G$5,2,1)</f>
        <v>#N/A</v>
      </c>
      <c r="BC47" s="57" t="e">
        <f>VLOOKUP(AS47,'PROMIS G10 Scoring Matrix'!$H$1:$I$5,2,1)</f>
        <v>#N/A</v>
      </c>
      <c r="BD47" s="57" t="e">
        <f>VLOOKUP(AT47,'PROMIS G10 Scoring Matrix'!$J$1:$K$11,2,1)</f>
        <v>#N/A</v>
      </c>
      <c r="BE47" s="57" t="e">
        <f t="shared" si="1"/>
        <v>#N/A</v>
      </c>
      <c r="BF47" s="57" t="e">
        <f t="shared" si="2"/>
        <v>#N/A</v>
      </c>
      <c r="BG47" s="57" t="e">
        <f>VLOOKUP(BE47,'PROMIS G10 Scoring Matrix'!$L$2:$M$18,2,1)</f>
        <v>#N/A</v>
      </c>
      <c r="BH47" s="57" t="e">
        <f>VLOOKUP(BF47,'PROMIS G10 Scoring Matrix'!$Q$2:$R$18,2,1)</f>
        <v>#N/A</v>
      </c>
      <c r="BI47" s="57">
        <f t="shared" si="7"/>
        <v>0</v>
      </c>
      <c r="BJ47" s="68" t="str">
        <f t="shared" si="8"/>
        <v>0 0</v>
      </c>
      <c r="BK47" s="57" t="e">
        <f t="shared" si="5"/>
        <v>#N/A</v>
      </c>
      <c r="BL47" s="57" t="e">
        <f t="shared" si="6"/>
        <v>#N/A</v>
      </c>
    </row>
    <row r="48" spans="1:64">
      <c r="A48">
        <v>0</v>
      </c>
      <c r="B48">
        <v>0</v>
      </c>
      <c r="C48" s="54">
        <v>0</v>
      </c>
      <c r="D48" s="54">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s="18">
        <v>0</v>
      </c>
      <c r="AJ48">
        <v>0</v>
      </c>
      <c r="AK48">
        <v>0</v>
      </c>
      <c r="AL48">
        <v>0</v>
      </c>
      <c r="AM48">
        <v>0</v>
      </c>
      <c r="AN48" s="57">
        <v>0</v>
      </c>
      <c r="AO48" s="57">
        <v>0</v>
      </c>
      <c r="AP48" s="57">
        <v>0</v>
      </c>
      <c r="AQ48" s="57">
        <v>0</v>
      </c>
      <c r="AR48" s="57">
        <v>0</v>
      </c>
      <c r="AS48" s="57">
        <v>0</v>
      </c>
      <c r="AT48" s="57">
        <v>0</v>
      </c>
      <c r="AU48" s="57" t="e">
        <f>VLOOKUP(AK48,'PROMIS G10 Scoring Matrix'!$A$1:$B$5,2,1)</f>
        <v>#N/A</v>
      </c>
      <c r="AV48" s="57" t="e">
        <f>VLOOKUP(AL48,'PROMIS G10 Scoring Matrix'!$A$1:$B$5,2,1)</f>
        <v>#N/A</v>
      </c>
      <c r="AW48" s="57" t="e">
        <f>VLOOKUP(AM48,'PROMIS G10 Scoring Matrix'!$A$1:$B$5,2,1)</f>
        <v>#N/A</v>
      </c>
      <c r="AX48" s="57" t="e">
        <f>VLOOKUP(AN48,'PROMIS G10 Scoring Matrix'!$A$1:$B$5,2,1)</f>
        <v>#N/A</v>
      </c>
      <c r="AY48" s="57" t="e">
        <f>VLOOKUP(AO48,'PROMIS G10 Scoring Matrix'!$A$1:$B$5,2,1)</f>
        <v>#N/A</v>
      </c>
      <c r="AZ48" s="57" t="e">
        <f>VLOOKUP(AP48,'PROMIS G10 Scoring Matrix'!$A$1:$B$5,2,1)</f>
        <v>#N/A</v>
      </c>
      <c r="BA48" s="57" t="e">
        <f>VLOOKUP(AQ48,'PROMIS G10 Scoring Matrix'!$D$1:$E$5,2,1)</f>
        <v>#N/A</v>
      </c>
      <c r="BB48" s="57" t="e">
        <f>VLOOKUP(AR48,'PROMIS G10 Scoring Matrix'!$F$1:$G$5,2,1)</f>
        <v>#N/A</v>
      </c>
      <c r="BC48" s="57" t="e">
        <f>VLOOKUP(AS48,'PROMIS G10 Scoring Matrix'!$H$1:$I$5,2,1)</f>
        <v>#N/A</v>
      </c>
      <c r="BD48" s="57" t="e">
        <f>VLOOKUP(AT48,'PROMIS G10 Scoring Matrix'!$J$1:$K$11,2,1)</f>
        <v>#N/A</v>
      </c>
      <c r="BE48" s="57" t="e">
        <f t="shared" si="1"/>
        <v>#N/A</v>
      </c>
      <c r="BF48" s="57" t="e">
        <f t="shared" si="2"/>
        <v>#N/A</v>
      </c>
      <c r="BG48" s="57" t="e">
        <f>VLOOKUP(BE48,'PROMIS G10 Scoring Matrix'!$L$2:$M$18,2,1)</f>
        <v>#N/A</v>
      </c>
      <c r="BH48" s="57" t="e">
        <f>VLOOKUP(BF48,'PROMIS G10 Scoring Matrix'!$Q$2:$R$18,2,1)</f>
        <v>#N/A</v>
      </c>
      <c r="BI48" s="57">
        <f t="shared" si="7"/>
        <v>0</v>
      </c>
      <c r="BJ48" s="68" t="str">
        <f t="shared" si="8"/>
        <v>0 0</v>
      </c>
      <c r="BK48" s="57" t="e">
        <f t="shared" si="5"/>
        <v>#N/A</v>
      </c>
      <c r="BL48" s="57" t="e">
        <f t="shared" si="6"/>
        <v>#N/A</v>
      </c>
    </row>
    <row r="49" spans="1:64">
      <c r="A49">
        <v>0</v>
      </c>
      <c r="B49">
        <v>0</v>
      </c>
      <c r="C49" s="54">
        <v>0</v>
      </c>
      <c r="D49" s="54">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s="18">
        <v>0</v>
      </c>
      <c r="AJ49">
        <v>0</v>
      </c>
      <c r="AK49">
        <v>0</v>
      </c>
      <c r="AL49">
        <v>0</v>
      </c>
      <c r="AM49">
        <v>0</v>
      </c>
      <c r="AN49" s="57">
        <v>0</v>
      </c>
      <c r="AO49" s="57">
        <v>0</v>
      </c>
      <c r="AP49" s="57">
        <v>0</v>
      </c>
      <c r="AQ49" s="57">
        <v>0</v>
      </c>
      <c r="AR49" s="57">
        <v>0</v>
      </c>
      <c r="AS49" s="57">
        <v>0</v>
      </c>
      <c r="AT49" s="57">
        <v>0</v>
      </c>
      <c r="AU49" s="57" t="e">
        <f>VLOOKUP(AK49,'PROMIS G10 Scoring Matrix'!$A$1:$B$5,2,1)</f>
        <v>#N/A</v>
      </c>
      <c r="AV49" s="57" t="e">
        <f>VLOOKUP(AL49,'PROMIS G10 Scoring Matrix'!$A$1:$B$5,2,1)</f>
        <v>#N/A</v>
      </c>
      <c r="AW49" s="57" t="e">
        <f>VLOOKUP(AM49,'PROMIS G10 Scoring Matrix'!$A$1:$B$5,2,1)</f>
        <v>#N/A</v>
      </c>
      <c r="AX49" s="57" t="e">
        <f>VLOOKUP(AN49,'PROMIS G10 Scoring Matrix'!$A$1:$B$5,2,1)</f>
        <v>#N/A</v>
      </c>
      <c r="AY49" s="57" t="e">
        <f>VLOOKUP(AO49,'PROMIS G10 Scoring Matrix'!$A$1:$B$5,2,1)</f>
        <v>#N/A</v>
      </c>
      <c r="AZ49" s="57" t="e">
        <f>VLOOKUP(AP49,'PROMIS G10 Scoring Matrix'!$A$1:$B$5,2,1)</f>
        <v>#N/A</v>
      </c>
      <c r="BA49" s="57" t="e">
        <f>VLOOKUP(AQ49,'PROMIS G10 Scoring Matrix'!$D$1:$E$5,2,1)</f>
        <v>#N/A</v>
      </c>
      <c r="BB49" s="57" t="e">
        <f>VLOOKUP(AR49,'PROMIS G10 Scoring Matrix'!$F$1:$G$5,2,1)</f>
        <v>#N/A</v>
      </c>
      <c r="BC49" s="57" t="e">
        <f>VLOOKUP(AS49,'PROMIS G10 Scoring Matrix'!$H$1:$I$5,2,1)</f>
        <v>#N/A</v>
      </c>
      <c r="BD49" s="57" t="e">
        <f>VLOOKUP(AT49,'PROMIS G10 Scoring Matrix'!$J$1:$K$11,2,1)</f>
        <v>#N/A</v>
      </c>
      <c r="BE49" s="57" t="e">
        <f t="shared" si="1"/>
        <v>#N/A</v>
      </c>
      <c r="BF49" s="57" t="e">
        <f t="shared" si="2"/>
        <v>#N/A</v>
      </c>
      <c r="BG49" s="57" t="e">
        <f>VLOOKUP(BE49,'PROMIS G10 Scoring Matrix'!$L$2:$M$18,2,1)</f>
        <v>#N/A</v>
      </c>
      <c r="BH49" s="57" t="e">
        <f>VLOOKUP(BF49,'PROMIS G10 Scoring Matrix'!$Q$2:$R$18,2,1)</f>
        <v>#N/A</v>
      </c>
      <c r="BI49" s="57">
        <f t="shared" si="7"/>
        <v>0</v>
      </c>
      <c r="BJ49" s="68" t="str">
        <f t="shared" si="8"/>
        <v>0 0</v>
      </c>
      <c r="BK49" s="57" t="e">
        <f t="shared" si="5"/>
        <v>#N/A</v>
      </c>
      <c r="BL49" s="57" t="e">
        <f t="shared" si="6"/>
        <v>#N/A</v>
      </c>
    </row>
    <row r="50" spans="1:64">
      <c r="A50">
        <v>0</v>
      </c>
      <c r="B50">
        <v>0</v>
      </c>
      <c r="C50" s="54">
        <v>0</v>
      </c>
      <c r="D50" s="54">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s="18">
        <v>0</v>
      </c>
      <c r="AJ50">
        <v>0</v>
      </c>
      <c r="AK50">
        <v>0</v>
      </c>
      <c r="AL50">
        <v>0</v>
      </c>
      <c r="AM50">
        <v>0</v>
      </c>
      <c r="AN50" s="57">
        <v>0</v>
      </c>
      <c r="AO50" s="57">
        <v>0</v>
      </c>
      <c r="AP50" s="57">
        <v>0</v>
      </c>
      <c r="AQ50" s="57">
        <v>0</v>
      </c>
      <c r="AR50" s="57">
        <v>0</v>
      </c>
      <c r="AS50" s="57">
        <v>0</v>
      </c>
      <c r="AT50" s="57">
        <v>0</v>
      </c>
      <c r="AU50" s="57" t="e">
        <f>VLOOKUP(AK50,'PROMIS G10 Scoring Matrix'!$A$1:$B$5,2,1)</f>
        <v>#N/A</v>
      </c>
      <c r="AV50" s="57" t="e">
        <f>VLOOKUP(AL50,'PROMIS G10 Scoring Matrix'!$A$1:$B$5,2,1)</f>
        <v>#N/A</v>
      </c>
      <c r="AW50" s="57" t="e">
        <f>VLOOKUP(AM50,'PROMIS G10 Scoring Matrix'!$A$1:$B$5,2,1)</f>
        <v>#N/A</v>
      </c>
      <c r="AX50" s="57" t="e">
        <f>VLOOKUP(AN50,'PROMIS G10 Scoring Matrix'!$A$1:$B$5,2,1)</f>
        <v>#N/A</v>
      </c>
      <c r="AY50" s="57" t="e">
        <f>VLOOKUP(AO50,'PROMIS G10 Scoring Matrix'!$A$1:$B$5,2,1)</f>
        <v>#N/A</v>
      </c>
      <c r="AZ50" s="57" t="e">
        <f>VLOOKUP(AP50,'PROMIS G10 Scoring Matrix'!$A$1:$B$5,2,1)</f>
        <v>#N/A</v>
      </c>
      <c r="BA50" s="57" t="e">
        <f>VLOOKUP(AQ50,'PROMIS G10 Scoring Matrix'!$D$1:$E$5,2,1)</f>
        <v>#N/A</v>
      </c>
      <c r="BB50" s="57" t="e">
        <f>VLOOKUP(AR50,'PROMIS G10 Scoring Matrix'!$F$1:$G$5,2,1)</f>
        <v>#N/A</v>
      </c>
      <c r="BC50" s="57" t="e">
        <f>VLOOKUP(AS50,'PROMIS G10 Scoring Matrix'!$H$1:$I$5,2,1)</f>
        <v>#N/A</v>
      </c>
      <c r="BD50" s="57" t="e">
        <f>VLOOKUP(AT50,'PROMIS G10 Scoring Matrix'!$J$1:$K$11,2,1)</f>
        <v>#N/A</v>
      </c>
      <c r="BE50" s="57" t="e">
        <f t="shared" si="1"/>
        <v>#N/A</v>
      </c>
      <c r="BF50" s="57" t="e">
        <f t="shared" si="2"/>
        <v>#N/A</v>
      </c>
      <c r="BG50" s="57" t="e">
        <f>VLOOKUP(BE50,'PROMIS G10 Scoring Matrix'!$L$2:$M$18,2,1)</f>
        <v>#N/A</v>
      </c>
      <c r="BH50" s="57" t="e">
        <f>VLOOKUP(BF50,'PROMIS G10 Scoring Matrix'!$Q$2:$R$18,2,1)</f>
        <v>#N/A</v>
      </c>
      <c r="BI50" s="57">
        <f t="shared" si="7"/>
        <v>0</v>
      </c>
      <c r="BJ50" s="68" t="str">
        <f t="shared" si="8"/>
        <v>0 0</v>
      </c>
      <c r="BK50" s="57" t="e">
        <f t="shared" si="5"/>
        <v>#N/A</v>
      </c>
      <c r="BL50" s="57" t="e">
        <f t="shared" si="6"/>
        <v>#N/A</v>
      </c>
    </row>
    <row r="51" spans="1:64">
      <c r="A51">
        <v>0</v>
      </c>
      <c r="B51">
        <v>0</v>
      </c>
      <c r="C51" s="54">
        <v>0</v>
      </c>
      <c r="D51" s="54">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s="18">
        <v>0</v>
      </c>
      <c r="AJ51">
        <v>0</v>
      </c>
      <c r="AK51">
        <v>0</v>
      </c>
      <c r="AL51">
        <v>0</v>
      </c>
      <c r="AM51">
        <v>0</v>
      </c>
      <c r="AN51" s="57">
        <v>0</v>
      </c>
      <c r="AO51" s="57">
        <v>0</v>
      </c>
      <c r="AP51" s="57">
        <v>0</v>
      </c>
      <c r="AQ51" s="57">
        <v>0</v>
      </c>
      <c r="AR51" s="57">
        <v>0</v>
      </c>
      <c r="AS51" s="57">
        <v>0</v>
      </c>
      <c r="AT51" s="57">
        <v>0</v>
      </c>
      <c r="AU51" s="57" t="e">
        <f>VLOOKUP(AK51,'PROMIS G10 Scoring Matrix'!$A$1:$B$5,2,1)</f>
        <v>#N/A</v>
      </c>
      <c r="AV51" s="57" t="e">
        <f>VLOOKUP(AL51,'PROMIS G10 Scoring Matrix'!$A$1:$B$5,2,1)</f>
        <v>#N/A</v>
      </c>
      <c r="AW51" s="57" t="e">
        <f>VLOOKUP(AM51,'PROMIS G10 Scoring Matrix'!$A$1:$B$5,2,1)</f>
        <v>#N/A</v>
      </c>
      <c r="AX51" s="57" t="e">
        <f>VLOOKUP(AN51,'PROMIS G10 Scoring Matrix'!$A$1:$B$5,2,1)</f>
        <v>#N/A</v>
      </c>
      <c r="AY51" s="57" t="e">
        <f>VLOOKUP(AO51,'PROMIS G10 Scoring Matrix'!$A$1:$B$5,2,1)</f>
        <v>#N/A</v>
      </c>
      <c r="AZ51" s="57" t="e">
        <f>VLOOKUP(AP51,'PROMIS G10 Scoring Matrix'!$A$1:$B$5,2,1)</f>
        <v>#N/A</v>
      </c>
      <c r="BA51" s="57" t="e">
        <f>VLOOKUP(AQ51,'PROMIS G10 Scoring Matrix'!$D$1:$E$5,2,1)</f>
        <v>#N/A</v>
      </c>
      <c r="BB51" s="57" t="e">
        <f>VLOOKUP(AR51,'PROMIS G10 Scoring Matrix'!$F$1:$G$5,2,1)</f>
        <v>#N/A</v>
      </c>
      <c r="BC51" s="57" t="e">
        <f>VLOOKUP(AS51,'PROMIS G10 Scoring Matrix'!$H$1:$I$5,2,1)</f>
        <v>#N/A</v>
      </c>
      <c r="BD51" s="57" t="e">
        <f>VLOOKUP(AT51,'PROMIS G10 Scoring Matrix'!$J$1:$K$11,2,1)</f>
        <v>#N/A</v>
      </c>
      <c r="BE51" s="57" t="e">
        <f t="shared" si="1"/>
        <v>#N/A</v>
      </c>
      <c r="BF51" s="57" t="e">
        <f t="shared" si="2"/>
        <v>#N/A</v>
      </c>
      <c r="BG51" s="57" t="e">
        <f>VLOOKUP(BE51,'PROMIS G10 Scoring Matrix'!$L$2:$M$18,2,1)</f>
        <v>#N/A</v>
      </c>
      <c r="BH51" s="57" t="e">
        <f>VLOOKUP(BF51,'PROMIS G10 Scoring Matrix'!$Q$2:$R$18,2,1)</f>
        <v>#N/A</v>
      </c>
      <c r="BI51" s="57">
        <f t="shared" si="7"/>
        <v>0</v>
      </c>
      <c r="BJ51" s="68" t="str">
        <f t="shared" si="8"/>
        <v>0 0</v>
      </c>
      <c r="BK51" s="57" t="e">
        <f t="shared" si="5"/>
        <v>#N/A</v>
      </c>
      <c r="BL51" s="57" t="e">
        <f t="shared" si="6"/>
        <v>#N/A</v>
      </c>
    </row>
    <row r="52" spans="1:64">
      <c r="A52">
        <v>0</v>
      </c>
      <c r="B52">
        <v>0</v>
      </c>
      <c r="C52" s="54">
        <v>0</v>
      </c>
      <c r="D52" s="54">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s="18">
        <v>0</v>
      </c>
      <c r="AJ52">
        <v>0</v>
      </c>
      <c r="AK52">
        <v>0</v>
      </c>
      <c r="AL52">
        <v>0</v>
      </c>
      <c r="AM52">
        <v>0</v>
      </c>
      <c r="AN52" s="57">
        <v>0</v>
      </c>
      <c r="AO52" s="57">
        <v>0</v>
      </c>
      <c r="AP52" s="57">
        <v>0</v>
      </c>
      <c r="AQ52" s="57">
        <v>0</v>
      </c>
      <c r="AR52" s="57">
        <v>0</v>
      </c>
      <c r="AS52" s="57">
        <v>0</v>
      </c>
      <c r="AT52" s="57">
        <v>0</v>
      </c>
      <c r="AU52" s="57" t="e">
        <f>VLOOKUP(AK52,'PROMIS G10 Scoring Matrix'!$A$1:$B$5,2,1)</f>
        <v>#N/A</v>
      </c>
      <c r="AV52" s="57" t="e">
        <f>VLOOKUP(AL52,'PROMIS G10 Scoring Matrix'!$A$1:$B$5,2,1)</f>
        <v>#N/A</v>
      </c>
      <c r="AW52" s="57" t="e">
        <f>VLOOKUP(AM52,'PROMIS G10 Scoring Matrix'!$A$1:$B$5,2,1)</f>
        <v>#N/A</v>
      </c>
      <c r="AX52" s="57" t="e">
        <f>VLOOKUP(AN52,'PROMIS G10 Scoring Matrix'!$A$1:$B$5,2,1)</f>
        <v>#N/A</v>
      </c>
      <c r="AY52" s="57" t="e">
        <f>VLOOKUP(AO52,'PROMIS G10 Scoring Matrix'!$A$1:$B$5,2,1)</f>
        <v>#N/A</v>
      </c>
      <c r="AZ52" s="57" t="e">
        <f>VLOOKUP(AP52,'PROMIS G10 Scoring Matrix'!$A$1:$B$5,2,1)</f>
        <v>#N/A</v>
      </c>
      <c r="BA52" s="57" t="e">
        <f>VLOOKUP(AQ52,'PROMIS G10 Scoring Matrix'!$D$1:$E$5,2,1)</f>
        <v>#N/A</v>
      </c>
      <c r="BB52" s="57" t="e">
        <f>VLOOKUP(AR52,'PROMIS G10 Scoring Matrix'!$F$1:$G$5,2,1)</f>
        <v>#N/A</v>
      </c>
      <c r="BC52" s="57" t="e">
        <f>VLOOKUP(AS52,'PROMIS G10 Scoring Matrix'!$H$1:$I$5,2,1)</f>
        <v>#N/A</v>
      </c>
      <c r="BD52" s="57" t="e">
        <f>VLOOKUP(AT52,'PROMIS G10 Scoring Matrix'!$J$1:$K$11,2,1)</f>
        <v>#N/A</v>
      </c>
      <c r="BE52" s="57" t="e">
        <f t="shared" si="1"/>
        <v>#N/A</v>
      </c>
      <c r="BF52" s="57" t="e">
        <f t="shared" si="2"/>
        <v>#N/A</v>
      </c>
      <c r="BG52" s="57" t="e">
        <f>VLOOKUP(BE52,'PROMIS G10 Scoring Matrix'!$L$2:$M$18,2,1)</f>
        <v>#N/A</v>
      </c>
      <c r="BH52" s="57" t="e">
        <f>VLOOKUP(BF52,'PROMIS G10 Scoring Matrix'!$Q$2:$R$18,2,1)</f>
        <v>#N/A</v>
      </c>
      <c r="BI52" s="57">
        <f t="shared" si="7"/>
        <v>0</v>
      </c>
      <c r="BJ52" s="68" t="str">
        <f t="shared" si="8"/>
        <v>0 0</v>
      </c>
      <c r="BK52" s="57" t="e">
        <f t="shared" si="5"/>
        <v>#N/A</v>
      </c>
      <c r="BL52" s="57" t="e">
        <f t="shared" si="6"/>
        <v>#N/A</v>
      </c>
    </row>
    <row r="53" spans="1:64">
      <c r="A53">
        <v>0</v>
      </c>
      <c r="B53">
        <v>0</v>
      </c>
      <c r="C53" s="54">
        <v>0</v>
      </c>
      <c r="D53" s="54">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s="18">
        <v>0</v>
      </c>
      <c r="AJ53">
        <v>0</v>
      </c>
      <c r="AK53">
        <v>0</v>
      </c>
      <c r="AL53">
        <v>0</v>
      </c>
      <c r="AM53">
        <v>0</v>
      </c>
      <c r="AN53" s="57">
        <v>0</v>
      </c>
      <c r="AO53" s="57">
        <v>0</v>
      </c>
      <c r="AP53" s="57">
        <v>0</v>
      </c>
      <c r="AQ53" s="57">
        <v>0</v>
      </c>
      <c r="AR53" s="57">
        <v>0</v>
      </c>
      <c r="AS53" s="57">
        <v>0</v>
      </c>
      <c r="AT53" s="57">
        <v>0</v>
      </c>
      <c r="AU53" s="57" t="e">
        <f>VLOOKUP(AK53,'PROMIS G10 Scoring Matrix'!$A$1:$B$5,2,1)</f>
        <v>#N/A</v>
      </c>
      <c r="AV53" s="57" t="e">
        <f>VLOOKUP(AL53,'PROMIS G10 Scoring Matrix'!$A$1:$B$5,2,1)</f>
        <v>#N/A</v>
      </c>
      <c r="AW53" s="57" t="e">
        <f>VLOOKUP(AM53,'PROMIS G10 Scoring Matrix'!$A$1:$B$5,2,1)</f>
        <v>#N/A</v>
      </c>
      <c r="AX53" s="57" t="e">
        <f>VLOOKUP(AN53,'PROMIS G10 Scoring Matrix'!$A$1:$B$5,2,1)</f>
        <v>#N/A</v>
      </c>
      <c r="AY53" s="57" t="e">
        <f>VLOOKUP(AO53,'PROMIS G10 Scoring Matrix'!$A$1:$B$5,2,1)</f>
        <v>#N/A</v>
      </c>
      <c r="AZ53" s="57" t="e">
        <f>VLOOKUP(AP53,'PROMIS G10 Scoring Matrix'!$A$1:$B$5,2,1)</f>
        <v>#N/A</v>
      </c>
      <c r="BA53" s="57" t="e">
        <f>VLOOKUP(AQ53,'PROMIS G10 Scoring Matrix'!$D$1:$E$5,2,1)</f>
        <v>#N/A</v>
      </c>
      <c r="BB53" s="57" t="e">
        <f>VLOOKUP(AR53,'PROMIS G10 Scoring Matrix'!$F$1:$G$5,2,1)</f>
        <v>#N/A</v>
      </c>
      <c r="BC53" s="57" t="e">
        <f>VLOOKUP(AS53,'PROMIS G10 Scoring Matrix'!$H$1:$I$5,2,1)</f>
        <v>#N/A</v>
      </c>
      <c r="BD53" s="57" t="e">
        <f>VLOOKUP(AT53,'PROMIS G10 Scoring Matrix'!$J$1:$K$11,2,1)</f>
        <v>#N/A</v>
      </c>
      <c r="BE53" s="57" t="e">
        <f t="shared" si="1"/>
        <v>#N/A</v>
      </c>
      <c r="BF53" s="57" t="e">
        <f t="shared" si="2"/>
        <v>#N/A</v>
      </c>
      <c r="BG53" s="57" t="e">
        <f>VLOOKUP(BE53,'PROMIS G10 Scoring Matrix'!$L$2:$M$18,2,1)</f>
        <v>#N/A</v>
      </c>
      <c r="BH53" s="57" t="e">
        <f>VLOOKUP(BF53,'PROMIS G10 Scoring Matrix'!$Q$2:$R$18,2,1)</f>
        <v>#N/A</v>
      </c>
      <c r="BI53" s="57">
        <f t="shared" si="7"/>
        <v>0</v>
      </c>
      <c r="BJ53" s="68" t="str">
        <f t="shared" si="8"/>
        <v>0 0</v>
      </c>
      <c r="BK53" s="57" t="e">
        <f t="shared" si="5"/>
        <v>#N/A</v>
      </c>
      <c r="BL53" s="57" t="e">
        <f t="shared" si="6"/>
        <v>#N/A</v>
      </c>
    </row>
    <row r="54" spans="1:64">
      <c r="A54">
        <v>0</v>
      </c>
      <c r="B54">
        <v>0</v>
      </c>
      <c r="C54" s="54">
        <v>0</v>
      </c>
      <c r="D54" s="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s="18">
        <v>0</v>
      </c>
      <c r="AJ54">
        <v>0</v>
      </c>
      <c r="AK54">
        <v>0</v>
      </c>
      <c r="AL54">
        <v>0</v>
      </c>
      <c r="AM54">
        <v>0</v>
      </c>
      <c r="AN54" s="57">
        <v>0</v>
      </c>
      <c r="AO54" s="57">
        <v>0</v>
      </c>
      <c r="AP54" s="57">
        <v>0</v>
      </c>
      <c r="AQ54" s="57">
        <v>0</v>
      </c>
      <c r="AR54" s="57">
        <v>0</v>
      </c>
      <c r="AS54" s="57">
        <v>0</v>
      </c>
      <c r="AT54" s="57">
        <v>0</v>
      </c>
      <c r="AU54" s="57" t="e">
        <f>VLOOKUP(AK54,'PROMIS G10 Scoring Matrix'!$A$1:$B$5,2,1)</f>
        <v>#N/A</v>
      </c>
      <c r="AV54" s="57" t="e">
        <f>VLOOKUP(AL54,'PROMIS G10 Scoring Matrix'!$A$1:$B$5,2,1)</f>
        <v>#N/A</v>
      </c>
      <c r="AW54" s="57" t="e">
        <f>VLOOKUP(AM54,'PROMIS G10 Scoring Matrix'!$A$1:$B$5,2,1)</f>
        <v>#N/A</v>
      </c>
      <c r="AX54" s="57" t="e">
        <f>VLOOKUP(AN54,'PROMIS G10 Scoring Matrix'!$A$1:$B$5,2,1)</f>
        <v>#N/A</v>
      </c>
      <c r="AY54" s="57" t="e">
        <f>VLOOKUP(AO54,'PROMIS G10 Scoring Matrix'!$A$1:$B$5,2,1)</f>
        <v>#N/A</v>
      </c>
      <c r="AZ54" s="57" t="e">
        <f>VLOOKUP(AP54,'PROMIS G10 Scoring Matrix'!$A$1:$B$5,2,1)</f>
        <v>#N/A</v>
      </c>
      <c r="BA54" s="57" t="e">
        <f>VLOOKUP(AQ54,'PROMIS G10 Scoring Matrix'!$D$1:$E$5,2,1)</f>
        <v>#N/A</v>
      </c>
      <c r="BB54" s="57" t="e">
        <f>VLOOKUP(AR54,'PROMIS G10 Scoring Matrix'!$F$1:$G$5,2,1)</f>
        <v>#N/A</v>
      </c>
      <c r="BC54" s="57" t="e">
        <f>VLOOKUP(AS54,'PROMIS G10 Scoring Matrix'!$H$1:$I$5,2,1)</f>
        <v>#N/A</v>
      </c>
      <c r="BD54" s="57" t="e">
        <f>VLOOKUP(AT54,'PROMIS G10 Scoring Matrix'!$J$1:$K$11,2,1)</f>
        <v>#N/A</v>
      </c>
      <c r="BE54" s="57" t="e">
        <f t="shared" si="1"/>
        <v>#N/A</v>
      </c>
      <c r="BF54" s="57" t="e">
        <f t="shared" si="2"/>
        <v>#N/A</v>
      </c>
      <c r="BG54" s="57" t="e">
        <f>VLOOKUP(BE54,'PROMIS G10 Scoring Matrix'!$L$2:$M$18,2,1)</f>
        <v>#N/A</v>
      </c>
      <c r="BH54" s="57" t="e">
        <f>VLOOKUP(BF54,'PROMIS G10 Scoring Matrix'!$Q$2:$R$18,2,1)</f>
        <v>#N/A</v>
      </c>
      <c r="BI54" s="57">
        <f t="shared" si="7"/>
        <v>0</v>
      </c>
      <c r="BJ54" s="68" t="str">
        <f t="shared" si="8"/>
        <v>0 0</v>
      </c>
      <c r="BK54" s="57" t="e">
        <f t="shared" si="5"/>
        <v>#N/A</v>
      </c>
      <c r="BL54" s="57" t="e">
        <f t="shared" si="6"/>
        <v>#N/A</v>
      </c>
    </row>
    <row r="55" spans="1:64">
      <c r="A55">
        <v>0</v>
      </c>
      <c r="B55">
        <v>0</v>
      </c>
      <c r="C55" s="54">
        <v>0</v>
      </c>
      <c r="D55" s="54">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s="18">
        <v>0</v>
      </c>
      <c r="AJ55">
        <v>0</v>
      </c>
      <c r="AK55">
        <v>0</v>
      </c>
      <c r="AL55">
        <v>0</v>
      </c>
      <c r="AM55">
        <v>0</v>
      </c>
      <c r="AN55" s="57">
        <v>0</v>
      </c>
      <c r="AO55" s="57">
        <v>0</v>
      </c>
      <c r="AP55" s="57">
        <v>0</v>
      </c>
      <c r="AQ55" s="57">
        <v>0</v>
      </c>
      <c r="AR55" s="57">
        <v>0</v>
      </c>
      <c r="AS55" s="57">
        <v>0</v>
      </c>
      <c r="AT55" s="57">
        <v>0</v>
      </c>
      <c r="AU55" s="57" t="e">
        <f>VLOOKUP(AK55,'PROMIS G10 Scoring Matrix'!$A$1:$B$5,2,1)</f>
        <v>#N/A</v>
      </c>
      <c r="AV55" s="57" t="e">
        <f>VLOOKUP(AL55,'PROMIS G10 Scoring Matrix'!$A$1:$B$5,2,1)</f>
        <v>#N/A</v>
      </c>
      <c r="AW55" s="57" t="e">
        <f>VLOOKUP(AM55,'PROMIS G10 Scoring Matrix'!$A$1:$B$5,2,1)</f>
        <v>#N/A</v>
      </c>
      <c r="AX55" s="57" t="e">
        <f>VLOOKUP(AN55,'PROMIS G10 Scoring Matrix'!$A$1:$B$5,2,1)</f>
        <v>#N/A</v>
      </c>
      <c r="AY55" s="57" t="e">
        <f>VLOOKUP(AO55,'PROMIS G10 Scoring Matrix'!$A$1:$B$5,2,1)</f>
        <v>#N/A</v>
      </c>
      <c r="AZ55" s="57" t="e">
        <f>VLOOKUP(AP55,'PROMIS G10 Scoring Matrix'!$A$1:$B$5,2,1)</f>
        <v>#N/A</v>
      </c>
      <c r="BA55" s="57" t="e">
        <f>VLOOKUP(AQ55,'PROMIS G10 Scoring Matrix'!$D$1:$E$5,2,1)</f>
        <v>#N/A</v>
      </c>
      <c r="BB55" s="57" t="e">
        <f>VLOOKUP(AR55,'PROMIS G10 Scoring Matrix'!$F$1:$G$5,2,1)</f>
        <v>#N/A</v>
      </c>
      <c r="BC55" s="57" t="e">
        <f>VLOOKUP(AS55,'PROMIS G10 Scoring Matrix'!$H$1:$I$5,2,1)</f>
        <v>#N/A</v>
      </c>
      <c r="BD55" s="57" t="e">
        <f>VLOOKUP(AT55,'PROMIS G10 Scoring Matrix'!$J$1:$K$11,2,1)</f>
        <v>#N/A</v>
      </c>
      <c r="BE55" s="57" t="e">
        <f t="shared" si="1"/>
        <v>#N/A</v>
      </c>
      <c r="BF55" s="57" t="e">
        <f t="shared" si="2"/>
        <v>#N/A</v>
      </c>
      <c r="BG55" s="57" t="e">
        <f>VLOOKUP(BE55,'PROMIS G10 Scoring Matrix'!$L$2:$M$18,2,1)</f>
        <v>#N/A</v>
      </c>
      <c r="BH55" s="57" t="e">
        <f>VLOOKUP(BF55,'PROMIS G10 Scoring Matrix'!$Q$2:$R$18,2,1)</f>
        <v>#N/A</v>
      </c>
      <c r="BI55" s="57">
        <f t="shared" si="7"/>
        <v>0</v>
      </c>
      <c r="BJ55" s="68" t="str">
        <f t="shared" si="8"/>
        <v>0 0</v>
      </c>
      <c r="BK55" s="57" t="e">
        <f t="shared" si="5"/>
        <v>#N/A</v>
      </c>
      <c r="BL55" s="57" t="e">
        <f t="shared" si="6"/>
        <v>#N/A</v>
      </c>
    </row>
    <row r="56" spans="1:64">
      <c r="C56" s="54"/>
      <c r="D56" s="54"/>
      <c r="AI56" s="18"/>
      <c r="AN56" s="57"/>
      <c r="AO56" s="57"/>
      <c r="AP56" s="57"/>
      <c r="AQ56" s="57"/>
      <c r="AR56" s="57"/>
      <c r="AS56" s="57"/>
      <c r="AT56" s="57"/>
      <c r="AU56" s="57" t="e">
        <f>VLOOKUP(AK56,'PROMIS G10 Scoring Matrix'!$A$1:$B$5,2,1)</f>
        <v>#N/A</v>
      </c>
      <c r="AV56" s="57" t="e">
        <f>VLOOKUP(AL56,'PROMIS G10 Scoring Matrix'!$A$1:$B$5,2,1)</f>
        <v>#N/A</v>
      </c>
      <c r="AW56" s="57" t="e">
        <f>VLOOKUP(AM56,'PROMIS G10 Scoring Matrix'!$A$1:$B$5,2,1)</f>
        <v>#N/A</v>
      </c>
      <c r="AX56" s="57" t="e">
        <f>VLOOKUP(AN56,'PROMIS G10 Scoring Matrix'!$A$1:$B$5,2,1)</f>
        <v>#N/A</v>
      </c>
      <c r="AY56" s="57" t="e">
        <f>VLOOKUP(AO56,'PROMIS G10 Scoring Matrix'!$A$1:$B$5,2,1)</f>
        <v>#N/A</v>
      </c>
      <c r="AZ56" s="57" t="e">
        <f>VLOOKUP(AP56,'PROMIS G10 Scoring Matrix'!$A$1:$B$5,2,1)</f>
        <v>#N/A</v>
      </c>
      <c r="BA56" s="57" t="e">
        <f>VLOOKUP(AQ56,'PROMIS G10 Scoring Matrix'!$D$1:$E$5,2,1)</f>
        <v>#N/A</v>
      </c>
      <c r="BB56" s="57" t="e">
        <f>VLOOKUP(AR56,'PROMIS G10 Scoring Matrix'!$F$1:$G$5,2,1)</f>
        <v>#N/A</v>
      </c>
      <c r="BC56" s="57" t="e">
        <f>VLOOKUP(AS56,'PROMIS G10 Scoring Matrix'!$H$1:$I$5,2,1)</f>
        <v>#N/A</v>
      </c>
      <c r="BD56" s="57" t="e">
        <f>VLOOKUP(AT56,'PROMIS G10 Scoring Matrix'!$J$1:$K$11,2,1)</f>
        <v>#N/A</v>
      </c>
      <c r="BE56" s="57" t="e">
        <f t="shared" si="1"/>
        <v>#N/A</v>
      </c>
      <c r="BF56" s="57" t="e">
        <f t="shared" si="2"/>
        <v>#N/A</v>
      </c>
      <c r="BG56" s="57" t="e">
        <f>VLOOKUP(BE56,'PROMIS G10 Scoring Matrix'!$L$2:$M$18,2,1)</f>
        <v>#N/A</v>
      </c>
      <c r="BH56" s="57" t="e">
        <f>VLOOKUP(BF56,'PROMIS G10 Scoring Matrix'!$Q$2:$R$18,2,1)</f>
        <v>#N/A</v>
      </c>
      <c r="BI56" s="57">
        <f t="shared" si="7"/>
        <v>0</v>
      </c>
      <c r="BJ56" s="68">
        <f t="shared" si="8"/>
        <v>0</v>
      </c>
      <c r="BK56" s="57" t="str">
        <f t="shared" si="5"/>
        <v/>
      </c>
      <c r="BL56" s="57" t="str">
        <f t="shared" si="6"/>
        <v/>
      </c>
    </row>
    <row r="57" spans="1:64">
      <c r="C57" s="54"/>
      <c r="D57" s="54"/>
      <c r="AI57" s="18"/>
      <c r="AN57" s="57"/>
      <c r="AO57" s="57"/>
      <c r="AP57" s="57"/>
      <c r="AQ57" s="57"/>
      <c r="AR57" s="57"/>
      <c r="AS57" s="57"/>
      <c r="AT57" s="57"/>
      <c r="AU57" s="57" t="e">
        <f>VLOOKUP(AK57,'PROMIS G10 Scoring Matrix'!$A$1:$B$5,2,1)</f>
        <v>#N/A</v>
      </c>
      <c r="AV57" s="57" t="e">
        <f>VLOOKUP(AL57,'PROMIS G10 Scoring Matrix'!$A$1:$B$5,2,1)</f>
        <v>#N/A</v>
      </c>
      <c r="AW57" s="57" t="e">
        <f>VLOOKUP(AM57,'PROMIS G10 Scoring Matrix'!$A$1:$B$5,2,1)</f>
        <v>#N/A</v>
      </c>
      <c r="AX57" s="57" t="e">
        <f>VLOOKUP(AN57,'PROMIS G10 Scoring Matrix'!$A$1:$B$5,2,1)</f>
        <v>#N/A</v>
      </c>
      <c r="AY57" s="57" t="e">
        <f>VLOOKUP(AO57,'PROMIS G10 Scoring Matrix'!$A$1:$B$5,2,1)</f>
        <v>#N/A</v>
      </c>
      <c r="AZ57" s="57" t="e">
        <f>VLOOKUP(AP57,'PROMIS G10 Scoring Matrix'!$A$1:$B$5,2,1)</f>
        <v>#N/A</v>
      </c>
      <c r="BA57" s="57" t="e">
        <f>VLOOKUP(AQ57,'PROMIS G10 Scoring Matrix'!$D$1:$E$5,2,1)</f>
        <v>#N/A</v>
      </c>
      <c r="BB57" s="57" t="e">
        <f>VLOOKUP(AR57,'PROMIS G10 Scoring Matrix'!$F$1:$G$5,2,1)</f>
        <v>#N/A</v>
      </c>
      <c r="BC57" s="57" t="e">
        <f>VLOOKUP(AS57,'PROMIS G10 Scoring Matrix'!$H$1:$I$5,2,1)</f>
        <v>#N/A</v>
      </c>
      <c r="BD57" s="57" t="e">
        <f>VLOOKUP(AT57,'PROMIS G10 Scoring Matrix'!$J$1:$K$11,2,1)</f>
        <v>#N/A</v>
      </c>
      <c r="BE57" s="57" t="e">
        <f t="shared" si="1"/>
        <v>#N/A</v>
      </c>
      <c r="BF57" s="57" t="e">
        <f t="shared" si="2"/>
        <v>#N/A</v>
      </c>
      <c r="BG57" s="57" t="e">
        <f>VLOOKUP(BE57,'PROMIS G10 Scoring Matrix'!$L$2:$M$18,2,1)</f>
        <v>#N/A</v>
      </c>
      <c r="BH57" s="57" t="e">
        <f>VLOOKUP(BF57,'PROMIS G10 Scoring Matrix'!$Q$2:$R$18,2,1)</f>
        <v>#N/A</v>
      </c>
      <c r="BI57" s="57">
        <f t="shared" si="7"/>
        <v>0</v>
      </c>
      <c r="BJ57" s="68">
        <f t="shared" si="8"/>
        <v>0</v>
      </c>
      <c r="BK57" s="57" t="str">
        <f t="shared" si="5"/>
        <v/>
      </c>
      <c r="BL57" s="57" t="str">
        <f t="shared" si="6"/>
        <v/>
      </c>
    </row>
    <row r="58" spans="1:64">
      <c r="C58" s="54"/>
      <c r="D58" s="54"/>
      <c r="AI58" s="18"/>
      <c r="AN58" s="57"/>
      <c r="AO58" s="57"/>
      <c r="AP58" s="57"/>
      <c r="AQ58" s="57"/>
      <c r="AR58" s="57"/>
      <c r="AS58" s="57"/>
      <c r="AT58" s="57"/>
      <c r="AU58" s="57" t="e">
        <f>VLOOKUP(AK58,'PROMIS G10 Scoring Matrix'!$A$1:$B$5,2,1)</f>
        <v>#N/A</v>
      </c>
      <c r="AV58" s="57" t="e">
        <f>VLOOKUP(AL58,'PROMIS G10 Scoring Matrix'!$A$1:$B$5,2,1)</f>
        <v>#N/A</v>
      </c>
      <c r="AW58" s="57" t="e">
        <f>VLOOKUP(AM58,'PROMIS G10 Scoring Matrix'!$A$1:$B$5,2,1)</f>
        <v>#N/A</v>
      </c>
      <c r="AX58" s="57" t="e">
        <f>VLOOKUP(AN58,'PROMIS G10 Scoring Matrix'!$A$1:$B$5,2,1)</f>
        <v>#N/A</v>
      </c>
      <c r="AY58" s="57" t="e">
        <f>VLOOKUP(AO58,'PROMIS G10 Scoring Matrix'!$A$1:$B$5,2,1)</f>
        <v>#N/A</v>
      </c>
      <c r="AZ58" s="57" t="e">
        <f>VLOOKUP(AP58,'PROMIS G10 Scoring Matrix'!$A$1:$B$5,2,1)</f>
        <v>#N/A</v>
      </c>
      <c r="BA58" s="57" t="e">
        <f>VLOOKUP(AQ58,'PROMIS G10 Scoring Matrix'!$D$1:$E$5,2,1)</f>
        <v>#N/A</v>
      </c>
      <c r="BB58" s="57" t="e">
        <f>VLOOKUP(AR58,'PROMIS G10 Scoring Matrix'!$F$1:$G$5,2,1)</f>
        <v>#N/A</v>
      </c>
      <c r="BC58" s="57" t="e">
        <f>VLOOKUP(AS58,'PROMIS G10 Scoring Matrix'!$H$1:$I$5,2,1)</f>
        <v>#N/A</v>
      </c>
      <c r="BD58" s="57" t="e">
        <f>VLOOKUP(AT58,'PROMIS G10 Scoring Matrix'!$J$1:$K$11,2,1)</f>
        <v>#N/A</v>
      </c>
      <c r="BE58" s="57" t="e">
        <f t="shared" si="1"/>
        <v>#N/A</v>
      </c>
      <c r="BF58" s="57" t="e">
        <f t="shared" si="2"/>
        <v>#N/A</v>
      </c>
      <c r="BG58" s="57" t="e">
        <f>VLOOKUP(BE58,'PROMIS G10 Scoring Matrix'!$L$2:$M$18,2,1)</f>
        <v>#N/A</v>
      </c>
      <c r="BH58" s="57" t="e">
        <f>VLOOKUP(BF58,'PROMIS G10 Scoring Matrix'!$Q$2:$R$18,2,1)</f>
        <v>#N/A</v>
      </c>
      <c r="BI58" s="57">
        <f t="shared" si="7"/>
        <v>0</v>
      </c>
      <c r="BJ58" s="68">
        <f t="shared" si="8"/>
        <v>0</v>
      </c>
      <c r="BK58" s="57" t="str">
        <f t="shared" si="5"/>
        <v/>
      </c>
      <c r="BL58" s="57" t="str">
        <f t="shared" si="6"/>
        <v/>
      </c>
    </row>
    <row r="59" spans="1:64">
      <c r="C59" s="54"/>
      <c r="D59" s="54"/>
      <c r="AI59" s="18"/>
      <c r="AN59" s="57"/>
      <c r="AO59" s="57"/>
      <c r="AP59" s="57"/>
      <c r="AQ59" s="57"/>
      <c r="AR59" s="57"/>
      <c r="AS59" s="57"/>
      <c r="AT59" s="57"/>
      <c r="AU59" s="57" t="e">
        <f>VLOOKUP(AK59,'PROMIS G10 Scoring Matrix'!$A$1:$B$5,2,1)</f>
        <v>#N/A</v>
      </c>
      <c r="AV59" s="57" t="e">
        <f>VLOOKUP(AL59,'PROMIS G10 Scoring Matrix'!$A$1:$B$5,2,1)</f>
        <v>#N/A</v>
      </c>
      <c r="AW59" s="57" t="e">
        <f>VLOOKUP(AM59,'PROMIS G10 Scoring Matrix'!$A$1:$B$5,2,1)</f>
        <v>#N/A</v>
      </c>
      <c r="AX59" s="57" t="e">
        <f>VLOOKUP(AN59,'PROMIS G10 Scoring Matrix'!$A$1:$B$5,2,1)</f>
        <v>#N/A</v>
      </c>
      <c r="AY59" s="57" t="e">
        <f>VLOOKUP(AO59,'PROMIS G10 Scoring Matrix'!$A$1:$B$5,2,1)</f>
        <v>#N/A</v>
      </c>
      <c r="AZ59" s="57" t="e">
        <f>VLOOKUP(AP59,'PROMIS G10 Scoring Matrix'!$A$1:$B$5,2,1)</f>
        <v>#N/A</v>
      </c>
      <c r="BA59" s="57" t="e">
        <f>VLOOKUP(AQ59,'PROMIS G10 Scoring Matrix'!$D$1:$E$5,2,1)</f>
        <v>#N/A</v>
      </c>
      <c r="BB59" s="57" t="e">
        <f>VLOOKUP(AR59,'PROMIS G10 Scoring Matrix'!$F$1:$G$5,2,1)</f>
        <v>#N/A</v>
      </c>
      <c r="BC59" s="57" t="e">
        <f>VLOOKUP(AS59,'PROMIS G10 Scoring Matrix'!$H$1:$I$5,2,1)</f>
        <v>#N/A</v>
      </c>
      <c r="BD59" s="57" t="e">
        <f>VLOOKUP(AT59,'PROMIS G10 Scoring Matrix'!$J$1:$K$11,2,1)</f>
        <v>#N/A</v>
      </c>
      <c r="BE59" s="57" t="e">
        <f t="shared" si="1"/>
        <v>#N/A</v>
      </c>
      <c r="BF59" s="57" t="e">
        <f t="shared" si="2"/>
        <v>#N/A</v>
      </c>
      <c r="BG59" s="57" t="e">
        <f>VLOOKUP(BE59,'PROMIS G10 Scoring Matrix'!$L$2:$M$18,2,1)</f>
        <v>#N/A</v>
      </c>
      <c r="BH59" s="57" t="e">
        <f>VLOOKUP(BF59,'PROMIS G10 Scoring Matrix'!$Q$2:$R$18,2,1)</f>
        <v>#N/A</v>
      </c>
      <c r="BI59" s="57">
        <f t="shared" si="7"/>
        <v>0</v>
      </c>
      <c r="BJ59" s="68">
        <f t="shared" si="8"/>
        <v>0</v>
      </c>
      <c r="BK59" s="57" t="str">
        <f t="shared" si="5"/>
        <v/>
      </c>
      <c r="BL59" s="57" t="str">
        <f t="shared" si="6"/>
        <v/>
      </c>
    </row>
    <row r="60" spans="1:64">
      <c r="C60" s="54"/>
      <c r="D60" s="54"/>
      <c r="AI60" s="18"/>
      <c r="AN60" s="57"/>
      <c r="AO60" s="57"/>
      <c r="AP60" s="57"/>
      <c r="AQ60" s="57"/>
      <c r="AR60" s="57"/>
      <c r="AS60" s="57"/>
      <c r="AT60" s="57"/>
      <c r="AU60" s="57" t="e">
        <f>VLOOKUP(AK60,'PROMIS G10 Scoring Matrix'!$A$1:$B$5,2,1)</f>
        <v>#N/A</v>
      </c>
      <c r="AV60" s="57" t="e">
        <f>VLOOKUP(AL60,'PROMIS G10 Scoring Matrix'!$A$1:$B$5,2,1)</f>
        <v>#N/A</v>
      </c>
      <c r="AW60" s="57" t="e">
        <f>VLOOKUP(AM60,'PROMIS G10 Scoring Matrix'!$A$1:$B$5,2,1)</f>
        <v>#N/A</v>
      </c>
      <c r="AX60" s="57" t="e">
        <f>VLOOKUP(AN60,'PROMIS G10 Scoring Matrix'!$A$1:$B$5,2,1)</f>
        <v>#N/A</v>
      </c>
      <c r="AY60" s="57" t="e">
        <f>VLOOKUP(AO60,'PROMIS G10 Scoring Matrix'!$A$1:$B$5,2,1)</f>
        <v>#N/A</v>
      </c>
      <c r="AZ60" s="57" t="e">
        <f>VLOOKUP(AP60,'PROMIS G10 Scoring Matrix'!$A$1:$B$5,2,1)</f>
        <v>#N/A</v>
      </c>
      <c r="BA60" s="57" t="e">
        <f>VLOOKUP(AQ60,'PROMIS G10 Scoring Matrix'!$D$1:$E$5,2,1)</f>
        <v>#N/A</v>
      </c>
      <c r="BB60" s="57" t="e">
        <f>VLOOKUP(AR60,'PROMIS G10 Scoring Matrix'!$F$1:$G$5,2,1)</f>
        <v>#N/A</v>
      </c>
      <c r="BC60" s="57" t="e">
        <f>VLOOKUP(AS60,'PROMIS G10 Scoring Matrix'!$H$1:$I$5,2,1)</f>
        <v>#N/A</v>
      </c>
      <c r="BD60" s="57" t="e">
        <f>VLOOKUP(AT60,'PROMIS G10 Scoring Matrix'!$J$1:$K$11,2,1)</f>
        <v>#N/A</v>
      </c>
      <c r="BE60" s="57" t="e">
        <f t="shared" si="1"/>
        <v>#N/A</v>
      </c>
      <c r="BF60" s="57" t="e">
        <f t="shared" si="2"/>
        <v>#N/A</v>
      </c>
      <c r="BG60" s="57" t="e">
        <f>VLOOKUP(BE60,'PROMIS G10 Scoring Matrix'!$L$2:$M$18,2,1)</f>
        <v>#N/A</v>
      </c>
      <c r="BH60" s="57" t="e">
        <f>VLOOKUP(BF60,'PROMIS G10 Scoring Matrix'!$Q$2:$R$18,2,1)</f>
        <v>#N/A</v>
      </c>
      <c r="BI60" s="57">
        <f t="shared" si="7"/>
        <v>0</v>
      </c>
      <c r="BJ60" s="68">
        <f t="shared" si="8"/>
        <v>0</v>
      </c>
      <c r="BK60" s="57" t="str">
        <f t="shared" si="5"/>
        <v/>
      </c>
      <c r="BL60" s="57" t="str">
        <f t="shared" si="6"/>
        <v/>
      </c>
    </row>
    <row r="61" spans="1:64">
      <c r="C61" s="54"/>
      <c r="D61" s="54"/>
      <c r="AI61" s="18"/>
      <c r="AN61" s="57"/>
      <c r="AO61" s="57"/>
      <c r="AP61" s="57"/>
      <c r="AQ61" s="57"/>
      <c r="AR61" s="57"/>
      <c r="AS61" s="57"/>
      <c r="AT61" s="57"/>
      <c r="AU61" s="57" t="e">
        <f>VLOOKUP(AK61,'PROMIS G10 Scoring Matrix'!$A$1:$B$5,2,1)</f>
        <v>#N/A</v>
      </c>
      <c r="AV61" s="57" t="e">
        <f>VLOOKUP(AL61,'PROMIS G10 Scoring Matrix'!$A$1:$B$5,2,1)</f>
        <v>#N/A</v>
      </c>
      <c r="AW61" s="57" t="e">
        <f>VLOOKUP(AM61,'PROMIS G10 Scoring Matrix'!$A$1:$B$5,2,1)</f>
        <v>#N/A</v>
      </c>
      <c r="AX61" s="57" t="e">
        <f>VLOOKUP(AN61,'PROMIS G10 Scoring Matrix'!$A$1:$B$5,2,1)</f>
        <v>#N/A</v>
      </c>
      <c r="AY61" s="57" t="e">
        <f>VLOOKUP(AO61,'PROMIS G10 Scoring Matrix'!$A$1:$B$5,2,1)</f>
        <v>#N/A</v>
      </c>
      <c r="AZ61" s="57" t="e">
        <f>VLOOKUP(AP61,'PROMIS G10 Scoring Matrix'!$A$1:$B$5,2,1)</f>
        <v>#N/A</v>
      </c>
      <c r="BA61" s="57" t="e">
        <f>VLOOKUP(AQ61,'PROMIS G10 Scoring Matrix'!$D$1:$E$5,2,1)</f>
        <v>#N/A</v>
      </c>
      <c r="BB61" s="57" t="e">
        <f>VLOOKUP(AR61,'PROMIS G10 Scoring Matrix'!$F$1:$G$5,2,1)</f>
        <v>#N/A</v>
      </c>
      <c r="BC61" s="57" t="e">
        <f>VLOOKUP(AS61,'PROMIS G10 Scoring Matrix'!$H$1:$I$5,2,1)</f>
        <v>#N/A</v>
      </c>
      <c r="BD61" s="57" t="e">
        <f>VLOOKUP(AT61,'PROMIS G10 Scoring Matrix'!$J$1:$K$11,2,1)</f>
        <v>#N/A</v>
      </c>
      <c r="BE61" s="57" t="e">
        <f t="shared" si="1"/>
        <v>#N/A</v>
      </c>
      <c r="BF61" s="57" t="e">
        <f t="shared" si="2"/>
        <v>#N/A</v>
      </c>
      <c r="BG61" s="57" t="e">
        <f>VLOOKUP(BE61,'PROMIS G10 Scoring Matrix'!$L$2:$M$18,2,1)</f>
        <v>#N/A</v>
      </c>
      <c r="BH61" s="57" t="e">
        <f>VLOOKUP(BF61,'PROMIS G10 Scoring Matrix'!$Q$2:$R$18,2,1)</f>
        <v>#N/A</v>
      </c>
      <c r="BI61" s="57">
        <f t="shared" si="7"/>
        <v>0</v>
      </c>
      <c r="BJ61" s="68">
        <f t="shared" si="8"/>
        <v>0</v>
      </c>
      <c r="BK61" s="57" t="str">
        <f t="shared" si="5"/>
        <v/>
      </c>
      <c r="BL61" s="57" t="str">
        <f t="shared" si="6"/>
        <v/>
      </c>
    </row>
    <row r="62" spans="1:64">
      <c r="C62" s="54"/>
      <c r="D62" s="54"/>
      <c r="AI62" s="18"/>
      <c r="AN62" s="57"/>
      <c r="AO62" s="57"/>
      <c r="AP62" s="57"/>
      <c r="AQ62" s="57"/>
      <c r="AR62" s="57"/>
      <c r="AS62" s="57"/>
      <c r="AT62" s="57"/>
      <c r="AU62" s="57" t="e">
        <f>VLOOKUP(AK62,'PROMIS G10 Scoring Matrix'!$A$1:$B$5,2,1)</f>
        <v>#N/A</v>
      </c>
      <c r="AV62" s="57" t="e">
        <f>VLOOKUP(AL62,'PROMIS G10 Scoring Matrix'!$A$1:$B$5,2,1)</f>
        <v>#N/A</v>
      </c>
      <c r="AW62" s="57" t="e">
        <f>VLOOKUP(AM62,'PROMIS G10 Scoring Matrix'!$A$1:$B$5,2,1)</f>
        <v>#N/A</v>
      </c>
      <c r="AX62" s="57" t="e">
        <f>VLOOKUP(AN62,'PROMIS G10 Scoring Matrix'!$A$1:$B$5,2,1)</f>
        <v>#N/A</v>
      </c>
      <c r="AY62" s="57" t="e">
        <f>VLOOKUP(AO62,'PROMIS G10 Scoring Matrix'!$A$1:$B$5,2,1)</f>
        <v>#N/A</v>
      </c>
      <c r="AZ62" s="57" t="e">
        <f>VLOOKUP(AP62,'PROMIS G10 Scoring Matrix'!$A$1:$B$5,2,1)</f>
        <v>#N/A</v>
      </c>
      <c r="BA62" s="57" t="e">
        <f>VLOOKUP(AQ62,'PROMIS G10 Scoring Matrix'!$D$1:$E$5,2,1)</f>
        <v>#N/A</v>
      </c>
      <c r="BB62" s="57" t="e">
        <f>VLOOKUP(AR62,'PROMIS G10 Scoring Matrix'!$F$1:$G$5,2,1)</f>
        <v>#N/A</v>
      </c>
      <c r="BC62" s="57" t="e">
        <f>VLOOKUP(AS62,'PROMIS G10 Scoring Matrix'!$H$1:$I$5,2,1)</f>
        <v>#N/A</v>
      </c>
      <c r="BD62" s="57" t="e">
        <f>VLOOKUP(AT62,'PROMIS G10 Scoring Matrix'!$J$1:$K$11,2,1)</f>
        <v>#N/A</v>
      </c>
      <c r="BE62" s="57" t="e">
        <f t="shared" si="1"/>
        <v>#N/A</v>
      </c>
      <c r="BF62" s="57" t="e">
        <f t="shared" si="2"/>
        <v>#N/A</v>
      </c>
      <c r="BG62" s="57" t="e">
        <f>VLOOKUP(BE62,'PROMIS G10 Scoring Matrix'!$L$2:$M$18,2,1)</f>
        <v>#N/A</v>
      </c>
      <c r="BH62" s="57" t="e">
        <f>VLOOKUP(BF62,'PROMIS G10 Scoring Matrix'!$Q$2:$R$18,2,1)</f>
        <v>#N/A</v>
      </c>
      <c r="BI62" s="57">
        <f t="shared" si="7"/>
        <v>0</v>
      </c>
      <c r="BJ62" s="68">
        <f t="shared" si="8"/>
        <v>0</v>
      </c>
      <c r="BK62" s="57" t="str">
        <f t="shared" si="5"/>
        <v/>
      </c>
      <c r="BL62" s="57" t="str">
        <f t="shared" si="6"/>
        <v/>
      </c>
    </row>
    <row r="63" spans="1:64">
      <c r="C63" s="54"/>
      <c r="D63" s="54"/>
      <c r="AI63" s="18"/>
      <c r="AN63" s="57"/>
      <c r="AO63" s="57"/>
      <c r="AP63" s="57"/>
      <c r="AQ63" s="57"/>
      <c r="AR63" s="57"/>
      <c r="AS63" s="57"/>
      <c r="AT63" s="57"/>
      <c r="AU63" s="57" t="e">
        <f>VLOOKUP(AK63,'PROMIS G10 Scoring Matrix'!$A$1:$B$5,2,1)</f>
        <v>#N/A</v>
      </c>
      <c r="AV63" s="57" t="e">
        <f>VLOOKUP(AL63,'PROMIS G10 Scoring Matrix'!$A$1:$B$5,2,1)</f>
        <v>#N/A</v>
      </c>
      <c r="AW63" s="57" t="e">
        <f>VLOOKUP(AM63,'PROMIS G10 Scoring Matrix'!$A$1:$B$5,2,1)</f>
        <v>#N/A</v>
      </c>
      <c r="AX63" s="57" t="e">
        <f>VLOOKUP(AN63,'PROMIS G10 Scoring Matrix'!$A$1:$B$5,2,1)</f>
        <v>#N/A</v>
      </c>
      <c r="AY63" s="57" t="e">
        <f>VLOOKUP(AO63,'PROMIS G10 Scoring Matrix'!$A$1:$B$5,2,1)</f>
        <v>#N/A</v>
      </c>
      <c r="AZ63" s="57" t="e">
        <f>VLOOKUP(AP63,'PROMIS G10 Scoring Matrix'!$A$1:$B$5,2,1)</f>
        <v>#N/A</v>
      </c>
      <c r="BA63" s="57" t="e">
        <f>VLOOKUP(AQ63,'PROMIS G10 Scoring Matrix'!$D$1:$E$5,2,1)</f>
        <v>#N/A</v>
      </c>
      <c r="BB63" s="57" t="e">
        <f>VLOOKUP(AR63,'PROMIS G10 Scoring Matrix'!$F$1:$G$5,2,1)</f>
        <v>#N/A</v>
      </c>
      <c r="BC63" s="57" t="e">
        <f>VLOOKUP(AS63,'PROMIS G10 Scoring Matrix'!$H$1:$I$5,2,1)</f>
        <v>#N/A</v>
      </c>
      <c r="BD63" s="57" t="e">
        <f>VLOOKUP(AT63,'PROMIS G10 Scoring Matrix'!$J$1:$K$11,2,1)</f>
        <v>#N/A</v>
      </c>
      <c r="BE63" s="57" t="e">
        <f t="shared" si="1"/>
        <v>#N/A</v>
      </c>
      <c r="BF63" s="57" t="e">
        <f t="shared" si="2"/>
        <v>#N/A</v>
      </c>
      <c r="BG63" s="57" t="e">
        <f>VLOOKUP(BE63,'PROMIS G10 Scoring Matrix'!$L$2:$M$18,2,1)</f>
        <v>#N/A</v>
      </c>
      <c r="BH63" s="57" t="e">
        <f>VLOOKUP(BF63,'PROMIS G10 Scoring Matrix'!$Q$2:$R$18,2,1)</f>
        <v>#N/A</v>
      </c>
      <c r="BI63" s="57">
        <f t="shared" si="7"/>
        <v>0</v>
      </c>
      <c r="BJ63" s="68">
        <f t="shared" si="8"/>
        <v>0</v>
      </c>
      <c r="BK63" s="57" t="str">
        <f t="shared" si="5"/>
        <v/>
      </c>
      <c r="BL63" s="57" t="str">
        <f t="shared" si="6"/>
        <v/>
      </c>
    </row>
    <row r="64" spans="1:64">
      <c r="C64" s="54"/>
      <c r="D64" s="54"/>
      <c r="AI64" s="18"/>
      <c r="AN64" s="57"/>
      <c r="AO64" s="57"/>
      <c r="AP64" s="57"/>
      <c r="AQ64" s="57"/>
      <c r="AR64" s="57"/>
      <c r="AS64" s="57"/>
      <c r="AT64" s="57"/>
      <c r="AU64" s="57" t="e">
        <f>VLOOKUP(AK64,'PROMIS G10 Scoring Matrix'!$A$1:$B$5,2,1)</f>
        <v>#N/A</v>
      </c>
      <c r="AV64" s="57" t="e">
        <f>VLOOKUP(AL64,'PROMIS G10 Scoring Matrix'!$A$1:$B$5,2,1)</f>
        <v>#N/A</v>
      </c>
      <c r="AW64" s="57" t="e">
        <f>VLOOKUP(AM64,'PROMIS G10 Scoring Matrix'!$A$1:$B$5,2,1)</f>
        <v>#N/A</v>
      </c>
      <c r="AX64" s="57" t="e">
        <f>VLOOKUP(AN64,'PROMIS G10 Scoring Matrix'!$A$1:$B$5,2,1)</f>
        <v>#N/A</v>
      </c>
      <c r="AY64" s="57" t="e">
        <f>VLOOKUP(AO64,'PROMIS G10 Scoring Matrix'!$A$1:$B$5,2,1)</f>
        <v>#N/A</v>
      </c>
      <c r="AZ64" s="57" t="e">
        <f>VLOOKUP(AP64,'PROMIS G10 Scoring Matrix'!$A$1:$B$5,2,1)</f>
        <v>#N/A</v>
      </c>
      <c r="BA64" s="57" t="e">
        <f>VLOOKUP(AQ64,'PROMIS G10 Scoring Matrix'!$D$1:$E$5,2,1)</f>
        <v>#N/A</v>
      </c>
      <c r="BB64" s="57" t="e">
        <f>VLOOKUP(AR64,'PROMIS G10 Scoring Matrix'!$F$1:$G$5,2,1)</f>
        <v>#N/A</v>
      </c>
      <c r="BC64" s="57" t="e">
        <f>VLOOKUP(AS64,'PROMIS G10 Scoring Matrix'!$H$1:$I$5,2,1)</f>
        <v>#N/A</v>
      </c>
      <c r="BD64" s="57" t="e">
        <f>VLOOKUP(AT64,'PROMIS G10 Scoring Matrix'!$J$1:$K$11,2,1)</f>
        <v>#N/A</v>
      </c>
      <c r="BE64" s="57" t="e">
        <f t="shared" si="1"/>
        <v>#N/A</v>
      </c>
      <c r="BF64" s="57" t="e">
        <f t="shared" si="2"/>
        <v>#N/A</v>
      </c>
      <c r="BG64" s="57" t="e">
        <f>VLOOKUP(BE64,'PROMIS G10 Scoring Matrix'!$L$2:$M$18,2,1)</f>
        <v>#N/A</v>
      </c>
      <c r="BH64" s="57" t="e">
        <f>VLOOKUP(BF64,'PROMIS G10 Scoring Matrix'!$Q$2:$R$18,2,1)</f>
        <v>#N/A</v>
      </c>
      <c r="BI64" s="57">
        <f t="shared" si="7"/>
        <v>0</v>
      </c>
      <c r="BJ64" s="68">
        <f t="shared" si="8"/>
        <v>0</v>
      </c>
      <c r="BK64" s="57" t="str">
        <f t="shared" si="5"/>
        <v/>
      </c>
      <c r="BL64" s="57" t="str">
        <f t="shared" si="6"/>
        <v/>
      </c>
    </row>
    <row r="65" spans="3:64">
      <c r="C65" s="54"/>
      <c r="D65" s="54"/>
      <c r="AI65" s="18"/>
      <c r="AN65" s="57"/>
      <c r="AO65" s="57"/>
      <c r="AP65" s="57"/>
      <c r="AQ65" s="57"/>
      <c r="AR65" s="57"/>
      <c r="AS65" s="57"/>
      <c r="AT65" s="57"/>
      <c r="AU65" s="57" t="e">
        <f>VLOOKUP(AK65,'PROMIS G10 Scoring Matrix'!$A$1:$B$5,2,1)</f>
        <v>#N/A</v>
      </c>
      <c r="AV65" s="57" t="e">
        <f>VLOOKUP(AL65,'PROMIS G10 Scoring Matrix'!$A$1:$B$5,2,1)</f>
        <v>#N/A</v>
      </c>
      <c r="AW65" s="57" t="e">
        <f>VLOOKUP(AM65,'PROMIS G10 Scoring Matrix'!$A$1:$B$5,2,1)</f>
        <v>#N/A</v>
      </c>
      <c r="AX65" s="57" t="e">
        <f>VLOOKUP(AN65,'PROMIS G10 Scoring Matrix'!$A$1:$B$5,2,1)</f>
        <v>#N/A</v>
      </c>
      <c r="AY65" s="57" t="e">
        <f>VLOOKUP(AO65,'PROMIS G10 Scoring Matrix'!$A$1:$B$5,2,1)</f>
        <v>#N/A</v>
      </c>
      <c r="AZ65" s="57" t="e">
        <f>VLOOKUP(AP65,'PROMIS G10 Scoring Matrix'!$A$1:$B$5,2,1)</f>
        <v>#N/A</v>
      </c>
      <c r="BA65" s="57" t="e">
        <f>VLOOKUP(AQ65,'PROMIS G10 Scoring Matrix'!$D$1:$E$5,2,1)</f>
        <v>#N/A</v>
      </c>
      <c r="BB65" s="57" t="e">
        <f>VLOOKUP(AR65,'PROMIS G10 Scoring Matrix'!$F$1:$G$5,2,1)</f>
        <v>#N/A</v>
      </c>
      <c r="BC65" s="57" t="e">
        <f>VLOOKUP(AS65,'PROMIS G10 Scoring Matrix'!$H$1:$I$5,2,1)</f>
        <v>#N/A</v>
      </c>
      <c r="BD65" s="57" t="e">
        <f>VLOOKUP(AT65,'PROMIS G10 Scoring Matrix'!$J$1:$K$11,2,1)</f>
        <v>#N/A</v>
      </c>
      <c r="BE65" s="57" t="e">
        <f t="shared" si="1"/>
        <v>#N/A</v>
      </c>
      <c r="BF65" s="57" t="e">
        <f t="shared" si="2"/>
        <v>#N/A</v>
      </c>
      <c r="BG65" s="57" t="e">
        <f>VLOOKUP(BE65,'PROMIS G10 Scoring Matrix'!$L$2:$M$18,2,1)</f>
        <v>#N/A</v>
      </c>
      <c r="BH65" s="57" t="e">
        <f>VLOOKUP(BF65,'PROMIS G10 Scoring Matrix'!$Q$2:$R$18,2,1)</f>
        <v>#N/A</v>
      </c>
      <c r="BI65" s="57">
        <f t="shared" si="7"/>
        <v>0</v>
      </c>
      <c r="BJ65" s="68">
        <f t="shared" si="8"/>
        <v>0</v>
      </c>
      <c r="BK65" s="57" t="str">
        <f t="shared" si="5"/>
        <v/>
      </c>
      <c r="BL65" s="57" t="str">
        <f t="shared" si="6"/>
        <v/>
      </c>
    </row>
    <row r="66" spans="3:64">
      <c r="C66" s="54"/>
      <c r="D66" s="54"/>
      <c r="AI66" s="18"/>
      <c r="AN66" s="57"/>
      <c r="AO66" s="57"/>
      <c r="AP66" s="57"/>
      <c r="AQ66" s="57"/>
      <c r="AR66" s="57"/>
      <c r="AS66" s="57"/>
      <c r="AT66" s="57"/>
      <c r="AU66" s="57" t="e">
        <f>VLOOKUP(AK66,'PROMIS G10 Scoring Matrix'!$A$1:$B$5,2,1)</f>
        <v>#N/A</v>
      </c>
      <c r="AV66" s="57" t="e">
        <f>VLOOKUP(AL66,'PROMIS G10 Scoring Matrix'!$A$1:$B$5,2,1)</f>
        <v>#N/A</v>
      </c>
      <c r="AW66" s="57" t="e">
        <f>VLOOKUP(AM66,'PROMIS G10 Scoring Matrix'!$A$1:$B$5,2,1)</f>
        <v>#N/A</v>
      </c>
      <c r="AX66" s="57" t="e">
        <f>VLOOKUP(AN66,'PROMIS G10 Scoring Matrix'!$A$1:$B$5,2,1)</f>
        <v>#N/A</v>
      </c>
      <c r="AY66" s="57" t="e">
        <f>VLOOKUP(AO66,'PROMIS G10 Scoring Matrix'!$A$1:$B$5,2,1)</f>
        <v>#N/A</v>
      </c>
      <c r="AZ66" s="57" t="e">
        <f>VLOOKUP(AP66,'PROMIS G10 Scoring Matrix'!$A$1:$B$5,2,1)</f>
        <v>#N/A</v>
      </c>
      <c r="BA66" s="57" t="e">
        <f>VLOOKUP(AQ66,'PROMIS G10 Scoring Matrix'!$D$1:$E$5,2,1)</f>
        <v>#N/A</v>
      </c>
      <c r="BB66" s="57" t="e">
        <f>VLOOKUP(AR66,'PROMIS G10 Scoring Matrix'!$F$1:$G$5,2,1)</f>
        <v>#N/A</v>
      </c>
      <c r="BC66" s="57" t="e">
        <f>VLOOKUP(AS66,'PROMIS G10 Scoring Matrix'!$H$1:$I$5,2,1)</f>
        <v>#N/A</v>
      </c>
      <c r="BD66" s="57" t="e">
        <f>VLOOKUP(AT66,'PROMIS G10 Scoring Matrix'!$J$1:$K$11,2,1)</f>
        <v>#N/A</v>
      </c>
      <c r="BE66" s="57" t="e">
        <f t="shared" si="1"/>
        <v>#N/A</v>
      </c>
      <c r="BF66" s="57" t="e">
        <f t="shared" si="2"/>
        <v>#N/A</v>
      </c>
      <c r="BG66" s="57" t="e">
        <f>VLOOKUP(BE66,'PROMIS G10 Scoring Matrix'!$L$2:$M$18,2,1)</f>
        <v>#N/A</v>
      </c>
      <c r="BH66" s="57" t="e">
        <f>VLOOKUP(BF66,'PROMIS G10 Scoring Matrix'!$Q$2:$R$18,2,1)</f>
        <v>#N/A</v>
      </c>
      <c r="BI66" s="57">
        <f t="shared" si="7"/>
        <v>0</v>
      </c>
      <c r="BJ66" s="68">
        <f t="shared" si="8"/>
        <v>0</v>
      </c>
      <c r="BK66" s="57" t="str">
        <f t="shared" si="5"/>
        <v/>
      </c>
      <c r="BL66" s="57" t="str">
        <f t="shared" si="6"/>
        <v/>
      </c>
    </row>
    <row r="67" spans="3:64">
      <c r="C67" s="54"/>
      <c r="D67" s="54"/>
      <c r="AI67" s="18"/>
      <c r="AN67" s="57"/>
      <c r="AO67" s="57"/>
      <c r="AP67" s="57"/>
      <c r="AQ67" s="57"/>
      <c r="AR67" s="57"/>
      <c r="AS67" s="57"/>
      <c r="AT67" s="57"/>
      <c r="AU67" s="57" t="e">
        <f>VLOOKUP(AK67,'PROMIS G10 Scoring Matrix'!$A$1:$B$5,2,1)</f>
        <v>#N/A</v>
      </c>
      <c r="AV67" s="57" t="e">
        <f>VLOOKUP(AL67,'PROMIS G10 Scoring Matrix'!$A$1:$B$5,2,1)</f>
        <v>#N/A</v>
      </c>
      <c r="AW67" s="57" t="e">
        <f>VLOOKUP(AM67,'PROMIS G10 Scoring Matrix'!$A$1:$B$5,2,1)</f>
        <v>#N/A</v>
      </c>
      <c r="AX67" s="57" t="e">
        <f>VLOOKUP(AN67,'PROMIS G10 Scoring Matrix'!$A$1:$B$5,2,1)</f>
        <v>#N/A</v>
      </c>
      <c r="AY67" s="57" t="e">
        <f>VLOOKUP(AO67,'PROMIS G10 Scoring Matrix'!$A$1:$B$5,2,1)</f>
        <v>#N/A</v>
      </c>
      <c r="AZ67" s="57" t="e">
        <f>VLOOKUP(AP67,'PROMIS G10 Scoring Matrix'!$A$1:$B$5,2,1)</f>
        <v>#N/A</v>
      </c>
      <c r="BA67" s="57" t="e">
        <f>VLOOKUP(AQ67,'PROMIS G10 Scoring Matrix'!$D$1:$E$5,2,1)</f>
        <v>#N/A</v>
      </c>
      <c r="BB67" s="57" t="e">
        <f>VLOOKUP(AR67,'PROMIS G10 Scoring Matrix'!$F$1:$G$5,2,1)</f>
        <v>#N/A</v>
      </c>
      <c r="BC67" s="57" t="e">
        <f>VLOOKUP(AS67,'PROMIS G10 Scoring Matrix'!$H$1:$I$5,2,1)</f>
        <v>#N/A</v>
      </c>
      <c r="BD67" s="57" t="e">
        <f>VLOOKUP(AT67,'PROMIS G10 Scoring Matrix'!$J$1:$K$11,2,1)</f>
        <v>#N/A</v>
      </c>
      <c r="BE67" s="57" t="e">
        <f t="shared" si="1"/>
        <v>#N/A</v>
      </c>
      <c r="BF67" s="57" t="e">
        <f t="shared" si="2"/>
        <v>#N/A</v>
      </c>
      <c r="BG67" s="57" t="e">
        <f>VLOOKUP(BE67,'PROMIS G10 Scoring Matrix'!$L$2:$M$18,2,1)</f>
        <v>#N/A</v>
      </c>
      <c r="BH67" s="57" t="e">
        <f>VLOOKUP(BF67,'PROMIS G10 Scoring Matrix'!$Q$2:$R$18,2,1)</f>
        <v>#N/A</v>
      </c>
      <c r="BI67" s="57">
        <f t="shared" si="7"/>
        <v>0</v>
      </c>
      <c r="BJ67" s="68">
        <f t="shared" si="8"/>
        <v>0</v>
      </c>
      <c r="BK67" s="57" t="str">
        <f t="shared" si="5"/>
        <v/>
      </c>
      <c r="BL67" s="57" t="str">
        <f t="shared" si="6"/>
        <v/>
      </c>
    </row>
    <row r="68" spans="3:64">
      <c r="C68" s="54"/>
      <c r="D68" s="54"/>
      <c r="AI68" s="18"/>
      <c r="AN68" s="57"/>
      <c r="AO68" s="57"/>
      <c r="AP68" s="57"/>
      <c r="AQ68" s="57"/>
      <c r="AR68" s="57"/>
      <c r="AS68" s="57"/>
      <c r="AT68" s="57"/>
      <c r="AU68" s="57" t="e">
        <f>VLOOKUP(AK68,'PROMIS G10 Scoring Matrix'!$A$1:$B$5,2,1)</f>
        <v>#N/A</v>
      </c>
      <c r="AV68" s="57" t="e">
        <f>VLOOKUP(AL68,'PROMIS G10 Scoring Matrix'!$A$1:$B$5,2,1)</f>
        <v>#N/A</v>
      </c>
      <c r="AW68" s="57" t="e">
        <f>VLOOKUP(AM68,'PROMIS G10 Scoring Matrix'!$A$1:$B$5,2,1)</f>
        <v>#N/A</v>
      </c>
      <c r="AX68" s="57" t="e">
        <f>VLOOKUP(AN68,'PROMIS G10 Scoring Matrix'!$A$1:$B$5,2,1)</f>
        <v>#N/A</v>
      </c>
      <c r="AY68" s="57" t="e">
        <f>VLOOKUP(AO68,'PROMIS G10 Scoring Matrix'!$A$1:$B$5,2,1)</f>
        <v>#N/A</v>
      </c>
      <c r="AZ68" s="57" t="e">
        <f>VLOOKUP(AP68,'PROMIS G10 Scoring Matrix'!$A$1:$B$5,2,1)</f>
        <v>#N/A</v>
      </c>
      <c r="BA68" s="57" t="e">
        <f>VLOOKUP(AQ68,'PROMIS G10 Scoring Matrix'!$D$1:$E$5,2,1)</f>
        <v>#N/A</v>
      </c>
      <c r="BB68" s="57" t="e">
        <f>VLOOKUP(AR68,'PROMIS G10 Scoring Matrix'!$F$1:$G$5,2,1)</f>
        <v>#N/A</v>
      </c>
      <c r="BC68" s="57" t="e">
        <f>VLOOKUP(AS68,'PROMIS G10 Scoring Matrix'!$H$1:$I$5,2,1)</f>
        <v>#N/A</v>
      </c>
      <c r="BD68" s="57" t="e">
        <f>VLOOKUP(AT68,'PROMIS G10 Scoring Matrix'!$J$1:$K$11,2,1)</f>
        <v>#N/A</v>
      </c>
      <c r="BE68" s="57" t="e">
        <f t="shared" si="1"/>
        <v>#N/A</v>
      </c>
      <c r="BF68" s="57" t="e">
        <f t="shared" si="2"/>
        <v>#N/A</v>
      </c>
      <c r="BG68" s="57" t="e">
        <f>VLOOKUP(BE68,'PROMIS G10 Scoring Matrix'!$L$2:$M$18,2,1)</f>
        <v>#N/A</v>
      </c>
      <c r="BH68" s="57" t="e">
        <f>VLOOKUP(BF68,'PROMIS G10 Scoring Matrix'!$Q$2:$R$18,2,1)</f>
        <v>#N/A</v>
      </c>
      <c r="BI68" s="57">
        <f t="shared" si="7"/>
        <v>0</v>
      </c>
      <c r="BJ68" s="68">
        <f t="shared" si="8"/>
        <v>0</v>
      </c>
      <c r="BK68" s="57" t="str">
        <f t="shared" si="5"/>
        <v/>
      </c>
      <c r="BL68" s="57" t="str">
        <f t="shared" si="6"/>
        <v/>
      </c>
    </row>
    <row r="69" spans="3:64">
      <c r="C69" s="54"/>
      <c r="D69" s="54"/>
      <c r="AI69" s="18"/>
      <c r="AN69" s="57"/>
      <c r="AO69" s="57"/>
      <c r="AP69" s="57"/>
      <c r="AQ69" s="57"/>
      <c r="AR69" s="57"/>
      <c r="AS69" s="57"/>
      <c r="AT69" s="57"/>
      <c r="AU69" s="57" t="e">
        <f>VLOOKUP(AK69,'PROMIS G10 Scoring Matrix'!$A$1:$B$5,2,1)</f>
        <v>#N/A</v>
      </c>
      <c r="AV69" s="57" t="e">
        <f>VLOOKUP(AL69,'PROMIS G10 Scoring Matrix'!$A$1:$B$5,2,1)</f>
        <v>#N/A</v>
      </c>
      <c r="AW69" s="57" t="e">
        <f>VLOOKUP(AM69,'PROMIS G10 Scoring Matrix'!$A$1:$B$5,2,1)</f>
        <v>#N/A</v>
      </c>
      <c r="AX69" s="57" t="e">
        <f>VLOOKUP(AN69,'PROMIS G10 Scoring Matrix'!$A$1:$B$5,2,1)</f>
        <v>#N/A</v>
      </c>
      <c r="AY69" s="57" t="e">
        <f>VLOOKUP(AO69,'PROMIS G10 Scoring Matrix'!$A$1:$B$5,2,1)</f>
        <v>#N/A</v>
      </c>
      <c r="AZ69" s="57" t="e">
        <f>VLOOKUP(AP69,'PROMIS G10 Scoring Matrix'!$A$1:$B$5,2,1)</f>
        <v>#N/A</v>
      </c>
      <c r="BA69" s="57" t="e">
        <f>VLOOKUP(AQ69,'PROMIS G10 Scoring Matrix'!$D$1:$E$5,2,1)</f>
        <v>#N/A</v>
      </c>
      <c r="BB69" s="57" t="e">
        <f>VLOOKUP(AR69,'PROMIS G10 Scoring Matrix'!$F$1:$G$5,2,1)</f>
        <v>#N/A</v>
      </c>
      <c r="BC69" s="57" t="e">
        <f>VLOOKUP(AS69,'PROMIS G10 Scoring Matrix'!$H$1:$I$5,2,1)</f>
        <v>#N/A</v>
      </c>
      <c r="BD69" s="57" t="e">
        <f>VLOOKUP(AT69,'PROMIS G10 Scoring Matrix'!$J$1:$K$11,2,1)</f>
        <v>#N/A</v>
      </c>
      <c r="BE69" s="57" t="e">
        <f t="shared" si="1"/>
        <v>#N/A</v>
      </c>
      <c r="BF69" s="57" t="e">
        <f t="shared" si="2"/>
        <v>#N/A</v>
      </c>
      <c r="BG69" s="57" t="e">
        <f>VLOOKUP(BE69,'PROMIS G10 Scoring Matrix'!$L$2:$M$18,2,1)</f>
        <v>#N/A</v>
      </c>
      <c r="BH69" s="57" t="e">
        <f>VLOOKUP(BF69,'PROMIS G10 Scoring Matrix'!$Q$2:$R$18,2,1)</f>
        <v>#N/A</v>
      </c>
      <c r="BI69" s="57">
        <f t="shared" si="7"/>
        <v>0</v>
      </c>
      <c r="BJ69" s="68">
        <f t="shared" si="8"/>
        <v>0</v>
      </c>
      <c r="BK69" s="57" t="str">
        <f t="shared" si="5"/>
        <v/>
      </c>
      <c r="BL69" s="57" t="str">
        <f t="shared" si="6"/>
        <v/>
      </c>
    </row>
    <row r="70" spans="3:64">
      <c r="C70" s="54"/>
      <c r="D70" s="54"/>
      <c r="AI70" s="18"/>
      <c r="AN70" s="57"/>
      <c r="AO70" s="57"/>
      <c r="AP70" s="57"/>
      <c r="AQ70" s="57"/>
      <c r="AR70" s="57"/>
      <c r="AS70" s="57"/>
      <c r="AT70" s="57"/>
      <c r="AU70" s="57" t="e">
        <f>VLOOKUP(AK70,'PROMIS G10 Scoring Matrix'!$A$1:$B$5,2,1)</f>
        <v>#N/A</v>
      </c>
      <c r="AV70" s="57" t="e">
        <f>VLOOKUP(AL70,'PROMIS G10 Scoring Matrix'!$A$1:$B$5,2,1)</f>
        <v>#N/A</v>
      </c>
      <c r="AW70" s="57" t="e">
        <f>VLOOKUP(AM70,'PROMIS G10 Scoring Matrix'!$A$1:$B$5,2,1)</f>
        <v>#N/A</v>
      </c>
      <c r="AX70" s="57" t="e">
        <f>VLOOKUP(AN70,'PROMIS G10 Scoring Matrix'!$A$1:$B$5,2,1)</f>
        <v>#N/A</v>
      </c>
      <c r="AY70" s="57" t="e">
        <f>VLOOKUP(AO70,'PROMIS G10 Scoring Matrix'!$A$1:$B$5,2,1)</f>
        <v>#N/A</v>
      </c>
      <c r="AZ70" s="57" t="e">
        <f>VLOOKUP(AP70,'PROMIS G10 Scoring Matrix'!$A$1:$B$5,2,1)</f>
        <v>#N/A</v>
      </c>
      <c r="BA70" s="57" t="e">
        <f>VLOOKUP(AQ70,'PROMIS G10 Scoring Matrix'!$D$1:$E$5,2,1)</f>
        <v>#N/A</v>
      </c>
      <c r="BB70" s="57" t="e">
        <f>VLOOKUP(AR70,'PROMIS G10 Scoring Matrix'!$F$1:$G$5,2,1)</f>
        <v>#N/A</v>
      </c>
      <c r="BC70" s="57" t="e">
        <f>VLOOKUP(AS70,'PROMIS G10 Scoring Matrix'!$H$1:$I$5,2,1)</f>
        <v>#N/A</v>
      </c>
      <c r="BD70" s="57" t="e">
        <f>VLOOKUP(AT70,'PROMIS G10 Scoring Matrix'!$J$1:$K$11,2,1)</f>
        <v>#N/A</v>
      </c>
      <c r="BE70" s="57" t="e">
        <f t="shared" si="1"/>
        <v>#N/A</v>
      </c>
      <c r="BF70" s="57" t="e">
        <f t="shared" si="2"/>
        <v>#N/A</v>
      </c>
      <c r="BG70" s="57" t="e">
        <f>VLOOKUP(BE70,'PROMIS G10 Scoring Matrix'!$L$2:$M$18,2,1)</f>
        <v>#N/A</v>
      </c>
      <c r="BH70" s="57" t="e">
        <f>VLOOKUP(BF70,'PROMIS G10 Scoring Matrix'!$Q$2:$R$18,2,1)</f>
        <v>#N/A</v>
      </c>
      <c r="BI70" s="57">
        <f t="shared" si="7"/>
        <v>0</v>
      </c>
      <c r="BJ70" s="68">
        <f t="shared" si="8"/>
        <v>0</v>
      </c>
      <c r="BK70" s="57" t="str">
        <f t="shared" si="5"/>
        <v/>
      </c>
      <c r="BL70" s="57" t="str">
        <f t="shared" si="6"/>
        <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47"/>
  <sheetViews>
    <sheetView topLeftCell="F1" workbookViewId="0">
      <selection activeCell="R2" sqref="R2"/>
    </sheetView>
  </sheetViews>
  <sheetFormatPr defaultColWidth="15.140625" defaultRowHeight="15.75" customHeight="1"/>
  <cols>
    <col min="2" max="2" width="18" customWidth="1"/>
    <col min="3" max="3" width="22" customWidth="1"/>
    <col min="5" max="5" width="46.85546875" customWidth="1"/>
  </cols>
  <sheetData>
    <row r="1" spans="1:19">
      <c r="A1" s="56" t="s">
        <v>583</v>
      </c>
      <c r="B1" s="2">
        <v>5</v>
      </c>
      <c r="C1" s="18"/>
      <c r="D1" s="2" t="s">
        <v>584</v>
      </c>
      <c r="E1" s="2">
        <v>2</v>
      </c>
      <c r="F1" s="47" t="s">
        <v>612</v>
      </c>
      <c r="G1" s="18">
        <v>1</v>
      </c>
      <c r="H1" s="47" t="s">
        <v>130</v>
      </c>
      <c r="I1" s="18">
        <v>4</v>
      </c>
      <c r="J1" s="18">
        <v>1</v>
      </c>
      <c r="K1" s="18">
        <v>4</v>
      </c>
      <c r="L1" s="185" t="s">
        <v>704</v>
      </c>
      <c r="M1" s="183"/>
      <c r="N1" s="183"/>
      <c r="O1" s="58"/>
      <c r="P1" s="58"/>
      <c r="Q1" s="185" t="s">
        <v>705</v>
      </c>
      <c r="R1" s="183"/>
      <c r="S1" s="183"/>
    </row>
    <row r="2" spans="1:19">
      <c r="A2" s="59" t="s">
        <v>581</v>
      </c>
      <c r="B2" s="2">
        <v>2</v>
      </c>
      <c r="C2" s="18"/>
      <c r="D2" s="18" t="s">
        <v>611</v>
      </c>
      <c r="E2" s="2">
        <v>5</v>
      </c>
      <c r="F2" s="18" t="s">
        <v>548</v>
      </c>
      <c r="G2" s="2">
        <v>5</v>
      </c>
      <c r="H2" s="47" t="s">
        <v>132</v>
      </c>
      <c r="I2" s="2">
        <v>3</v>
      </c>
      <c r="J2" s="18">
        <v>2</v>
      </c>
      <c r="K2" s="18">
        <v>4</v>
      </c>
      <c r="L2" s="35">
        <v>4</v>
      </c>
      <c r="M2" s="35">
        <v>16.2</v>
      </c>
      <c r="N2" s="35">
        <v>4.8</v>
      </c>
      <c r="O2" s="58"/>
      <c r="P2" s="58"/>
      <c r="Q2" s="35">
        <v>4</v>
      </c>
      <c r="R2" s="35">
        <v>21.2</v>
      </c>
      <c r="S2" s="35">
        <v>4.5999999999999996</v>
      </c>
    </row>
    <row r="3" spans="1:19">
      <c r="A3" s="56" t="s">
        <v>580</v>
      </c>
      <c r="B3" s="2">
        <v>3</v>
      </c>
      <c r="C3" s="18"/>
      <c r="D3" s="60" t="s">
        <v>198</v>
      </c>
      <c r="E3" s="2">
        <v>3</v>
      </c>
      <c r="F3" s="47" t="s">
        <v>593</v>
      </c>
      <c r="G3" s="2">
        <v>2</v>
      </c>
      <c r="H3" s="18" t="s">
        <v>549</v>
      </c>
      <c r="I3" s="2">
        <v>5</v>
      </c>
      <c r="J3" s="2">
        <v>3</v>
      </c>
      <c r="K3" s="2">
        <v>4</v>
      </c>
      <c r="L3" s="35">
        <v>5</v>
      </c>
      <c r="M3" s="35">
        <v>19.899999999999999</v>
      </c>
      <c r="N3" s="35">
        <v>4.7</v>
      </c>
      <c r="O3" s="58"/>
      <c r="P3" s="58"/>
      <c r="Q3" s="35">
        <v>5</v>
      </c>
      <c r="R3" s="35">
        <v>25.1</v>
      </c>
      <c r="S3" s="35">
        <v>4.0999999999999996</v>
      </c>
    </row>
    <row r="4" spans="1:19">
      <c r="A4" s="59" t="s">
        <v>582</v>
      </c>
      <c r="B4" s="18">
        <v>1</v>
      </c>
      <c r="C4" s="2"/>
      <c r="D4" s="60" t="s">
        <v>547</v>
      </c>
      <c r="E4" s="18">
        <v>4</v>
      </c>
      <c r="F4" s="47" t="s">
        <v>585</v>
      </c>
      <c r="G4" s="18">
        <v>4</v>
      </c>
      <c r="H4" s="47" t="s">
        <v>219</v>
      </c>
      <c r="I4" s="2">
        <v>2</v>
      </c>
      <c r="J4" s="18">
        <v>4</v>
      </c>
      <c r="K4" s="18">
        <v>3</v>
      </c>
      <c r="L4" s="35">
        <v>6</v>
      </c>
      <c r="M4" s="35">
        <v>23.5</v>
      </c>
      <c r="N4" s="35">
        <v>4.5</v>
      </c>
      <c r="O4" s="61"/>
      <c r="P4" s="61"/>
      <c r="Q4" s="35">
        <v>6</v>
      </c>
      <c r="R4" s="35">
        <v>28.4</v>
      </c>
      <c r="S4" s="35">
        <v>3.9</v>
      </c>
    </row>
    <row r="5" spans="1:19">
      <c r="A5" s="56" t="s">
        <v>546</v>
      </c>
      <c r="B5" s="18">
        <v>4</v>
      </c>
      <c r="C5" s="18"/>
      <c r="D5" s="60" t="s">
        <v>706</v>
      </c>
      <c r="E5" s="18">
        <v>1</v>
      </c>
      <c r="F5" s="47" t="s">
        <v>634</v>
      </c>
      <c r="G5" s="2">
        <v>3</v>
      </c>
      <c r="H5" s="47" t="s">
        <v>603</v>
      </c>
      <c r="I5" s="18">
        <v>1</v>
      </c>
      <c r="J5" s="18">
        <v>5</v>
      </c>
      <c r="K5" s="18">
        <v>3</v>
      </c>
      <c r="L5" s="35">
        <v>7</v>
      </c>
      <c r="M5" s="35">
        <v>26.7</v>
      </c>
      <c r="N5" s="35">
        <v>4.3</v>
      </c>
      <c r="O5" s="58"/>
      <c r="P5" s="58"/>
      <c r="Q5" s="35">
        <v>7</v>
      </c>
      <c r="R5" s="35">
        <v>31.3</v>
      </c>
      <c r="S5" s="35">
        <v>3.7</v>
      </c>
    </row>
    <row r="6" spans="1:19">
      <c r="B6" s="18"/>
      <c r="C6" s="18"/>
      <c r="E6" s="18"/>
      <c r="J6" s="2">
        <v>6</v>
      </c>
      <c r="K6" s="18">
        <v>3</v>
      </c>
      <c r="L6" s="35">
        <v>8</v>
      </c>
      <c r="M6" s="35">
        <v>29.6</v>
      </c>
      <c r="N6" s="35">
        <v>4.2</v>
      </c>
      <c r="O6" s="58"/>
      <c r="P6" s="58"/>
      <c r="Q6" s="35">
        <v>8</v>
      </c>
      <c r="R6" s="35">
        <v>33.799999999999997</v>
      </c>
      <c r="S6" s="35">
        <v>3.7</v>
      </c>
    </row>
    <row r="7" spans="1:19">
      <c r="B7" s="18"/>
      <c r="C7" s="18"/>
      <c r="E7" s="18"/>
      <c r="J7" s="18">
        <v>7</v>
      </c>
      <c r="K7" s="18">
        <v>2</v>
      </c>
      <c r="L7" s="35">
        <v>9</v>
      </c>
      <c r="M7" s="35">
        <v>32.4</v>
      </c>
      <c r="N7" s="35">
        <v>4.2</v>
      </c>
      <c r="O7" s="58"/>
      <c r="P7" s="58"/>
      <c r="Q7" s="35">
        <v>9</v>
      </c>
      <c r="R7" s="35">
        <v>36.299999999999997</v>
      </c>
      <c r="S7" s="35">
        <v>3.7</v>
      </c>
    </row>
    <row r="8" spans="1:19">
      <c r="A8" s="62" t="s">
        <v>707</v>
      </c>
      <c r="B8" s="184" t="s">
        <v>708</v>
      </c>
      <c r="C8" s="64" t="s">
        <v>709</v>
      </c>
      <c r="J8" s="18">
        <v>8</v>
      </c>
      <c r="K8" s="18">
        <v>2</v>
      </c>
      <c r="L8" s="35">
        <v>10</v>
      </c>
      <c r="M8" s="35">
        <v>34.9</v>
      </c>
      <c r="N8" s="35">
        <v>4.0999999999999996</v>
      </c>
      <c r="O8" s="58"/>
      <c r="P8" s="58"/>
      <c r="Q8" s="35">
        <v>10</v>
      </c>
      <c r="R8" s="35">
        <v>38.799999999999997</v>
      </c>
      <c r="S8" s="35">
        <v>3.6</v>
      </c>
    </row>
    <row r="9" spans="1:19">
      <c r="A9" s="62" t="s">
        <v>710</v>
      </c>
      <c r="B9" s="183"/>
      <c r="C9" s="64" t="s">
        <v>711</v>
      </c>
      <c r="E9" s="18"/>
      <c r="J9" s="2">
        <v>9</v>
      </c>
      <c r="K9" s="18">
        <v>2</v>
      </c>
      <c r="L9" s="35">
        <v>11</v>
      </c>
      <c r="M9" s="35">
        <v>37.4</v>
      </c>
      <c r="N9" s="35">
        <v>4.0999999999999996</v>
      </c>
      <c r="O9" s="58"/>
      <c r="P9" s="58"/>
      <c r="Q9" s="35">
        <v>11</v>
      </c>
      <c r="R9" s="35">
        <v>41.1</v>
      </c>
      <c r="S9" s="35">
        <v>3.6</v>
      </c>
    </row>
    <row r="10" spans="1:19">
      <c r="A10" s="65">
        <v>0</v>
      </c>
      <c r="B10" s="66">
        <v>-3.4104000000000001</v>
      </c>
      <c r="C10" s="67">
        <v>0</v>
      </c>
      <c r="E10" s="18"/>
      <c r="J10" s="18" t="s">
        <v>586</v>
      </c>
      <c r="K10" s="18">
        <v>5</v>
      </c>
      <c r="L10" s="35">
        <v>12</v>
      </c>
      <c r="M10" s="35">
        <v>39.799999999999997</v>
      </c>
      <c r="N10" s="35">
        <v>4.0999999999999996</v>
      </c>
      <c r="O10" s="58"/>
      <c r="P10" s="58"/>
      <c r="Q10" s="35">
        <v>12</v>
      </c>
      <c r="R10" s="35">
        <v>43.5</v>
      </c>
      <c r="S10" s="35">
        <v>3.6</v>
      </c>
    </row>
    <row r="11" spans="1:19">
      <c r="A11" s="65">
        <v>1</v>
      </c>
      <c r="B11" s="66">
        <v>-3.0415000000000001</v>
      </c>
      <c r="C11" s="67">
        <v>4.5999999999999996</v>
      </c>
      <c r="E11" s="18"/>
      <c r="J11" s="18" t="s">
        <v>550</v>
      </c>
      <c r="K11" s="18">
        <v>1</v>
      </c>
      <c r="L11" s="35">
        <v>13</v>
      </c>
      <c r="M11" s="35">
        <v>42.3</v>
      </c>
      <c r="N11" s="35">
        <v>4.2</v>
      </c>
      <c r="O11" s="58"/>
      <c r="P11" s="58"/>
      <c r="Q11" s="35">
        <v>13</v>
      </c>
      <c r="R11" s="35">
        <v>45.8</v>
      </c>
      <c r="S11" s="35">
        <v>3.6</v>
      </c>
    </row>
    <row r="12" spans="1:19">
      <c r="A12" s="65">
        <v>2</v>
      </c>
      <c r="B12" s="66">
        <v>-2.7014</v>
      </c>
      <c r="C12" s="67">
        <v>8.8000000000000007</v>
      </c>
      <c r="E12" s="18"/>
      <c r="J12" s="18"/>
      <c r="L12" s="35">
        <v>14</v>
      </c>
      <c r="M12" s="35">
        <v>44.9</v>
      </c>
      <c r="N12" s="35">
        <v>4.3</v>
      </c>
      <c r="O12" s="58"/>
      <c r="P12" s="58"/>
      <c r="Q12" s="35">
        <v>14</v>
      </c>
      <c r="R12" s="35">
        <v>48.3</v>
      </c>
      <c r="S12" s="35">
        <v>3.7</v>
      </c>
    </row>
    <row r="13" spans="1:19">
      <c r="A13" s="65">
        <v>3</v>
      </c>
      <c r="B13" s="66">
        <v>-2.3847</v>
      </c>
      <c r="C13" s="67">
        <v>12.7</v>
      </c>
      <c r="E13" s="18"/>
      <c r="F13" s="18"/>
      <c r="J13" s="18"/>
      <c r="L13" s="35">
        <v>15</v>
      </c>
      <c r="M13" s="35">
        <v>47.7</v>
      </c>
      <c r="N13" s="35">
        <v>4.4000000000000004</v>
      </c>
      <c r="O13" s="58"/>
      <c r="P13" s="58"/>
      <c r="Q13" s="35">
        <v>15</v>
      </c>
      <c r="R13" s="35">
        <v>50.8</v>
      </c>
      <c r="S13" s="35">
        <v>3.7</v>
      </c>
    </row>
    <row r="14" spans="1:19">
      <c r="A14" s="65">
        <v>4</v>
      </c>
      <c r="B14" s="66">
        <v>-2.0859999999999999</v>
      </c>
      <c r="C14" s="67">
        <v>16.399999999999999</v>
      </c>
      <c r="E14" s="18"/>
      <c r="F14" s="18"/>
      <c r="L14" s="35">
        <v>16</v>
      </c>
      <c r="M14" s="35">
        <v>50.8</v>
      </c>
      <c r="N14" s="35">
        <v>4.5999999999999996</v>
      </c>
      <c r="O14" s="58"/>
      <c r="P14" s="58"/>
      <c r="Q14" s="35">
        <v>16</v>
      </c>
      <c r="R14" s="35">
        <v>53.3</v>
      </c>
      <c r="S14" s="35">
        <v>3.7</v>
      </c>
    </row>
    <row r="15" spans="1:19">
      <c r="A15" s="65">
        <v>5</v>
      </c>
      <c r="B15" s="66">
        <v>-1.7999000000000001</v>
      </c>
      <c r="C15" s="67">
        <v>20</v>
      </c>
      <c r="D15" s="18"/>
      <c r="E15" s="18"/>
      <c r="F15" s="18"/>
      <c r="L15" s="35">
        <v>17</v>
      </c>
      <c r="M15" s="35">
        <v>54.1</v>
      </c>
      <c r="N15" s="35">
        <v>4.7</v>
      </c>
      <c r="O15" s="58"/>
      <c r="P15" s="58"/>
      <c r="Q15" s="35">
        <v>17</v>
      </c>
      <c r="R15" s="35">
        <v>56</v>
      </c>
      <c r="S15" s="35">
        <v>3.8</v>
      </c>
    </row>
    <row r="16" spans="1:19">
      <c r="A16" s="65">
        <v>6</v>
      </c>
      <c r="B16" s="66">
        <v>-1.5209999999999999</v>
      </c>
      <c r="C16" s="67">
        <v>23.4</v>
      </c>
      <c r="D16" s="18"/>
      <c r="L16" s="35">
        <v>18</v>
      </c>
      <c r="M16" s="35">
        <v>57.7</v>
      </c>
      <c r="N16" s="35">
        <v>4.9000000000000004</v>
      </c>
      <c r="O16" s="58"/>
      <c r="P16" s="58"/>
      <c r="Q16" s="35">
        <v>18</v>
      </c>
      <c r="R16" s="35">
        <v>59</v>
      </c>
      <c r="S16" s="35">
        <v>3.9</v>
      </c>
    </row>
    <row r="17" spans="1:19">
      <c r="A17" s="65">
        <v>7</v>
      </c>
      <c r="B17" s="66">
        <v>-1.2439</v>
      </c>
      <c r="C17" s="67">
        <v>26.9</v>
      </c>
      <c r="E17" s="18"/>
      <c r="L17" s="35">
        <v>19</v>
      </c>
      <c r="M17" s="35">
        <v>61.9</v>
      </c>
      <c r="N17" s="35">
        <v>5.2</v>
      </c>
      <c r="O17" s="58"/>
      <c r="P17" s="58"/>
      <c r="Q17" s="35">
        <v>19</v>
      </c>
      <c r="R17" s="35">
        <v>62.5</v>
      </c>
      <c r="S17" s="35">
        <v>4.2</v>
      </c>
    </row>
    <row r="18" spans="1:19">
      <c r="A18" s="65">
        <v>8</v>
      </c>
      <c r="B18" s="66">
        <v>-0.96319999999999995</v>
      </c>
      <c r="C18" s="67">
        <v>30.4</v>
      </c>
      <c r="D18" s="18"/>
      <c r="E18" s="18"/>
      <c r="F18" s="18" t="s">
        <v>712</v>
      </c>
      <c r="L18" s="35">
        <v>20</v>
      </c>
      <c r="M18" s="35">
        <v>67.7</v>
      </c>
      <c r="N18" s="35">
        <v>5.9</v>
      </c>
      <c r="O18" s="58"/>
      <c r="P18" s="58"/>
      <c r="Q18" s="35">
        <v>20</v>
      </c>
      <c r="R18" s="35">
        <v>67.599999999999994</v>
      </c>
      <c r="S18" s="35">
        <v>5.3</v>
      </c>
    </row>
    <row r="19" spans="1:19">
      <c r="A19" s="65">
        <v>9</v>
      </c>
      <c r="B19" s="66">
        <v>-0.67349999999999999</v>
      </c>
      <c r="C19" s="67">
        <v>33.9</v>
      </c>
      <c r="E19" s="18"/>
      <c r="F19" s="18"/>
    </row>
    <row r="20" spans="1:19">
      <c r="A20" s="65">
        <v>10</v>
      </c>
      <c r="B20" s="66">
        <v>-0.36940000000000001</v>
      </c>
      <c r="C20" s="67">
        <v>37.700000000000003</v>
      </c>
      <c r="D20" s="18"/>
      <c r="E20" s="18"/>
      <c r="F20" s="18" t="s">
        <v>713</v>
      </c>
    </row>
    <row r="21" spans="1:19">
      <c r="A21" s="65">
        <v>11</v>
      </c>
      <c r="B21" s="66">
        <v>-4.5499999999999999E-2</v>
      </c>
      <c r="C21" s="67">
        <v>41.7</v>
      </c>
      <c r="D21" s="18"/>
      <c r="E21" s="18"/>
      <c r="F21" s="18" t="s">
        <v>714</v>
      </c>
    </row>
    <row r="22" spans="1:19">
      <c r="A22" s="65">
        <v>12</v>
      </c>
      <c r="B22" s="66">
        <v>0.30359999999999998</v>
      </c>
      <c r="C22" s="67">
        <v>46.1</v>
      </c>
      <c r="E22" s="18"/>
      <c r="F22" s="18" t="s">
        <v>715</v>
      </c>
    </row>
    <row r="23" spans="1:19">
      <c r="A23" s="65">
        <v>13</v>
      </c>
      <c r="B23" s="66">
        <v>0.68330000000000002</v>
      </c>
      <c r="C23" s="67">
        <v>50.8</v>
      </c>
      <c r="D23" s="18"/>
      <c r="E23" s="18"/>
      <c r="F23" s="18" t="s">
        <v>716</v>
      </c>
    </row>
    <row r="24" spans="1:19">
      <c r="A24" s="65">
        <v>14</v>
      </c>
      <c r="B24" s="66">
        <v>1.099</v>
      </c>
      <c r="C24" s="67">
        <v>55.9</v>
      </c>
      <c r="F24" s="18" t="s">
        <v>717</v>
      </c>
    </row>
    <row r="25" spans="1:19">
      <c r="A25" s="65">
        <v>15</v>
      </c>
      <c r="B25" s="66">
        <v>1.5561</v>
      </c>
      <c r="C25" s="67">
        <v>61.6</v>
      </c>
      <c r="D25" s="18"/>
      <c r="E25" s="18"/>
      <c r="F25" s="18" t="s">
        <v>718</v>
      </c>
    </row>
    <row r="26" spans="1:19">
      <c r="A26" s="65">
        <v>16</v>
      </c>
      <c r="B26" s="66">
        <v>2.06</v>
      </c>
      <c r="C26" s="67">
        <v>67.900000000000006</v>
      </c>
      <c r="E26" s="18"/>
      <c r="F26" s="18" t="s">
        <v>719</v>
      </c>
    </row>
    <row r="27" spans="1:19">
      <c r="A27" s="65">
        <v>17</v>
      </c>
      <c r="B27" s="66">
        <v>2.6160999999999999</v>
      </c>
      <c r="C27" s="67">
        <v>74.8</v>
      </c>
      <c r="D27" s="18"/>
      <c r="E27" s="18"/>
      <c r="F27" s="18" t="s">
        <v>720</v>
      </c>
    </row>
    <row r="28" spans="1:19">
      <c r="A28" s="65">
        <v>18</v>
      </c>
      <c r="B28" s="66">
        <v>3.2298</v>
      </c>
      <c r="C28" s="67">
        <v>82.4</v>
      </c>
      <c r="E28" s="18"/>
      <c r="F28" s="18" t="s">
        <v>721</v>
      </c>
    </row>
    <row r="29" spans="1:19">
      <c r="A29" s="65">
        <v>19</v>
      </c>
      <c r="B29" s="66">
        <v>3.9064999999999999</v>
      </c>
      <c r="C29" s="67">
        <v>90.8</v>
      </c>
      <c r="D29" s="18"/>
      <c r="E29" s="18"/>
      <c r="F29" s="18" t="s">
        <v>722</v>
      </c>
    </row>
    <row r="30" spans="1:19">
      <c r="A30" s="65">
        <v>20</v>
      </c>
      <c r="B30" s="66">
        <v>4.6516000000000002</v>
      </c>
      <c r="C30" s="67">
        <v>100</v>
      </c>
      <c r="E30" s="18"/>
      <c r="F30" s="18"/>
    </row>
    <row r="31" spans="1:19">
      <c r="A31" s="18"/>
      <c r="B31" s="18"/>
      <c r="C31" s="18"/>
      <c r="D31" s="18"/>
      <c r="E31" s="18"/>
      <c r="F31" s="18"/>
    </row>
    <row r="32" spans="1:19">
      <c r="A32" s="18"/>
      <c r="B32" s="18"/>
      <c r="C32" s="18"/>
    </row>
    <row r="33" spans="1:6">
      <c r="A33" s="18"/>
      <c r="B33" s="18"/>
      <c r="D33" s="18"/>
      <c r="E33" s="18"/>
      <c r="F33" s="18"/>
    </row>
    <row r="34" spans="1:6">
      <c r="A34" s="18"/>
      <c r="B34" s="18"/>
      <c r="C34" s="18"/>
      <c r="E34" s="18"/>
      <c r="F34" s="18"/>
    </row>
    <row r="35" spans="1:6">
      <c r="A35" s="18"/>
      <c r="B35" s="18"/>
      <c r="C35" s="18"/>
      <c r="D35" s="18"/>
      <c r="E35" s="18"/>
      <c r="F35" s="18"/>
    </row>
    <row r="36" spans="1:6">
      <c r="A36" s="18"/>
      <c r="B36" s="18"/>
      <c r="C36" s="18"/>
      <c r="E36" s="18"/>
    </row>
    <row r="37" spans="1:6">
      <c r="A37" s="18"/>
      <c r="B37" s="18"/>
      <c r="C37" s="18"/>
      <c r="D37" s="18"/>
      <c r="E37" s="18"/>
      <c r="F37" s="18"/>
    </row>
    <row r="38" spans="1:6">
      <c r="A38" s="18"/>
      <c r="B38" s="18"/>
      <c r="C38" s="18"/>
      <c r="E38" s="18"/>
      <c r="F38" s="18"/>
    </row>
    <row r="39" spans="1:6">
      <c r="A39" s="18"/>
      <c r="B39" s="18"/>
      <c r="C39" s="18"/>
      <c r="D39" s="18"/>
      <c r="E39" s="18"/>
      <c r="F39" s="18"/>
    </row>
    <row r="40" spans="1:6">
      <c r="A40" s="18"/>
    </row>
    <row r="41" spans="1:6">
      <c r="A41" s="18"/>
      <c r="D41" s="18"/>
    </row>
    <row r="42" spans="1:6">
      <c r="A42" s="18"/>
    </row>
    <row r="43" spans="1:6">
      <c r="A43" s="18"/>
      <c r="D43" s="18"/>
    </row>
    <row r="44" spans="1:6">
      <c r="A44" s="18"/>
    </row>
    <row r="45" spans="1:6">
      <c r="A45" s="18"/>
      <c r="D45" s="18"/>
    </row>
    <row r="46" spans="1:6">
      <c r="A46" s="18"/>
    </row>
    <row r="47" spans="1:6">
      <c r="A47" s="18"/>
      <c r="D47" s="18"/>
    </row>
    <row r="48" spans="1:6">
      <c r="A48" s="18"/>
    </row>
    <row r="49" spans="1:4">
      <c r="A49" s="18"/>
      <c r="D49" s="18"/>
    </row>
    <row r="50" spans="1:4">
      <c r="A50" s="18"/>
    </row>
    <row r="51" spans="1:4">
      <c r="A51" s="18"/>
      <c r="D51" s="18"/>
    </row>
    <row r="52" spans="1:4">
      <c r="A52" s="18"/>
    </row>
    <row r="53" spans="1:4">
      <c r="A53" s="18"/>
      <c r="D53" s="18"/>
    </row>
    <row r="54" spans="1:4">
      <c r="A54" s="18"/>
    </row>
    <row r="55" spans="1:4">
      <c r="A55" s="18"/>
      <c r="D55" s="18"/>
    </row>
    <row r="56" spans="1:4">
      <c r="A56" s="18"/>
    </row>
    <row r="57" spans="1:4">
      <c r="A57" s="18"/>
      <c r="D57" s="18"/>
    </row>
    <row r="58" spans="1:4">
      <c r="A58" s="18"/>
    </row>
    <row r="59" spans="1:4">
      <c r="A59" s="18"/>
      <c r="D59" s="18"/>
    </row>
    <row r="60" spans="1:4">
      <c r="A60" s="18"/>
    </row>
    <row r="61" spans="1:4">
      <c r="A61" s="18"/>
      <c r="D61" s="18"/>
    </row>
    <row r="62" spans="1:4">
      <c r="A62" s="18"/>
    </row>
    <row r="63" spans="1:4">
      <c r="A63" s="18"/>
      <c r="D63" s="18"/>
    </row>
    <row r="64" spans="1:4">
      <c r="A64" s="18"/>
    </row>
    <row r="65" spans="1:4">
      <c r="A65" s="18"/>
      <c r="D65" s="18"/>
    </row>
    <row r="66" spans="1:4">
      <c r="A66" s="18"/>
    </row>
    <row r="67" spans="1:4">
      <c r="A67" s="18"/>
      <c r="D67" s="18"/>
    </row>
    <row r="68" spans="1:4">
      <c r="A68" s="18"/>
    </row>
    <row r="69" spans="1:4">
      <c r="A69" s="18"/>
      <c r="D69" s="18"/>
    </row>
    <row r="70" spans="1:4">
      <c r="A70" s="18"/>
    </row>
    <row r="71" spans="1:4">
      <c r="A71" s="18"/>
      <c r="D71" s="18"/>
    </row>
    <row r="72" spans="1:4">
      <c r="A72" s="18"/>
    </row>
    <row r="73" spans="1:4">
      <c r="A73" s="18"/>
      <c r="D73" s="18"/>
    </row>
    <row r="74" spans="1:4">
      <c r="A74" s="18"/>
    </row>
    <row r="75" spans="1:4">
      <c r="A75" s="18"/>
      <c r="D75" s="18"/>
    </row>
    <row r="77" spans="1:4">
      <c r="D77" s="18"/>
    </row>
    <row r="79" spans="1:4">
      <c r="D79" s="18"/>
    </row>
    <row r="81" spans="4:4">
      <c r="D81" s="18"/>
    </row>
    <row r="83" spans="4:4">
      <c r="D83" s="18"/>
    </row>
    <row r="85" spans="4:4">
      <c r="D85" s="18"/>
    </row>
    <row r="87" spans="4:4">
      <c r="D87" s="18"/>
    </row>
    <row r="89" spans="4:4">
      <c r="D89" s="18"/>
    </row>
    <row r="91" spans="4:4">
      <c r="D91" s="18"/>
    </row>
    <row r="93" spans="4:4">
      <c r="D93" s="18"/>
    </row>
    <row r="95" spans="4:4">
      <c r="D95" s="18"/>
    </row>
    <row r="97" spans="4:4">
      <c r="D97" s="18"/>
    </row>
    <row r="99" spans="4:4">
      <c r="D99" s="18"/>
    </row>
    <row r="101" spans="4:4">
      <c r="D101" s="18"/>
    </row>
    <row r="103" spans="4:4">
      <c r="D103" s="18"/>
    </row>
    <row r="105" spans="4:4">
      <c r="D105" s="18"/>
    </row>
    <row r="107" spans="4:4">
      <c r="D107" s="18"/>
    </row>
    <row r="109" spans="4:4">
      <c r="D109" s="18"/>
    </row>
    <row r="111" spans="4:4">
      <c r="D111" s="18"/>
    </row>
    <row r="113" spans="4:4">
      <c r="D113" s="18"/>
    </row>
    <row r="115" spans="4:4">
      <c r="D115" s="18"/>
    </row>
    <row r="117" spans="4:4">
      <c r="D117" s="18"/>
    </row>
    <row r="119" spans="4:4">
      <c r="D119" s="18"/>
    </row>
    <row r="121" spans="4:4">
      <c r="D121" s="18"/>
    </row>
    <row r="123" spans="4:4">
      <c r="D123" s="18"/>
    </row>
    <row r="125" spans="4:4">
      <c r="D125" s="18"/>
    </row>
    <row r="127" spans="4:4">
      <c r="D127" s="18"/>
    </row>
    <row r="129" spans="4:4">
      <c r="D129" s="18"/>
    </row>
    <row r="131" spans="4:4">
      <c r="D131" s="18"/>
    </row>
    <row r="133" spans="4:4">
      <c r="D133" s="18"/>
    </row>
    <row r="135" spans="4:4">
      <c r="D135" s="18"/>
    </row>
    <row r="137" spans="4:4">
      <c r="D137" s="18"/>
    </row>
    <row r="139" spans="4:4">
      <c r="D139" s="18"/>
    </row>
    <row r="141" spans="4:4">
      <c r="D141" s="18"/>
    </row>
    <row r="143" spans="4:4">
      <c r="D143" s="18"/>
    </row>
    <row r="145" spans="4:4">
      <c r="D145" s="18"/>
    </row>
    <row r="147" spans="4:4">
      <c r="D147" s="18"/>
    </row>
  </sheetData>
  <mergeCells count="3">
    <mergeCell ref="B8:B9"/>
    <mergeCell ref="L1:N1"/>
    <mergeCell ref="Q1:S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33"/>
  <sheetViews>
    <sheetView workbookViewId="0"/>
  </sheetViews>
  <sheetFormatPr defaultColWidth="15.140625" defaultRowHeight="15.75" customHeight="1"/>
  <cols>
    <col min="11" max="11" width="39.140625" customWidth="1"/>
    <col min="22" max="22" width="32.140625" customWidth="1"/>
    <col min="32" max="36" width="29.7109375" customWidth="1"/>
    <col min="37" max="37" width="26" customWidth="1"/>
    <col min="38" max="38" width="64.42578125" customWidth="1"/>
    <col min="39" max="39" width="41.85546875" customWidth="1"/>
    <col min="40" max="62" width="29.7109375" customWidth="1"/>
    <col min="63" max="63" width="104" customWidth="1"/>
  </cols>
  <sheetData>
    <row r="1" spans="1:63" ht="73.5" customHeight="1">
      <c r="A1" s="2" t="s">
        <v>0</v>
      </c>
      <c r="B1" s="2" t="s">
        <v>1</v>
      </c>
      <c r="C1" s="2" t="s">
        <v>2</v>
      </c>
      <c r="D1" s="2" t="s">
        <v>3</v>
      </c>
      <c r="E1" s="2" t="s">
        <v>4</v>
      </c>
      <c r="F1" s="2" t="s">
        <v>5</v>
      </c>
      <c r="G1" s="2" t="s">
        <v>6</v>
      </c>
      <c r="H1" s="2" t="s">
        <v>7</v>
      </c>
      <c r="I1" s="2" t="s">
        <v>8</v>
      </c>
      <c r="J1" s="2" t="s">
        <v>723</v>
      </c>
      <c r="K1" s="2" t="s">
        <v>19</v>
      </c>
      <c r="L1" s="2" t="s">
        <v>11</v>
      </c>
      <c r="M1" s="2" t="s">
        <v>724</v>
      </c>
      <c r="N1" s="2" t="s">
        <v>23</v>
      </c>
      <c r="O1" s="2" t="s">
        <v>25</v>
      </c>
      <c r="P1" s="2" t="s">
        <v>27</v>
      </c>
      <c r="Q1" s="2" t="s">
        <v>29</v>
      </c>
      <c r="R1" s="2" t="s">
        <v>31</v>
      </c>
      <c r="S1" s="2" t="s">
        <v>52</v>
      </c>
      <c r="T1" s="2" t="s">
        <v>20</v>
      </c>
      <c r="U1" s="2" t="s">
        <v>21</v>
      </c>
      <c r="V1" s="2" t="s">
        <v>289</v>
      </c>
      <c r="W1" s="2" t="s">
        <v>26</v>
      </c>
      <c r="X1" s="2" t="s">
        <v>293</v>
      </c>
      <c r="Y1" s="2" t="s">
        <v>63</v>
      </c>
      <c r="Z1" s="2" t="s">
        <v>32</v>
      </c>
      <c r="AA1" s="2" t="s">
        <v>34</v>
      </c>
      <c r="AB1" s="2" t="s">
        <v>35</v>
      </c>
      <c r="AC1" s="2" t="s">
        <v>36</v>
      </c>
      <c r="AD1" s="2" t="s">
        <v>295</v>
      </c>
      <c r="AE1" s="2" t="s">
        <v>39</v>
      </c>
      <c r="AF1" s="2" t="s">
        <v>41</v>
      </c>
      <c r="AG1" s="2" t="s">
        <v>42</v>
      </c>
      <c r="AH1" s="2" t="s">
        <v>43</v>
      </c>
      <c r="AI1" s="2" t="s">
        <v>45</v>
      </c>
      <c r="AJ1" s="2" t="s">
        <v>304</v>
      </c>
      <c r="AK1" s="2" t="s">
        <v>725</v>
      </c>
      <c r="AL1" s="2" t="s">
        <v>726</v>
      </c>
      <c r="AM1" s="52" t="s">
        <v>727</v>
      </c>
      <c r="AN1" s="2" t="s">
        <v>728</v>
      </c>
      <c r="AO1" s="2" t="s">
        <v>729</v>
      </c>
      <c r="AP1" s="2" t="s">
        <v>730</v>
      </c>
      <c r="AQ1" s="2" t="s">
        <v>731</v>
      </c>
      <c r="AR1" s="2" t="s">
        <v>732</v>
      </c>
      <c r="AS1" s="2" t="s">
        <v>733</v>
      </c>
      <c r="AT1" s="2" t="s">
        <v>734</v>
      </c>
      <c r="AU1" s="2" t="s">
        <v>735</v>
      </c>
      <c r="AV1" s="2" t="s">
        <v>736</v>
      </c>
      <c r="AW1" s="2" t="s">
        <v>737</v>
      </c>
      <c r="AX1" s="2" t="s">
        <v>738</v>
      </c>
      <c r="AY1" s="2" t="s">
        <v>739</v>
      </c>
      <c r="AZ1" s="2" t="s">
        <v>740</v>
      </c>
      <c r="BA1" s="2" t="s">
        <v>741</v>
      </c>
      <c r="BB1" s="2" t="s">
        <v>742</v>
      </c>
      <c r="BC1" s="2" t="s">
        <v>743</v>
      </c>
      <c r="BD1" s="2" t="s">
        <v>744</v>
      </c>
      <c r="BE1" s="2" t="s">
        <v>745</v>
      </c>
      <c r="BF1" s="2" t="s">
        <v>746</v>
      </c>
      <c r="BG1" s="2" t="s">
        <v>747</v>
      </c>
      <c r="BH1" s="2" t="s">
        <v>748</v>
      </c>
      <c r="BI1" s="2" t="s">
        <v>749</v>
      </c>
      <c r="BJ1" s="2" t="s">
        <v>750</v>
      </c>
      <c r="BK1" s="2" t="s">
        <v>751</v>
      </c>
    </row>
    <row r="2" spans="1:63" ht="26.25">
      <c r="A2" s="2">
        <v>4201441320</v>
      </c>
      <c r="B2" s="2">
        <v>73546271</v>
      </c>
      <c r="C2" s="12">
        <v>42264.142824074072</v>
      </c>
      <c r="D2" s="12">
        <v>42264.144699074073</v>
      </c>
      <c r="E2" s="2" t="s">
        <v>752</v>
      </c>
      <c r="F2" s="9" t="s">
        <v>449</v>
      </c>
      <c r="G2" s="9" t="s">
        <v>83</v>
      </c>
      <c r="H2" s="9" t="s">
        <v>85</v>
      </c>
      <c r="I2" s="9"/>
      <c r="J2" s="2" t="s">
        <v>753</v>
      </c>
      <c r="K2" s="2" t="s">
        <v>170</v>
      </c>
      <c r="L2" s="2" t="s">
        <v>754</v>
      </c>
      <c r="M2" s="6" t="s">
        <v>754</v>
      </c>
      <c r="N2" s="2" t="s">
        <v>83</v>
      </c>
      <c r="O2" s="6" t="s">
        <v>83</v>
      </c>
      <c r="P2" s="2" t="s">
        <v>85</v>
      </c>
      <c r="Q2" s="6" t="s">
        <v>86</v>
      </c>
      <c r="R2" s="2" t="s">
        <v>87</v>
      </c>
      <c r="S2" s="2" t="s">
        <v>755</v>
      </c>
      <c r="T2" s="2" t="s">
        <v>89</v>
      </c>
      <c r="U2" s="2" t="s">
        <v>83</v>
      </c>
      <c r="V2" s="9" t="s">
        <v>85</v>
      </c>
      <c r="W2" s="9" t="s">
        <v>756</v>
      </c>
      <c r="X2" s="9" t="s">
        <v>449</v>
      </c>
      <c r="Y2" s="9" t="s">
        <v>117</v>
      </c>
      <c r="Z2" s="9" t="s">
        <v>171</v>
      </c>
      <c r="AA2" s="9" t="s">
        <v>757</v>
      </c>
      <c r="AB2" s="9" t="s">
        <v>758</v>
      </c>
      <c r="AC2" s="9" t="s">
        <v>171</v>
      </c>
      <c r="AD2" s="9" t="s">
        <v>759</v>
      </c>
      <c r="AE2" s="9" t="s">
        <v>760</v>
      </c>
      <c r="AF2" s="2" t="s">
        <v>171</v>
      </c>
      <c r="AG2" s="2" t="s">
        <v>761</v>
      </c>
      <c r="AH2" s="2" t="s">
        <v>762</v>
      </c>
      <c r="AI2" s="2" t="s">
        <v>171</v>
      </c>
      <c r="AJ2" s="2" t="s">
        <v>763</v>
      </c>
      <c r="AK2" s="2" t="s">
        <v>764</v>
      </c>
      <c r="AL2" s="2" t="s">
        <v>764</v>
      </c>
      <c r="AM2" s="52" t="s">
        <v>764</v>
      </c>
      <c r="AN2" s="2" t="s">
        <v>764</v>
      </c>
      <c r="AO2" s="2" t="s">
        <v>764</v>
      </c>
      <c r="AP2" s="2" t="s">
        <v>764</v>
      </c>
      <c r="AQ2" s="2" t="s">
        <v>764</v>
      </c>
      <c r="AR2" s="2" t="s">
        <v>717</v>
      </c>
      <c r="AS2" s="2" t="s">
        <v>717</v>
      </c>
      <c r="AT2" s="2">
        <v>3</v>
      </c>
      <c r="AU2" s="2">
        <v>4</v>
      </c>
      <c r="AV2" s="2">
        <v>3</v>
      </c>
      <c r="AW2" s="2">
        <v>4</v>
      </c>
      <c r="AX2" s="2">
        <v>3</v>
      </c>
      <c r="AY2" s="2">
        <v>4</v>
      </c>
      <c r="AZ2" s="2">
        <v>3</v>
      </c>
      <c r="BA2" s="2">
        <v>4</v>
      </c>
      <c r="BB2" s="2">
        <v>3</v>
      </c>
      <c r="BC2" s="2">
        <v>4</v>
      </c>
      <c r="BD2" s="2">
        <v>2</v>
      </c>
      <c r="BE2" s="2">
        <v>3</v>
      </c>
      <c r="BF2" s="2">
        <v>4</v>
      </c>
      <c r="BG2" s="2">
        <v>2</v>
      </c>
      <c r="BH2" s="2">
        <v>3</v>
      </c>
      <c r="BI2" s="2">
        <v>4</v>
      </c>
      <c r="BJ2" s="2">
        <v>5</v>
      </c>
      <c r="BK2" s="2">
        <v>5</v>
      </c>
    </row>
    <row r="3" spans="1:63" ht="15">
      <c r="A3" s="2">
        <v>4204570290</v>
      </c>
      <c r="B3" s="2">
        <v>73546271</v>
      </c>
      <c r="C3" s="12">
        <v>42265.230428240742</v>
      </c>
      <c r="D3" s="12">
        <v>42265.231412037036</v>
      </c>
      <c r="E3" s="2" t="s">
        <v>524</v>
      </c>
      <c r="F3" s="7"/>
      <c r="G3" s="7"/>
      <c r="H3" s="7"/>
      <c r="I3" s="9"/>
      <c r="J3" s="2" t="s">
        <v>753</v>
      </c>
      <c r="K3" s="2" t="s">
        <v>81</v>
      </c>
      <c r="L3" s="37" t="s">
        <v>566</v>
      </c>
      <c r="M3" s="6"/>
      <c r="N3" s="2"/>
      <c r="O3" s="6"/>
      <c r="P3" s="2"/>
      <c r="Q3" s="5"/>
      <c r="R3" s="2"/>
      <c r="S3" s="5"/>
      <c r="T3" s="5"/>
      <c r="U3" s="5"/>
      <c r="V3" s="7"/>
      <c r="W3" s="7"/>
      <c r="X3" s="9"/>
      <c r="Y3" s="9"/>
      <c r="Z3" s="7"/>
      <c r="AA3" s="7"/>
      <c r="AB3" s="7"/>
      <c r="AC3" s="9"/>
      <c r="AD3" s="9"/>
      <c r="AE3" s="9"/>
      <c r="AF3" s="2"/>
      <c r="AG3" s="2"/>
      <c r="AH3" s="5"/>
      <c r="AI3" s="2"/>
      <c r="AJ3" s="2"/>
      <c r="AK3" s="2" t="s">
        <v>765</v>
      </c>
      <c r="AL3" s="2" t="s">
        <v>765</v>
      </c>
      <c r="AM3" s="52" t="s">
        <v>765</v>
      </c>
      <c r="AN3" s="2" t="s">
        <v>765</v>
      </c>
      <c r="AO3" s="2" t="s">
        <v>765</v>
      </c>
      <c r="AP3" s="2" t="s">
        <v>765</v>
      </c>
      <c r="AQ3" s="2" t="s">
        <v>765</v>
      </c>
      <c r="AR3" s="2" t="s">
        <v>714</v>
      </c>
      <c r="AS3" s="2" t="s">
        <v>714</v>
      </c>
      <c r="AT3" s="2">
        <v>3</v>
      </c>
      <c r="AU3" s="2">
        <v>5</v>
      </c>
      <c r="AV3" s="2">
        <v>2</v>
      </c>
      <c r="AW3" s="2">
        <v>3</v>
      </c>
      <c r="AX3" s="2">
        <v>2</v>
      </c>
      <c r="AY3" s="2">
        <v>4</v>
      </c>
      <c r="AZ3" s="2">
        <v>2</v>
      </c>
      <c r="BA3" s="2">
        <v>4</v>
      </c>
      <c r="BB3" s="2" t="s">
        <v>766</v>
      </c>
      <c r="BC3" s="2" t="s">
        <v>767</v>
      </c>
      <c r="BD3" s="2" t="s">
        <v>768</v>
      </c>
      <c r="BE3" s="2">
        <v>2</v>
      </c>
      <c r="BF3" s="2">
        <v>4</v>
      </c>
      <c r="BG3" s="2" t="s">
        <v>769</v>
      </c>
      <c r="BH3" s="2">
        <v>2</v>
      </c>
      <c r="BI3" s="2">
        <v>4</v>
      </c>
      <c r="BJ3" s="2">
        <v>6</v>
      </c>
      <c r="BK3" s="2">
        <v>7</v>
      </c>
    </row>
    <row r="4" spans="1:63" ht="15">
      <c r="A4" s="2">
        <v>4252410363</v>
      </c>
      <c r="B4" s="2">
        <v>73546271</v>
      </c>
      <c r="C4" s="12">
        <v>42289.243530092594</v>
      </c>
      <c r="D4" s="12">
        <v>42289.245173611111</v>
      </c>
      <c r="E4" s="2" t="s">
        <v>524</v>
      </c>
      <c r="F4" s="7"/>
      <c r="G4" s="7"/>
      <c r="H4" s="7"/>
      <c r="I4" s="7"/>
      <c r="J4" s="2" t="s">
        <v>753</v>
      </c>
      <c r="K4" s="2" t="s">
        <v>81</v>
      </c>
      <c r="L4" s="2" t="s">
        <v>589</v>
      </c>
      <c r="M4" s="10"/>
      <c r="N4" s="5"/>
      <c r="O4" s="5"/>
      <c r="P4" s="5"/>
      <c r="Q4" s="5"/>
      <c r="R4" s="5"/>
      <c r="S4" s="5"/>
      <c r="T4" s="5"/>
      <c r="U4" s="5"/>
      <c r="V4" s="7"/>
      <c r="W4" s="7"/>
      <c r="X4" s="7"/>
      <c r="Y4" s="7"/>
      <c r="Z4" s="7"/>
      <c r="AA4" s="7"/>
      <c r="AB4" s="7"/>
      <c r="AC4" s="7"/>
      <c r="AD4" s="7"/>
      <c r="AE4" s="7"/>
      <c r="AF4" s="5"/>
      <c r="AG4" s="5"/>
      <c r="AH4" s="5"/>
      <c r="AI4" s="2"/>
      <c r="AJ4" s="2"/>
      <c r="AK4" s="2" t="s">
        <v>770</v>
      </c>
      <c r="AL4" s="2" t="s">
        <v>770</v>
      </c>
      <c r="AM4" s="52" t="s">
        <v>770</v>
      </c>
      <c r="AN4" s="2" t="s">
        <v>770</v>
      </c>
      <c r="AO4" s="2" t="s">
        <v>770</v>
      </c>
      <c r="AP4" s="2" t="s">
        <v>770</v>
      </c>
      <c r="AQ4" s="2" t="s">
        <v>770</v>
      </c>
      <c r="AR4" s="2" t="s">
        <v>721</v>
      </c>
      <c r="AS4" s="2" t="s">
        <v>717</v>
      </c>
      <c r="AT4" s="2" t="s">
        <v>771</v>
      </c>
      <c r="AU4" s="2">
        <v>4</v>
      </c>
      <c r="AV4" s="2">
        <v>2</v>
      </c>
      <c r="AW4" s="2">
        <v>1</v>
      </c>
      <c r="AX4" s="2">
        <v>1</v>
      </c>
      <c r="AY4" s="2">
        <v>4</v>
      </c>
      <c r="AZ4" s="2">
        <v>1</v>
      </c>
      <c r="BA4" s="2">
        <v>3</v>
      </c>
      <c r="BB4" s="2">
        <v>2</v>
      </c>
      <c r="BC4" s="2">
        <v>4</v>
      </c>
      <c r="BD4" s="2">
        <v>1</v>
      </c>
      <c r="BE4" s="2">
        <v>2</v>
      </c>
      <c r="BF4" s="2">
        <v>1</v>
      </c>
      <c r="BG4" s="2" t="s">
        <v>769</v>
      </c>
      <c r="BH4" s="2">
        <v>1</v>
      </c>
      <c r="BI4" s="2">
        <v>2</v>
      </c>
      <c r="BJ4" s="2">
        <v>1</v>
      </c>
      <c r="BK4" s="2">
        <v>3</v>
      </c>
    </row>
    <row r="5" spans="1:63" ht="15">
      <c r="A5" s="2">
        <v>4252281426</v>
      </c>
      <c r="B5" s="2">
        <v>73546271</v>
      </c>
      <c r="C5" s="12">
        <v>42289.12840277778</v>
      </c>
      <c r="D5" s="12">
        <v>42289.129270833335</v>
      </c>
      <c r="E5" s="2" t="s">
        <v>524</v>
      </c>
      <c r="F5" s="7"/>
      <c r="G5" s="7"/>
      <c r="H5" s="7"/>
      <c r="I5" s="7"/>
      <c r="J5" s="2" t="s">
        <v>753</v>
      </c>
      <c r="K5" s="2" t="s">
        <v>81</v>
      </c>
      <c r="L5" s="2" t="s">
        <v>577</v>
      </c>
      <c r="M5" s="10"/>
      <c r="N5" s="5"/>
      <c r="O5" s="5"/>
      <c r="P5" s="5"/>
      <c r="Q5" s="5"/>
      <c r="R5" s="5"/>
      <c r="S5" s="5"/>
      <c r="T5" s="5"/>
      <c r="U5" s="5"/>
      <c r="V5" s="7"/>
      <c r="W5" s="7"/>
      <c r="X5" s="7"/>
      <c r="Y5" s="7"/>
      <c r="Z5" s="7"/>
      <c r="AA5" s="7"/>
      <c r="AB5" s="7"/>
      <c r="AC5" s="7"/>
      <c r="AD5" s="7"/>
      <c r="AE5" s="7"/>
      <c r="AF5" s="5"/>
      <c r="AG5" s="5"/>
      <c r="AH5" s="5"/>
      <c r="AI5" s="2"/>
      <c r="AJ5" s="2"/>
      <c r="AK5" s="2" t="s">
        <v>772</v>
      </c>
      <c r="AL5" s="2" t="s">
        <v>772</v>
      </c>
      <c r="AM5" s="52" t="s">
        <v>772</v>
      </c>
      <c r="AN5" s="2" t="s">
        <v>772</v>
      </c>
      <c r="AO5" s="2" t="s">
        <v>772</v>
      </c>
      <c r="AP5" s="2" t="s">
        <v>772</v>
      </c>
      <c r="AQ5" s="2" t="s">
        <v>772</v>
      </c>
      <c r="AR5" s="2" t="s">
        <v>716</v>
      </c>
      <c r="AS5" s="2" t="s">
        <v>714</v>
      </c>
      <c r="AT5" s="2">
        <v>1</v>
      </c>
      <c r="AU5" s="2" t="s">
        <v>773</v>
      </c>
      <c r="AV5" s="2" t="s">
        <v>773</v>
      </c>
      <c r="AW5" s="2" t="s">
        <v>774</v>
      </c>
      <c r="AX5" s="2" t="s">
        <v>775</v>
      </c>
      <c r="AY5" s="2" t="s">
        <v>776</v>
      </c>
      <c r="AZ5" s="2" t="s">
        <v>777</v>
      </c>
      <c r="BA5" s="2" t="s">
        <v>778</v>
      </c>
      <c r="BB5" s="2" t="s">
        <v>766</v>
      </c>
      <c r="BC5" s="2" t="s">
        <v>767</v>
      </c>
      <c r="BD5" s="2" t="s">
        <v>779</v>
      </c>
      <c r="BE5" s="2" t="s">
        <v>779</v>
      </c>
      <c r="BF5" s="2" t="s">
        <v>779</v>
      </c>
      <c r="BG5" s="2" t="s">
        <v>780</v>
      </c>
      <c r="BH5" s="2" t="s">
        <v>780</v>
      </c>
      <c r="BI5" s="2" t="s">
        <v>780</v>
      </c>
      <c r="BJ5" s="2" t="s">
        <v>780</v>
      </c>
      <c r="BK5" s="2" t="s">
        <v>780</v>
      </c>
    </row>
    <row r="6" spans="1:63" ht="15">
      <c r="A6" s="2">
        <v>4252259218</v>
      </c>
      <c r="B6" s="2">
        <v>73546271</v>
      </c>
      <c r="C6" s="12">
        <v>42289.110717592594</v>
      </c>
      <c r="D6" s="12">
        <v>42289.111979166664</v>
      </c>
      <c r="E6" s="2" t="s">
        <v>524</v>
      </c>
      <c r="F6" s="9" t="s">
        <v>781</v>
      </c>
      <c r="G6" s="9" t="s">
        <v>83</v>
      </c>
      <c r="H6" s="9" t="s">
        <v>782</v>
      </c>
      <c r="I6" s="7"/>
      <c r="J6" s="2" t="s">
        <v>753</v>
      </c>
      <c r="K6" s="2" t="s">
        <v>170</v>
      </c>
      <c r="L6" s="2" t="s">
        <v>566</v>
      </c>
      <c r="M6" s="10"/>
      <c r="N6" s="2" t="s">
        <v>83</v>
      </c>
      <c r="O6" s="2" t="s">
        <v>783</v>
      </c>
      <c r="P6" s="2" t="s">
        <v>782</v>
      </c>
      <c r="Q6" s="6" t="s">
        <v>86</v>
      </c>
      <c r="R6" s="2" t="s">
        <v>87</v>
      </c>
      <c r="S6" s="2" t="s">
        <v>755</v>
      </c>
      <c r="T6" s="2" t="s">
        <v>89</v>
      </c>
      <c r="U6" s="2" t="s">
        <v>84</v>
      </c>
      <c r="V6" s="9" t="s">
        <v>451</v>
      </c>
      <c r="W6" s="9" t="s">
        <v>756</v>
      </c>
      <c r="X6" s="9" t="s">
        <v>781</v>
      </c>
      <c r="Y6" s="9" t="s">
        <v>117</v>
      </c>
      <c r="Z6" s="7"/>
      <c r="AA6" s="7"/>
      <c r="AB6" s="9" t="s">
        <v>758</v>
      </c>
      <c r="AC6" s="9" t="s">
        <v>784</v>
      </c>
      <c r="AD6" s="9" t="s">
        <v>759</v>
      </c>
      <c r="AE6" s="7"/>
      <c r="AF6" s="5"/>
      <c r="AG6" s="5"/>
      <c r="AH6" s="5"/>
      <c r="AI6" s="2" t="s">
        <v>171</v>
      </c>
      <c r="AJ6" s="2" t="s">
        <v>763</v>
      </c>
      <c r="AK6" s="2" t="s">
        <v>785</v>
      </c>
      <c r="AL6" s="2" t="s">
        <v>785</v>
      </c>
      <c r="AM6" s="52" t="s">
        <v>785</v>
      </c>
      <c r="AN6" s="2" t="s">
        <v>785</v>
      </c>
      <c r="AO6" s="2" t="s">
        <v>785</v>
      </c>
      <c r="AP6" s="2" t="s">
        <v>785</v>
      </c>
      <c r="AQ6" s="2" t="s">
        <v>785</v>
      </c>
      <c r="AR6" s="2" t="s">
        <v>716</v>
      </c>
      <c r="AS6" s="2" t="s">
        <v>716</v>
      </c>
      <c r="AT6" s="2">
        <v>5</v>
      </c>
      <c r="AU6" s="2">
        <v>3</v>
      </c>
      <c r="AV6" s="2">
        <v>2</v>
      </c>
      <c r="AW6" s="2">
        <v>5</v>
      </c>
      <c r="AX6" s="2">
        <v>2</v>
      </c>
      <c r="AY6" s="2">
        <v>6</v>
      </c>
      <c r="AZ6" s="2">
        <v>2</v>
      </c>
      <c r="BA6" s="2">
        <v>6</v>
      </c>
      <c r="BB6" s="2">
        <v>1</v>
      </c>
      <c r="BC6" s="2" t="s">
        <v>786</v>
      </c>
      <c r="BD6" s="2">
        <v>1</v>
      </c>
      <c r="BE6" s="2">
        <v>3</v>
      </c>
      <c r="BF6" s="2" t="s">
        <v>768</v>
      </c>
      <c r="BG6" s="2" t="s">
        <v>769</v>
      </c>
      <c r="BH6" s="2">
        <v>1</v>
      </c>
      <c r="BI6" s="2" t="s">
        <v>769</v>
      </c>
      <c r="BJ6" s="2">
        <v>1</v>
      </c>
      <c r="BK6" s="2" t="s">
        <v>769</v>
      </c>
    </row>
    <row r="7" spans="1:63" ht="15">
      <c r="A7" s="2">
        <v>4257218155</v>
      </c>
      <c r="B7" s="2">
        <v>73546271</v>
      </c>
      <c r="C7" s="12">
        <v>42291.071886574071</v>
      </c>
      <c r="D7" s="12">
        <v>42291.073020833333</v>
      </c>
      <c r="E7" s="2" t="s">
        <v>524</v>
      </c>
      <c r="F7" s="7"/>
      <c r="G7" s="7"/>
      <c r="H7" s="7"/>
      <c r="I7" s="7"/>
      <c r="J7" s="2" t="s">
        <v>753</v>
      </c>
      <c r="K7" s="2" t="s">
        <v>81</v>
      </c>
      <c r="L7" s="2" t="s">
        <v>787</v>
      </c>
      <c r="M7" s="10"/>
      <c r="N7" s="5"/>
      <c r="O7" s="5"/>
      <c r="P7" s="5"/>
      <c r="Q7" s="5"/>
      <c r="R7" s="5"/>
      <c r="S7" s="5"/>
      <c r="T7" s="5"/>
      <c r="U7" s="5"/>
      <c r="V7" s="7"/>
      <c r="W7" s="7"/>
      <c r="X7" s="7"/>
      <c r="Y7" s="7"/>
      <c r="Z7" s="7"/>
      <c r="AA7" s="7"/>
      <c r="AB7" s="7"/>
      <c r="AC7" s="7"/>
      <c r="AD7" s="7"/>
      <c r="AE7" s="7"/>
      <c r="AF7" s="5"/>
      <c r="AG7" s="5"/>
      <c r="AH7" s="5"/>
      <c r="AI7" s="2"/>
      <c r="AJ7" s="2"/>
      <c r="AK7" s="2" t="s">
        <v>788</v>
      </c>
      <c r="AL7" s="2" t="s">
        <v>788</v>
      </c>
      <c r="AM7" s="52" t="s">
        <v>788</v>
      </c>
      <c r="AN7" s="2" t="s">
        <v>788</v>
      </c>
      <c r="AO7" s="2" t="s">
        <v>788</v>
      </c>
      <c r="AP7" s="2" t="s">
        <v>788</v>
      </c>
      <c r="AQ7" s="2" t="s">
        <v>788</v>
      </c>
      <c r="AR7" s="2" t="s">
        <v>715</v>
      </c>
      <c r="AS7" s="2" t="s">
        <v>719</v>
      </c>
      <c r="AT7" s="2">
        <v>1</v>
      </c>
      <c r="AU7" s="2">
        <v>2</v>
      </c>
      <c r="AV7" s="2">
        <v>1</v>
      </c>
      <c r="AW7" s="2" t="s">
        <v>774</v>
      </c>
      <c r="AX7" s="2" t="s">
        <v>775</v>
      </c>
      <c r="AY7" s="2" t="s">
        <v>776</v>
      </c>
      <c r="AZ7" s="2" t="s">
        <v>789</v>
      </c>
      <c r="BA7" s="2" t="s">
        <v>771</v>
      </c>
      <c r="BB7" s="2" t="s">
        <v>790</v>
      </c>
      <c r="BC7" s="2" t="s">
        <v>786</v>
      </c>
      <c r="BD7" s="2" t="s">
        <v>768</v>
      </c>
      <c r="BE7" s="2" t="s">
        <v>779</v>
      </c>
      <c r="BF7" s="2" t="s">
        <v>779</v>
      </c>
      <c r="BG7" s="2" t="s">
        <v>780</v>
      </c>
      <c r="BH7" s="2" t="s">
        <v>780</v>
      </c>
      <c r="BI7" s="2" t="s">
        <v>780</v>
      </c>
      <c r="BJ7" s="2" t="s">
        <v>769</v>
      </c>
      <c r="BK7" s="2" t="s">
        <v>769</v>
      </c>
    </row>
    <row r="8" spans="1:63" ht="15">
      <c r="A8" s="2">
        <v>4257285980</v>
      </c>
      <c r="B8" s="2">
        <v>73546271</v>
      </c>
      <c r="C8" s="12">
        <v>42291.107905092591</v>
      </c>
      <c r="D8" s="12">
        <v>42291.127384259256</v>
      </c>
      <c r="E8" s="2" t="s">
        <v>524</v>
      </c>
      <c r="F8" s="7"/>
      <c r="G8" s="7"/>
      <c r="H8" s="7"/>
      <c r="I8" s="7"/>
      <c r="J8" s="2" t="s">
        <v>753</v>
      </c>
      <c r="K8" s="2" t="s">
        <v>81</v>
      </c>
      <c r="L8" s="2" t="s">
        <v>577</v>
      </c>
      <c r="M8" s="10"/>
      <c r="N8" s="5"/>
      <c r="O8" s="5"/>
      <c r="P8" s="5"/>
      <c r="Q8" s="5"/>
      <c r="R8" s="5"/>
      <c r="S8" s="5"/>
      <c r="T8" s="5"/>
      <c r="U8" s="5"/>
      <c r="V8" s="7"/>
      <c r="W8" s="7"/>
      <c r="X8" s="7"/>
      <c r="Y8" s="7"/>
      <c r="Z8" s="7"/>
      <c r="AA8" s="7"/>
      <c r="AB8" s="7"/>
      <c r="AC8" s="7"/>
      <c r="AD8" s="7"/>
      <c r="AE8" s="7"/>
      <c r="AF8" s="5"/>
      <c r="AG8" s="5"/>
      <c r="AH8" s="5"/>
      <c r="AI8" s="2"/>
      <c r="AJ8" s="2"/>
      <c r="AK8" s="2" t="s">
        <v>765</v>
      </c>
      <c r="AL8" s="2" t="s">
        <v>765</v>
      </c>
      <c r="AM8" s="52" t="s">
        <v>765</v>
      </c>
      <c r="AN8" s="2" t="s">
        <v>765</v>
      </c>
      <c r="AO8" s="2" t="s">
        <v>765</v>
      </c>
      <c r="AP8" s="2" t="s">
        <v>765</v>
      </c>
      <c r="AQ8" s="2" t="s">
        <v>765</v>
      </c>
      <c r="AR8" s="2" t="s">
        <v>718</v>
      </c>
      <c r="AS8" s="2" t="s">
        <v>717</v>
      </c>
      <c r="AT8" s="2" t="s">
        <v>771</v>
      </c>
      <c r="AU8" s="2" t="s">
        <v>791</v>
      </c>
      <c r="AV8" s="2" t="s">
        <v>791</v>
      </c>
      <c r="AW8" s="2" t="s">
        <v>774</v>
      </c>
      <c r="AX8" s="2" t="s">
        <v>775</v>
      </c>
      <c r="AY8" s="2" t="s">
        <v>776</v>
      </c>
      <c r="AZ8" s="2" t="s">
        <v>777</v>
      </c>
      <c r="BA8" s="2" t="s">
        <v>771</v>
      </c>
      <c r="BB8" s="2" t="s">
        <v>766</v>
      </c>
      <c r="BC8" s="2" t="s">
        <v>767</v>
      </c>
      <c r="BD8" s="2" t="s">
        <v>779</v>
      </c>
      <c r="BE8" s="2" t="s">
        <v>768</v>
      </c>
      <c r="BF8" s="2" t="s">
        <v>779</v>
      </c>
      <c r="BG8" s="2" t="s">
        <v>780</v>
      </c>
      <c r="BH8" s="2" t="s">
        <v>769</v>
      </c>
      <c r="BI8" s="2" t="s">
        <v>769</v>
      </c>
      <c r="BJ8" s="2" t="s">
        <v>780</v>
      </c>
      <c r="BK8" s="2" t="s">
        <v>780</v>
      </c>
    </row>
    <row r="9" spans="1:63" ht="15">
      <c r="A9" s="2">
        <v>4257378412</v>
      </c>
      <c r="B9" s="2">
        <v>73546271</v>
      </c>
      <c r="C9" s="12">
        <v>42291.162974537037</v>
      </c>
      <c r="D9" s="12">
        <v>42291.184965277775</v>
      </c>
      <c r="E9" s="2" t="s">
        <v>524</v>
      </c>
      <c r="F9" s="7"/>
      <c r="G9" s="7"/>
      <c r="H9" s="7"/>
      <c r="I9" s="7"/>
      <c r="J9" s="2" t="s">
        <v>753</v>
      </c>
      <c r="K9" s="2" t="s">
        <v>81</v>
      </c>
      <c r="L9" s="2" t="s">
        <v>577</v>
      </c>
      <c r="M9" s="10"/>
      <c r="N9" s="5"/>
      <c r="O9" s="5"/>
      <c r="P9" s="5"/>
      <c r="Q9" s="5"/>
      <c r="R9" s="5"/>
      <c r="S9" s="5"/>
      <c r="T9" s="5"/>
      <c r="U9" s="5"/>
      <c r="V9" s="7"/>
      <c r="W9" s="7"/>
      <c r="X9" s="7"/>
      <c r="Y9" s="7"/>
      <c r="Z9" s="7"/>
      <c r="AA9" s="7"/>
      <c r="AB9" s="7"/>
      <c r="AC9" s="7"/>
      <c r="AD9" s="7"/>
      <c r="AE9" s="7"/>
      <c r="AF9" s="5"/>
      <c r="AG9" s="5"/>
      <c r="AH9" s="5"/>
      <c r="AI9" s="2"/>
      <c r="AJ9" s="2"/>
      <c r="AK9" s="2" t="s">
        <v>772</v>
      </c>
      <c r="AL9" s="2" t="s">
        <v>772</v>
      </c>
      <c r="AM9" s="52" t="s">
        <v>772</v>
      </c>
      <c r="AN9" s="2" t="s">
        <v>772</v>
      </c>
      <c r="AO9" s="2" t="s">
        <v>772</v>
      </c>
      <c r="AP9" s="2" t="s">
        <v>772</v>
      </c>
      <c r="AQ9" s="2" t="s">
        <v>772</v>
      </c>
      <c r="AR9" s="2" t="s">
        <v>717</v>
      </c>
      <c r="AS9" s="2" t="s">
        <v>717</v>
      </c>
      <c r="AT9" s="2" t="s">
        <v>771</v>
      </c>
      <c r="AU9" s="2" t="s">
        <v>773</v>
      </c>
      <c r="AV9" s="2" t="s">
        <v>773</v>
      </c>
      <c r="AW9" s="2" t="s">
        <v>792</v>
      </c>
      <c r="AX9" s="2" t="s">
        <v>793</v>
      </c>
      <c r="AY9" s="2" t="s">
        <v>794</v>
      </c>
      <c r="AZ9" s="2" t="s">
        <v>789</v>
      </c>
      <c r="BA9" s="2" t="s">
        <v>771</v>
      </c>
      <c r="BB9" s="2" t="s">
        <v>790</v>
      </c>
      <c r="BC9" s="2" t="s">
        <v>786</v>
      </c>
      <c r="BD9" s="2" t="s">
        <v>768</v>
      </c>
      <c r="BE9" s="2" t="s">
        <v>768</v>
      </c>
      <c r="BF9" s="2" t="s">
        <v>768</v>
      </c>
      <c r="BG9" s="2" t="s">
        <v>769</v>
      </c>
      <c r="BH9" s="2" t="s">
        <v>769</v>
      </c>
      <c r="BI9" s="2" t="s">
        <v>769</v>
      </c>
      <c r="BJ9" s="2" t="s">
        <v>769</v>
      </c>
      <c r="BK9" s="2" t="s">
        <v>769</v>
      </c>
    </row>
    <row r="10" spans="1:63" ht="15">
      <c r="A10" s="2">
        <v>4257378412</v>
      </c>
      <c r="B10" s="2">
        <v>73546271</v>
      </c>
      <c r="C10" s="12">
        <v>42291.162974537037</v>
      </c>
      <c r="D10" s="12">
        <v>42291.184965277775</v>
      </c>
      <c r="E10" s="2" t="s">
        <v>524</v>
      </c>
      <c r="F10" s="7"/>
      <c r="G10" s="7"/>
      <c r="H10" s="7"/>
      <c r="I10" s="7"/>
      <c r="J10" s="2" t="s">
        <v>753</v>
      </c>
      <c r="K10" s="2" t="s">
        <v>81</v>
      </c>
      <c r="L10" s="2" t="s">
        <v>577</v>
      </c>
      <c r="M10" s="10"/>
      <c r="N10" s="5"/>
      <c r="O10" s="5"/>
      <c r="P10" s="5"/>
      <c r="Q10" s="5"/>
      <c r="R10" s="5"/>
      <c r="S10" s="5"/>
      <c r="T10" s="5"/>
      <c r="U10" s="5"/>
      <c r="V10" s="7"/>
      <c r="W10" s="7"/>
      <c r="X10" s="7"/>
      <c r="Y10" s="7"/>
      <c r="Z10" s="7"/>
      <c r="AA10" s="7"/>
      <c r="AB10" s="7"/>
      <c r="AC10" s="7"/>
      <c r="AD10" s="7"/>
      <c r="AE10" s="7"/>
      <c r="AF10" s="5"/>
      <c r="AG10" s="5"/>
      <c r="AH10" s="5"/>
      <c r="AI10" s="2"/>
      <c r="AJ10" s="2"/>
      <c r="AK10" s="2" t="s">
        <v>772</v>
      </c>
      <c r="AL10" s="2" t="s">
        <v>772</v>
      </c>
      <c r="AM10" s="52" t="s">
        <v>772</v>
      </c>
      <c r="AN10" s="2" t="s">
        <v>772</v>
      </c>
      <c r="AO10" s="2" t="s">
        <v>772</v>
      </c>
      <c r="AP10" s="2" t="s">
        <v>772</v>
      </c>
      <c r="AQ10" s="2" t="s">
        <v>772</v>
      </c>
      <c r="AR10" s="2" t="s">
        <v>717</v>
      </c>
      <c r="AS10" s="2" t="s">
        <v>717</v>
      </c>
      <c r="AT10" s="2" t="s">
        <v>771</v>
      </c>
      <c r="AU10" s="2" t="s">
        <v>773</v>
      </c>
      <c r="AV10" s="2" t="s">
        <v>773</v>
      </c>
      <c r="AW10" s="2" t="s">
        <v>792</v>
      </c>
      <c r="AX10" s="2" t="s">
        <v>793</v>
      </c>
      <c r="AY10" s="2" t="s">
        <v>794</v>
      </c>
      <c r="AZ10" s="2" t="s">
        <v>789</v>
      </c>
      <c r="BA10" s="2" t="s">
        <v>771</v>
      </c>
      <c r="BB10" s="2" t="s">
        <v>790</v>
      </c>
      <c r="BC10" s="2" t="s">
        <v>786</v>
      </c>
      <c r="BD10" s="2" t="s">
        <v>768</v>
      </c>
      <c r="BE10" s="2" t="s">
        <v>768</v>
      </c>
      <c r="BF10" s="2" t="s">
        <v>768</v>
      </c>
      <c r="BG10" s="2" t="s">
        <v>769</v>
      </c>
      <c r="BH10" s="2" t="s">
        <v>769</v>
      </c>
      <c r="BI10" s="2" t="s">
        <v>769</v>
      </c>
      <c r="BJ10" s="2" t="s">
        <v>769</v>
      </c>
      <c r="BK10" s="2" t="s">
        <v>769</v>
      </c>
    </row>
    <row r="11" spans="1:63" ht="15">
      <c r="A11" s="2">
        <v>4257285980</v>
      </c>
      <c r="B11" s="2">
        <v>73546271</v>
      </c>
      <c r="C11" s="12">
        <v>42291.107905092591</v>
      </c>
      <c r="D11" s="12">
        <v>42291.127384259256</v>
      </c>
      <c r="E11" s="2" t="s">
        <v>524</v>
      </c>
      <c r="F11" s="7"/>
      <c r="G11" s="7"/>
      <c r="H11" s="7"/>
      <c r="I11" s="7"/>
      <c r="J11" s="2" t="s">
        <v>753</v>
      </c>
      <c r="K11" s="2" t="s">
        <v>81</v>
      </c>
      <c r="L11" s="2" t="s">
        <v>577</v>
      </c>
      <c r="M11" s="10"/>
      <c r="N11" s="5"/>
      <c r="O11" s="5"/>
      <c r="P11" s="5"/>
      <c r="Q11" s="5"/>
      <c r="R11" s="5"/>
      <c r="S11" s="5"/>
      <c r="T11" s="5"/>
      <c r="U11" s="5"/>
      <c r="V11" s="7"/>
      <c r="W11" s="7"/>
      <c r="X11" s="7"/>
      <c r="Y11" s="7"/>
      <c r="Z11" s="7"/>
      <c r="AA11" s="7"/>
      <c r="AB11" s="7"/>
      <c r="AC11" s="7"/>
      <c r="AD11" s="7"/>
      <c r="AE11" s="7"/>
      <c r="AF11" s="5"/>
      <c r="AG11" s="5"/>
      <c r="AH11" s="5"/>
      <c r="AI11" s="2"/>
      <c r="AJ11" s="2"/>
      <c r="AK11" s="2" t="s">
        <v>765</v>
      </c>
      <c r="AL11" s="2" t="s">
        <v>765</v>
      </c>
      <c r="AM11" s="52" t="s">
        <v>765</v>
      </c>
      <c r="AN11" s="2" t="s">
        <v>765</v>
      </c>
      <c r="AO11" s="2" t="s">
        <v>765</v>
      </c>
      <c r="AP11" s="2" t="s">
        <v>765</v>
      </c>
      <c r="AQ11" s="2" t="s">
        <v>765</v>
      </c>
      <c r="AR11" s="2" t="s">
        <v>718</v>
      </c>
      <c r="AS11" s="2" t="s">
        <v>717</v>
      </c>
      <c r="AT11" s="2" t="s">
        <v>771</v>
      </c>
      <c r="AU11" s="2" t="s">
        <v>791</v>
      </c>
      <c r="AV11" s="2" t="s">
        <v>791</v>
      </c>
      <c r="AW11" s="2" t="s">
        <v>774</v>
      </c>
      <c r="AX11" s="2" t="s">
        <v>775</v>
      </c>
      <c r="AY11" s="2" t="s">
        <v>776</v>
      </c>
      <c r="AZ11" s="2" t="s">
        <v>777</v>
      </c>
      <c r="BA11" s="2" t="s">
        <v>771</v>
      </c>
      <c r="BB11" s="2" t="s">
        <v>766</v>
      </c>
      <c r="BC11" s="2" t="s">
        <v>767</v>
      </c>
      <c r="BD11" s="2" t="s">
        <v>779</v>
      </c>
      <c r="BE11" s="2" t="s">
        <v>768</v>
      </c>
      <c r="BF11" s="2" t="s">
        <v>779</v>
      </c>
      <c r="BG11" s="2" t="s">
        <v>780</v>
      </c>
      <c r="BH11" s="2" t="s">
        <v>769</v>
      </c>
      <c r="BI11" s="2" t="s">
        <v>769</v>
      </c>
      <c r="BJ11" s="2" t="s">
        <v>780</v>
      </c>
      <c r="BK11" s="2" t="s">
        <v>780</v>
      </c>
    </row>
    <row r="12" spans="1:63" ht="15">
      <c r="A12" s="2">
        <v>4257218155</v>
      </c>
      <c r="B12" s="2">
        <v>73546271</v>
      </c>
      <c r="C12" s="12">
        <v>42291.071886574071</v>
      </c>
      <c r="D12" s="12">
        <v>42291.073020833333</v>
      </c>
      <c r="E12" s="2" t="s">
        <v>524</v>
      </c>
      <c r="F12" s="7"/>
      <c r="G12" s="7"/>
      <c r="H12" s="7"/>
      <c r="I12" s="7"/>
      <c r="J12" s="2" t="s">
        <v>753</v>
      </c>
      <c r="K12" s="2" t="s">
        <v>81</v>
      </c>
      <c r="L12" s="2" t="s">
        <v>787</v>
      </c>
      <c r="M12" s="10"/>
      <c r="N12" s="5"/>
      <c r="O12" s="5"/>
      <c r="P12" s="5"/>
      <c r="Q12" s="5"/>
      <c r="R12" s="5"/>
      <c r="S12" s="5"/>
      <c r="T12" s="5"/>
      <c r="U12" s="5"/>
      <c r="V12" s="7"/>
      <c r="W12" s="7"/>
      <c r="X12" s="7"/>
      <c r="Y12" s="7"/>
      <c r="Z12" s="7"/>
      <c r="AA12" s="7"/>
      <c r="AB12" s="7"/>
      <c r="AC12" s="7"/>
      <c r="AD12" s="7"/>
      <c r="AE12" s="7"/>
      <c r="AF12" s="5"/>
      <c r="AG12" s="5"/>
      <c r="AH12" s="5"/>
      <c r="AI12" s="2"/>
      <c r="AJ12" s="2"/>
      <c r="AK12" s="2" t="s">
        <v>788</v>
      </c>
      <c r="AL12" s="2" t="s">
        <v>788</v>
      </c>
      <c r="AM12" s="52" t="s">
        <v>788</v>
      </c>
      <c r="AN12" s="2" t="s">
        <v>788</v>
      </c>
      <c r="AO12" s="2" t="s">
        <v>788</v>
      </c>
      <c r="AP12" s="2" t="s">
        <v>788</v>
      </c>
      <c r="AQ12" s="2" t="s">
        <v>788</v>
      </c>
      <c r="AR12" s="2" t="s">
        <v>715</v>
      </c>
      <c r="AS12" s="2" t="s">
        <v>719</v>
      </c>
      <c r="AT12" s="2">
        <v>1</v>
      </c>
      <c r="AU12" s="2">
        <v>2</v>
      </c>
      <c r="AV12" s="2">
        <v>1</v>
      </c>
      <c r="AW12" s="2" t="s">
        <v>774</v>
      </c>
      <c r="AX12" s="2" t="s">
        <v>775</v>
      </c>
      <c r="AY12" s="2" t="s">
        <v>776</v>
      </c>
      <c r="AZ12" s="2" t="s">
        <v>789</v>
      </c>
      <c r="BA12" s="2" t="s">
        <v>771</v>
      </c>
      <c r="BB12" s="2" t="s">
        <v>790</v>
      </c>
      <c r="BC12" s="2" t="s">
        <v>786</v>
      </c>
      <c r="BD12" s="2" t="s">
        <v>768</v>
      </c>
      <c r="BE12" s="2" t="s">
        <v>779</v>
      </c>
      <c r="BF12" s="2" t="s">
        <v>779</v>
      </c>
      <c r="BG12" s="2" t="s">
        <v>780</v>
      </c>
      <c r="BH12" s="2" t="s">
        <v>780</v>
      </c>
      <c r="BI12" s="2" t="s">
        <v>780</v>
      </c>
      <c r="BJ12" s="2" t="s">
        <v>769</v>
      </c>
      <c r="BK12" s="2" t="s">
        <v>769</v>
      </c>
    </row>
    <row r="13" spans="1:63" ht="15">
      <c r="A13" s="2">
        <v>4257438868</v>
      </c>
      <c r="B13" s="2">
        <v>73546271</v>
      </c>
      <c r="C13" s="12">
        <v>42291.205868055556</v>
      </c>
      <c r="D13" s="12">
        <v>42291.207094907404</v>
      </c>
      <c r="E13" s="2" t="s">
        <v>524</v>
      </c>
      <c r="F13" s="7"/>
      <c r="G13" s="7"/>
      <c r="H13" s="7"/>
      <c r="I13" s="7"/>
      <c r="J13" s="2" t="s">
        <v>753</v>
      </c>
      <c r="K13" s="2" t="s">
        <v>81</v>
      </c>
      <c r="L13" s="2" t="s">
        <v>577</v>
      </c>
      <c r="M13" s="10"/>
      <c r="N13" s="5"/>
      <c r="O13" s="5"/>
      <c r="P13" s="5"/>
      <c r="Q13" s="5"/>
      <c r="R13" s="5"/>
      <c r="S13" s="5"/>
      <c r="T13" s="5"/>
      <c r="U13" s="5"/>
      <c r="V13" s="7"/>
      <c r="W13" s="7"/>
      <c r="X13" s="7"/>
      <c r="Y13" s="7"/>
      <c r="Z13" s="7"/>
      <c r="AA13" s="7"/>
      <c r="AB13" s="7"/>
      <c r="AC13" s="7"/>
      <c r="AD13" s="7"/>
      <c r="AE13" s="7"/>
      <c r="AF13" s="5"/>
      <c r="AG13" s="5"/>
      <c r="AH13" s="5"/>
      <c r="AI13" s="2"/>
      <c r="AJ13" s="2"/>
      <c r="AK13" s="2" t="s">
        <v>729</v>
      </c>
      <c r="AL13" s="2" t="s">
        <v>729</v>
      </c>
      <c r="AM13" s="52" t="s">
        <v>729</v>
      </c>
      <c r="AN13" s="2" t="s">
        <v>729</v>
      </c>
      <c r="AO13" s="2" t="s">
        <v>729</v>
      </c>
      <c r="AP13" s="2" t="s">
        <v>729</v>
      </c>
      <c r="AQ13" s="2" t="s">
        <v>729</v>
      </c>
      <c r="AR13" s="2" t="s">
        <v>713</v>
      </c>
      <c r="AS13" s="2" t="s">
        <v>713</v>
      </c>
      <c r="AT13" s="2" t="s">
        <v>771</v>
      </c>
      <c r="AU13" s="2" t="s">
        <v>773</v>
      </c>
      <c r="AV13" s="2" t="s">
        <v>773</v>
      </c>
      <c r="AW13" s="2" t="s">
        <v>792</v>
      </c>
      <c r="AX13" s="2" t="s">
        <v>793</v>
      </c>
      <c r="AY13" s="2" t="s">
        <v>794</v>
      </c>
      <c r="AZ13" s="2" t="s">
        <v>789</v>
      </c>
      <c r="BA13" s="2" t="s">
        <v>771</v>
      </c>
      <c r="BB13" s="2" t="s">
        <v>790</v>
      </c>
      <c r="BC13" s="2" t="s">
        <v>786</v>
      </c>
      <c r="BD13" s="2" t="s">
        <v>768</v>
      </c>
      <c r="BE13" s="2" t="s">
        <v>768</v>
      </c>
      <c r="BF13" s="2" t="s">
        <v>768</v>
      </c>
      <c r="BG13" s="2" t="s">
        <v>769</v>
      </c>
      <c r="BH13" s="2" t="s">
        <v>769</v>
      </c>
      <c r="BI13" s="2" t="s">
        <v>769</v>
      </c>
      <c r="BJ13" s="2" t="s">
        <v>769</v>
      </c>
      <c r="BK13" s="2" t="s">
        <v>769</v>
      </c>
    </row>
    <row r="14" spans="1:63" ht="26.25">
      <c r="A14" s="2">
        <v>4257475199</v>
      </c>
      <c r="B14" s="2">
        <v>73546271</v>
      </c>
      <c r="C14" s="12">
        <v>42291.233472222222</v>
      </c>
      <c r="D14" s="12">
        <v>42291.236273148148</v>
      </c>
      <c r="E14" s="2" t="s">
        <v>524</v>
      </c>
      <c r="F14" s="9" t="s">
        <v>781</v>
      </c>
      <c r="G14" s="9" t="s">
        <v>83</v>
      </c>
      <c r="H14" s="9" t="s">
        <v>85</v>
      </c>
      <c r="I14" s="7"/>
      <c r="J14" s="2" t="s">
        <v>753</v>
      </c>
      <c r="K14" s="2" t="s">
        <v>170</v>
      </c>
      <c r="L14" s="5"/>
      <c r="M14" s="10"/>
      <c r="N14" s="2" t="s">
        <v>83</v>
      </c>
      <c r="O14" s="2" t="s">
        <v>783</v>
      </c>
      <c r="P14" s="2" t="s">
        <v>85</v>
      </c>
      <c r="Q14" s="6" t="s">
        <v>86</v>
      </c>
      <c r="R14" s="2" t="s">
        <v>87</v>
      </c>
      <c r="S14" s="2" t="s">
        <v>755</v>
      </c>
      <c r="T14" s="2" t="s">
        <v>89</v>
      </c>
      <c r="U14" s="2" t="s">
        <v>84</v>
      </c>
      <c r="V14" s="9" t="s">
        <v>451</v>
      </c>
      <c r="W14" s="9" t="s">
        <v>756</v>
      </c>
      <c r="X14" s="9" t="s">
        <v>781</v>
      </c>
      <c r="Y14" s="9" t="s">
        <v>452</v>
      </c>
      <c r="Z14" s="7"/>
      <c r="AA14" s="7"/>
      <c r="AB14" s="7"/>
      <c r="AC14" s="7"/>
      <c r="AD14" s="7"/>
      <c r="AE14" s="7"/>
      <c r="AF14" s="5"/>
      <c r="AG14" s="5"/>
      <c r="AH14" s="5"/>
      <c r="AI14" s="2"/>
      <c r="AJ14" s="2"/>
      <c r="AK14" s="2" t="s">
        <v>795</v>
      </c>
      <c r="AL14" s="2" t="s">
        <v>795</v>
      </c>
      <c r="AM14" s="52" t="s">
        <v>795</v>
      </c>
      <c r="AN14" s="2" t="s">
        <v>795</v>
      </c>
      <c r="AO14" s="2" t="s">
        <v>795</v>
      </c>
      <c r="AP14" s="2" t="s">
        <v>795</v>
      </c>
      <c r="AQ14" s="2" t="s">
        <v>795</v>
      </c>
      <c r="AR14" s="2" t="s">
        <v>722</v>
      </c>
      <c r="AS14" s="2" t="s">
        <v>722</v>
      </c>
      <c r="AT14" s="2" t="s">
        <v>771</v>
      </c>
      <c r="AU14" s="2" t="s">
        <v>773</v>
      </c>
      <c r="AV14" s="2" t="s">
        <v>773</v>
      </c>
      <c r="AW14" s="2" t="s">
        <v>792</v>
      </c>
      <c r="AX14" s="2" t="s">
        <v>775</v>
      </c>
      <c r="AY14" s="2" t="s">
        <v>776</v>
      </c>
      <c r="AZ14" s="2" t="s">
        <v>789</v>
      </c>
      <c r="BA14" s="2" t="s">
        <v>771</v>
      </c>
      <c r="BB14" s="2" t="s">
        <v>790</v>
      </c>
      <c r="BC14" s="2" t="s">
        <v>767</v>
      </c>
      <c r="BD14" s="2" t="s">
        <v>768</v>
      </c>
      <c r="BE14" s="2" t="s">
        <v>768</v>
      </c>
      <c r="BF14" s="2" t="s">
        <v>768</v>
      </c>
      <c r="BG14" s="2" t="s">
        <v>780</v>
      </c>
      <c r="BH14" s="2" t="s">
        <v>780</v>
      </c>
      <c r="BI14" s="2" t="s">
        <v>780</v>
      </c>
      <c r="BJ14" s="2" t="s">
        <v>780</v>
      </c>
      <c r="BK14" s="2" t="s">
        <v>780</v>
      </c>
    </row>
    <row r="15" spans="1:63" ht="26.25">
      <c r="A15" s="2">
        <v>4257475199</v>
      </c>
      <c r="B15" s="2">
        <v>73546271</v>
      </c>
      <c r="C15" s="12">
        <v>42291.233472222222</v>
      </c>
      <c r="D15" s="12">
        <v>42291.236273148148</v>
      </c>
      <c r="E15" s="2" t="s">
        <v>524</v>
      </c>
      <c r="F15" s="9" t="s">
        <v>781</v>
      </c>
      <c r="G15" s="9" t="s">
        <v>83</v>
      </c>
      <c r="H15" s="9" t="s">
        <v>85</v>
      </c>
      <c r="I15" s="7"/>
      <c r="J15" s="2" t="s">
        <v>753</v>
      </c>
      <c r="K15" s="2" t="s">
        <v>170</v>
      </c>
      <c r="L15" s="2" t="s">
        <v>592</v>
      </c>
      <c r="M15" s="10"/>
      <c r="N15" s="2" t="s">
        <v>83</v>
      </c>
      <c r="O15" s="2" t="s">
        <v>783</v>
      </c>
      <c r="P15" s="2" t="s">
        <v>85</v>
      </c>
      <c r="Q15" s="6" t="s">
        <v>86</v>
      </c>
      <c r="R15" s="2" t="s">
        <v>87</v>
      </c>
      <c r="S15" s="2" t="s">
        <v>755</v>
      </c>
      <c r="T15" s="2" t="s">
        <v>89</v>
      </c>
      <c r="U15" s="2" t="s">
        <v>84</v>
      </c>
      <c r="V15" s="9" t="s">
        <v>451</v>
      </c>
      <c r="W15" s="9" t="s">
        <v>756</v>
      </c>
      <c r="X15" s="9" t="s">
        <v>781</v>
      </c>
      <c r="Y15" s="9" t="s">
        <v>452</v>
      </c>
      <c r="Z15" s="7"/>
      <c r="AA15" s="7"/>
      <c r="AB15" s="7"/>
      <c r="AC15" s="7"/>
      <c r="AD15" s="7"/>
      <c r="AE15" s="7"/>
      <c r="AF15" s="5"/>
      <c r="AG15" s="5"/>
      <c r="AH15" s="5"/>
      <c r="AI15" s="2"/>
      <c r="AJ15" s="2"/>
      <c r="AK15" s="2" t="s">
        <v>795</v>
      </c>
      <c r="AL15" s="2" t="s">
        <v>795</v>
      </c>
      <c r="AM15" s="52" t="s">
        <v>795</v>
      </c>
      <c r="AN15" s="2" t="s">
        <v>795</v>
      </c>
      <c r="AO15" s="2" t="s">
        <v>795</v>
      </c>
      <c r="AP15" s="2" t="s">
        <v>795</v>
      </c>
      <c r="AQ15" s="2" t="s">
        <v>795</v>
      </c>
      <c r="AR15" s="2" t="s">
        <v>722</v>
      </c>
      <c r="AS15" s="2" t="s">
        <v>722</v>
      </c>
      <c r="AT15" s="2" t="s">
        <v>771</v>
      </c>
      <c r="AU15" s="2" t="s">
        <v>773</v>
      </c>
      <c r="AV15" s="2" t="s">
        <v>773</v>
      </c>
      <c r="AW15" s="2" t="s">
        <v>792</v>
      </c>
      <c r="AX15" s="2" t="s">
        <v>775</v>
      </c>
      <c r="AY15" s="2" t="s">
        <v>776</v>
      </c>
      <c r="AZ15" s="2" t="s">
        <v>789</v>
      </c>
      <c r="BA15" s="2" t="s">
        <v>771</v>
      </c>
      <c r="BB15" s="2" t="s">
        <v>790</v>
      </c>
      <c r="BC15" s="2" t="s">
        <v>767</v>
      </c>
      <c r="BD15" s="2" t="s">
        <v>768</v>
      </c>
      <c r="BE15" s="2" t="s">
        <v>768</v>
      </c>
      <c r="BF15" s="2" t="s">
        <v>768</v>
      </c>
      <c r="BG15" s="2" t="s">
        <v>780</v>
      </c>
      <c r="BH15" s="2" t="s">
        <v>780</v>
      </c>
      <c r="BI15" s="2" t="s">
        <v>780</v>
      </c>
      <c r="BJ15" s="2" t="s">
        <v>780</v>
      </c>
      <c r="BK15" s="2" t="s">
        <v>780</v>
      </c>
    </row>
    <row r="16" spans="1:63" ht="26.25">
      <c r="A16" s="2">
        <v>4257498973</v>
      </c>
      <c r="B16" s="2">
        <v>73546271</v>
      </c>
      <c r="C16" s="12">
        <v>42291.251122685186</v>
      </c>
      <c r="D16" s="12">
        <v>42291.252604166664</v>
      </c>
      <c r="E16" s="2" t="s">
        <v>524</v>
      </c>
      <c r="F16" s="7"/>
      <c r="G16" s="7"/>
      <c r="H16" s="7"/>
      <c r="I16" s="7"/>
      <c r="J16" s="2" t="s">
        <v>753</v>
      </c>
      <c r="K16" s="2" t="s">
        <v>81</v>
      </c>
      <c r="L16" s="2" t="s">
        <v>577</v>
      </c>
      <c r="M16" s="10"/>
      <c r="N16" s="5"/>
      <c r="O16" s="5"/>
      <c r="P16" s="5"/>
      <c r="Q16" s="5"/>
      <c r="R16" s="5"/>
      <c r="S16" s="5"/>
      <c r="T16" s="5"/>
      <c r="U16" s="5"/>
      <c r="V16" s="7"/>
      <c r="W16" s="7"/>
      <c r="X16" s="7"/>
      <c r="Y16" s="7"/>
      <c r="Z16" s="7"/>
      <c r="AA16" s="7"/>
      <c r="AB16" s="7"/>
      <c r="AC16" s="7"/>
      <c r="AD16" s="7"/>
      <c r="AE16" s="7"/>
      <c r="AF16" s="5"/>
      <c r="AG16" s="5"/>
      <c r="AH16" s="5"/>
      <c r="AI16" s="2"/>
      <c r="AJ16" s="2"/>
      <c r="AK16" s="2" t="s">
        <v>796</v>
      </c>
      <c r="AL16" s="2" t="s">
        <v>796</v>
      </c>
      <c r="AM16" s="52" t="s">
        <v>796</v>
      </c>
      <c r="AN16" s="2" t="s">
        <v>796</v>
      </c>
      <c r="AO16" s="2" t="s">
        <v>796</v>
      </c>
      <c r="AP16" s="2" t="s">
        <v>796</v>
      </c>
      <c r="AQ16" s="2" t="s">
        <v>796</v>
      </c>
      <c r="AR16" s="2" t="s">
        <v>713</v>
      </c>
      <c r="AS16" s="2" t="s">
        <v>713</v>
      </c>
      <c r="AT16" s="2" t="s">
        <v>778</v>
      </c>
      <c r="AU16" s="2" t="s">
        <v>791</v>
      </c>
      <c r="AV16" s="2" t="s">
        <v>791</v>
      </c>
      <c r="AW16" s="2" t="s">
        <v>774</v>
      </c>
      <c r="AX16" s="2" t="s">
        <v>793</v>
      </c>
      <c r="AY16" s="2" t="s">
        <v>794</v>
      </c>
      <c r="AZ16" s="2" t="s">
        <v>777</v>
      </c>
      <c r="BA16" s="2" t="s">
        <v>778</v>
      </c>
      <c r="BB16" s="2" t="s">
        <v>766</v>
      </c>
      <c r="BC16" s="2" t="s">
        <v>786</v>
      </c>
      <c r="BD16" s="2" t="s">
        <v>779</v>
      </c>
      <c r="BE16" s="2" t="s">
        <v>779</v>
      </c>
      <c r="BF16" s="2" t="s">
        <v>779</v>
      </c>
      <c r="BG16" s="2" t="s">
        <v>769</v>
      </c>
      <c r="BH16" s="2" t="s">
        <v>769</v>
      </c>
      <c r="BI16" s="2" t="s">
        <v>769</v>
      </c>
      <c r="BJ16" s="2" t="s">
        <v>769</v>
      </c>
      <c r="BK16" s="2" t="s">
        <v>769</v>
      </c>
    </row>
    <row r="17" spans="1:63" ht="26.25">
      <c r="A17" s="2">
        <v>4257475199</v>
      </c>
      <c r="B17" s="2">
        <v>73546271</v>
      </c>
      <c r="C17" s="12">
        <v>42291.233472222222</v>
      </c>
      <c r="D17" s="12">
        <v>42291.236273148148</v>
      </c>
      <c r="E17" s="2" t="s">
        <v>524</v>
      </c>
      <c r="F17" s="9" t="s">
        <v>781</v>
      </c>
      <c r="G17" s="9" t="s">
        <v>83</v>
      </c>
      <c r="H17" s="9" t="s">
        <v>85</v>
      </c>
      <c r="I17" s="7"/>
      <c r="J17" s="2" t="s">
        <v>753</v>
      </c>
      <c r="K17" s="2" t="s">
        <v>170</v>
      </c>
      <c r="L17" s="5"/>
      <c r="M17" s="6" t="s">
        <v>592</v>
      </c>
      <c r="N17" s="2" t="s">
        <v>83</v>
      </c>
      <c r="O17" s="2" t="s">
        <v>783</v>
      </c>
      <c r="P17" s="2" t="s">
        <v>85</v>
      </c>
      <c r="Q17" s="6" t="s">
        <v>86</v>
      </c>
      <c r="R17" s="2" t="s">
        <v>87</v>
      </c>
      <c r="S17" s="2" t="s">
        <v>755</v>
      </c>
      <c r="T17" s="2" t="s">
        <v>89</v>
      </c>
      <c r="U17" s="2" t="s">
        <v>84</v>
      </c>
      <c r="V17" s="9" t="s">
        <v>451</v>
      </c>
      <c r="W17" s="9" t="s">
        <v>756</v>
      </c>
      <c r="X17" s="9" t="s">
        <v>781</v>
      </c>
      <c r="Y17" s="9" t="s">
        <v>452</v>
      </c>
      <c r="Z17" s="7"/>
      <c r="AA17" s="7"/>
      <c r="AB17" s="7"/>
      <c r="AC17" s="7"/>
      <c r="AD17" s="7"/>
      <c r="AE17" s="7"/>
      <c r="AF17" s="5"/>
      <c r="AG17" s="5"/>
      <c r="AH17" s="5"/>
      <c r="AI17" s="2"/>
      <c r="AJ17" s="2"/>
      <c r="AK17" s="2" t="s">
        <v>795</v>
      </c>
      <c r="AL17" s="2" t="s">
        <v>795</v>
      </c>
      <c r="AM17" s="52" t="s">
        <v>795</v>
      </c>
      <c r="AN17" s="2" t="s">
        <v>795</v>
      </c>
      <c r="AO17" s="2" t="s">
        <v>795</v>
      </c>
      <c r="AP17" s="2" t="s">
        <v>795</v>
      </c>
      <c r="AQ17" s="2" t="s">
        <v>795</v>
      </c>
      <c r="AR17" s="2" t="s">
        <v>722</v>
      </c>
      <c r="AS17" s="2" t="s">
        <v>722</v>
      </c>
      <c r="AT17" s="2" t="s">
        <v>771</v>
      </c>
      <c r="AU17" s="2" t="s">
        <v>773</v>
      </c>
      <c r="AV17" s="2" t="s">
        <v>773</v>
      </c>
      <c r="AW17" s="2" t="s">
        <v>792</v>
      </c>
      <c r="AX17" s="2" t="s">
        <v>775</v>
      </c>
      <c r="AY17" s="2" t="s">
        <v>776</v>
      </c>
      <c r="AZ17" s="2" t="s">
        <v>789</v>
      </c>
      <c r="BA17" s="2" t="s">
        <v>771</v>
      </c>
      <c r="BB17" s="2" t="s">
        <v>790</v>
      </c>
      <c r="BC17" s="2" t="s">
        <v>767</v>
      </c>
      <c r="BD17" s="2" t="s">
        <v>768</v>
      </c>
      <c r="BE17" s="2" t="s">
        <v>768</v>
      </c>
      <c r="BF17" s="2" t="s">
        <v>768</v>
      </c>
      <c r="BG17" s="2" t="s">
        <v>780</v>
      </c>
      <c r="BH17" s="2" t="s">
        <v>780</v>
      </c>
      <c r="BI17" s="2" t="s">
        <v>780</v>
      </c>
      <c r="BJ17" s="2" t="s">
        <v>780</v>
      </c>
      <c r="BK17" s="2" t="s">
        <v>780</v>
      </c>
    </row>
    <row r="18" spans="1:63" ht="15">
      <c r="A18" s="2">
        <v>4257438868</v>
      </c>
      <c r="B18" s="2">
        <v>73546271</v>
      </c>
      <c r="C18" s="12">
        <v>42291.205868055556</v>
      </c>
      <c r="D18" s="12">
        <v>42291.207094907404</v>
      </c>
      <c r="E18" s="2" t="s">
        <v>524</v>
      </c>
      <c r="F18" s="7"/>
      <c r="G18" s="7"/>
      <c r="H18" s="7"/>
      <c r="I18" s="7"/>
      <c r="J18" s="2" t="s">
        <v>753</v>
      </c>
      <c r="K18" s="2" t="s">
        <v>81</v>
      </c>
      <c r="L18" s="2" t="s">
        <v>577</v>
      </c>
      <c r="M18" s="10"/>
      <c r="N18" s="5"/>
      <c r="O18" s="5"/>
      <c r="P18" s="5"/>
      <c r="Q18" s="5"/>
      <c r="R18" s="5"/>
      <c r="S18" s="5"/>
      <c r="T18" s="5"/>
      <c r="U18" s="5"/>
      <c r="V18" s="7"/>
      <c r="W18" s="7"/>
      <c r="X18" s="7"/>
      <c r="Y18" s="7"/>
      <c r="Z18" s="7"/>
      <c r="AA18" s="7"/>
      <c r="AB18" s="7"/>
      <c r="AC18" s="7"/>
      <c r="AD18" s="7"/>
      <c r="AE18" s="7"/>
      <c r="AF18" s="5"/>
      <c r="AG18" s="5"/>
      <c r="AH18" s="5"/>
      <c r="AI18" s="2"/>
      <c r="AJ18" s="2"/>
      <c r="AK18" s="2" t="s">
        <v>729</v>
      </c>
      <c r="AL18" s="2" t="s">
        <v>729</v>
      </c>
      <c r="AM18" s="52" t="s">
        <v>729</v>
      </c>
      <c r="AN18" s="2" t="s">
        <v>729</v>
      </c>
      <c r="AO18" s="2" t="s">
        <v>729</v>
      </c>
      <c r="AP18" s="2" t="s">
        <v>729</v>
      </c>
      <c r="AQ18" s="2" t="s">
        <v>729</v>
      </c>
      <c r="AR18" s="2" t="s">
        <v>713</v>
      </c>
      <c r="AS18" s="2" t="s">
        <v>713</v>
      </c>
      <c r="AT18" s="2" t="s">
        <v>771</v>
      </c>
      <c r="AU18" s="2" t="s">
        <v>773</v>
      </c>
      <c r="AV18" s="2" t="s">
        <v>773</v>
      </c>
      <c r="AW18" s="2" t="s">
        <v>792</v>
      </c>
      <c r="AX18" s="2" t="s">
        <v>793</v>
      </c>
      <c r="AY18" s="2" t="s">
        <v>794</v>
      </c>
      <c r="AZ18" s="2" t="s">
        <v>789</v>
      </c>
      <c r="BA18" s="2" t="s">
        <v>771</v>
      </c>
      <c r="BB18" s="2" t="s">
        <v>790</v>
      </c>
      <c r="BC18" s="2" t="s">
        <v>786</v>
      </c>
      <c r="BD18" s="2" t="s">
        <v>768</v>
      </c>
      <c r="BE18" s="2" t="s">
        <v>768</v>
      </c>
      <c r="BF18" s="2" t="s">
        <v>768</v>
      </c>
      <c r="BG18" s="2" t="s">
        <v>769</v>
      </c>
      <c r="BH18" s="2" t="s">
        <v>769</v>
      </c>
      <c r="BI18" s="2" t="s">
        <v>769</v>
      </c>
      <c r="BJ18" s="2" t="s">
        <v>769</v>
      </c>
      <c r="BK18" s="2" t="s">
        <v>769</v>
      </c>
    </row>
    <row r="19" spans="1:63" ht="26.25">
      <c r="A19" s="2">
        <v>4257498973</v>
      </c>
      <c r="B19" s="2">
        <v>73546271</v>
      </c>
      <c r="C19" s="12">
        <v>42291.251122685186</v>
      </c>
      <c r="D19" s="12">
        <v>42291.252604166664</v>
      </c>
      <c r="E19" s="2" t="s">
        <v>524</v>
      </c>
      <c r="F19" s="7"/>
      <c r="G19" s="7"/>
      <c r="H19" s="7"/>
      <c r="I19" s="7"/>
      <c r="J19" s="2" t="s">
        <v>753</v>
      </c>
      <c r="K19" s="2" t="s">
        <v>81</v>
      </c>
      <c r="L19" s="2" t="s">
        <v>577</v>
      </c>
      <c r="M19" s="10"/>
      <c r="N19" s="5"/>
      <c r="O19" s="5"/>
      <c r="P19" s="5"/>
      <c r="Q19" s="5"/>
      <c r="R19" s="5"/>
      <c r="S19" s="5"/>
      <c r="T19" s="5"/>
      <c r="U19" s="5"/>
      <c r="V19" s="7"/>
      <c r="W19" s="7"/>
      <c r="X19" s="7"/>
      <c r="Y19" s="7"/>
      <c r="Z19" s="7"/>
      <c r="AA19" s="7"/>
      <c r="AB19" s="7"/>
      <c r="AC19" s="7"/>
      <c r="AD19" s="7"/>
      <c r="AE19" s="7"/>
      <c r="AF19" s="5"/>
      <c r="AG19" s="5"/>
      <c r="AH19" s="5"/>
      <c r="AI19" s="2"/>
      <c r="AJ19" s="2"/>
      <c r="AK19" s="2" t="s">
        <v>796</v>
      </c>
      <c r="AL19" s="2" t="s">
        <v>796</v>
      </c>
      <c r="AM19" s="52" t="s">
        <v>796</v>
      </c>
      <c r="AN19" s="2" t="s">
        <v>796</v>
      </c>
      <c r="AO19" s="2" t="s">
        <v>796</v>
      </c>
      <c r="AP19" s="2" t="s">
        <v>796</v>
      </c>
      <c r="AQ19" s="2" t="s">
        <v>796</v>
      </c>
      <c r="AR19" s="2" t="s">
        <v>713</v>
      </c>
      <c r="AS19" s="2" t="s">
        <v>713</v>
      </c>
      <c r="AT19" s="2" t="s">
        <v>778</v>
      </c>
      <c r="AU19" s="2" t="s">
        <v>791</v>
      </c>
      <c r="AV19" s="2" t="s">
        <v>791</v>
      </c>
      <c r="AW19" s="2" t="s">
        <v>774</v>
      </c>
      <c r="AX19" s="2" t="s">
        <v>793</v>
      </c>
      <c r="AY19" s="2" t="s">
        <v>794</v>
      </c>
      <c r="AZ19" s="2" t="s">
        <v>777</v>
      </c>
      <c r="BA19" s="2" t="s">
        <v>778</v>
      </c>
      <c r="BB19" s="2" t="s">
        <v>766</v>
      </c>
      <c r="BC19" s="2" t="s">
        <v>786</v>
      </c>
      <c r="BD19" s="2" t="s">
        <v>779</v>
      </c>
      <c r="BE19" s="2" t="s">
        <v>779</v>
      </c>
      <c r="BF19" s="2" t="s">
        <v>779</v>
      </c>
      <c r="BG19" s="2" t="s">
        <v>769</v>
      </c>
      <c r="BH19" s="2" t="s">
        <v>769</v>
      </c>
      <c r="BI19" s="2" t="s">
        <v>769</v>
      </c>
      <c r="BJ19" s="2" t="s">
        <v>769</v>
      </c>
      <c r="BK19" s="2" t="s">
        <v>769</v>
      </c>
    </row>
    <row r="20" spans="1:63" ht="15">
      <c r="A20" s="2">
        <v>4257560283</v>
      </c>
      <c r="B20" s="2">
        <v>73546271</v>
      </c>
      <c r="C20" s="12">
        <v>42291.293171296296</v>
      </c>
      <c r="D20" s="12">
        <v>42291.2969212963</v>
      </c>
      <c r="E20" s="2" t="s">
        <v>524</v>
      </c>
      <c r="F20" s="7"/>
      <c r="G20" s="7"/>
      <c r="H20" s="7"/>
      <c r="I20" s="7"/>
      <c r="J20" s="2" t="s">
        <v>753</v>
      </c>
      <c r="K20" s="2" t="s">
        <v>81</v>
      </c>
      <c r="L20" s="2" t="s">
        <v>787</v>
      </c>
      <c r="M20" s="10"/>
      <c r="N20" s="5"/>
      <c r="O20" s="5"/>
      <c r="P20" s="5"/>
      <c r="Q20" s="5"/>
      <c r="R20" s="5"/>
      <c r="S20" s="5"/>
      <c r="T20" s="5"/>
      <c r="U20" s="5"/>
      <c r="V20" s="7"/>
      <c r="W20" s="7"/>
      <c r="X20" s="7"/>
      <c r="Y20" s="7"/>
      <c r="Z20" s="7"/>
      <c r="AA20" s="7"/>
      <c r="AB20" s="7"/>
      <c r="AC20" s="7"/>
      <c r="AD20" s="7"/>
      <c r="AE20" s="7"/>
      <c r="AF20" s="5"/>
      <c r="AG20" s="5"/>
      <c r="AH20" s="5"/>
      <c r="AI20" s="2"/>
      <c r="AJ20" s="2"/>
      <c r="AK20" s="2" t="s">
        <v>772</v>
      </c>
      <c r="AL20" s="2" t="s">
        <v>772</v>
      </c>
      <c r="AM20" s="52" t="s">
        <v>772</v>
      </c>
      <c r="AN20" s="2" t="s">
        <v>772</v>
      </c>
      <c r="AO20" s="2" t="s">
        <v>772</v>
      </c>
      <c r="AP20" s="2" t="s">
        <v>772</v>
      </c>
      <c r="AQ20" s="2" t="s">
        <v>772</v>
      </c>
      <c r="AR20" s="2" t="s">
        <v>722</v>
      </c>
      <c r="AS20" s="2" t="s">
        <v>722</v>
      </c>
      <c r="AT20" s="2" t="s">
        <v>778</v>
      </c>
      <c r="AU20" s="2" t="s">
        <v>791</v>
      </c>
      <c r="AV20" s="2" t="s">
        <v>791</v>
      </c>
      <c r="AW20" s="2" t="s">
        <v>774</v>
      </c>
      <c r="AX20" s="2" t="s">
        <v>793</v>
      </c>
      <c r="AY20" s="2" t="s">
        <v>794</v>
      </c>
      <c r="AZ20" s="2" t="s">
        <v>777</v>
      </c>
      <c r="BA20" s="2" t="s">
        <v>778</v>
      </c>
      <c r="BB20" s="2" t="s">
        <v>766</v>
      </c>
      <c r="BC20" s="2" t="s">
        <v>786</v>
      </c>
      <c r="BD20" s="2" t="s">
        <v>779</v>
      </c>
      <c r="BE20" s="2" t="s">
        <v>779</v>
      </c>
      <c r="BF20" s="2" t="s">
        <v>779</v>
      </c>
      <c r="BG20" s="2" t="s">
        <v>769</v>
      </c>
      <c r="BH20" s="2" t="s">
        <v>769</v>
      </c>
      <c r="BI20" s="2" t="s">
        <v>769</v>
      </c>
      <c r="BJ20" s="2" t="s">
        <v>769</v>
      </c>
      <c r="BK20" s="2" t="s">
        <v>769</v>
      </c>
    </row>
    <row r="21" spans="1:63" ht="15">
      <c r="A21" s="2">
        <v>4898415039</v>
      </c>
      <c r="B21" s="2">
        <v>89689782</v>
      </c>
      <c r="C21" s="69">
        <v>42590.375960648147</v>
      </c>
      <c r="D21" s="69">
        <v>42590.377280092594</v>
      </c>
      <c r="E21" s="2" t="s">
        <v>681</v>
      </c>
      <c r="F21" s="9" t="s">
        <v>797</v>
      </c>
      <c r="G21" s="9" t="s">
        <v>798</v>
      </c>
      <c r="H21" s="9" t="s">
        <v>799</v>
      </c>
      <c r="I21" s="7"/>
      <c r="J21" s="2" t="s">
        <v>753</v>
      </c>
      <c r="K21" s="2" t="s">
        <v>170</v>
      </c>
      <c r="L21" s="5"/>
      <c r="M21" s="6" t="s">
        <v>800</v>
      </c>
      <c r="N21" s="2" t="s">
        <v>798</v>
      </c>
      <c r="O21" s="2">
        <v>12</v>
      </c>
      <c r="P21" s="2" t="s">
        <v>799</v>
      </c>
      <c r="Q21" s="70">
        <v>34221</v>
      </c>
      <c r="R21" s="2" t="s">
        <v>559</v>
      </c>
      <c r="S21" s="2" t="s">
        <v>801</v>
      </c>
      <c r="T21" s="2" t="s">
        <v>801</v>
      </c>
      <c r="U21" s="2">
        <v>11</v>
      </c>
      <c r="V21" s="9" t="s">
        <v>799</v>
      </c>
      <c r="W21" s="9">
        <v>12121212</v>
      </c>
      <c r="X21" s="9" t="s">
        <v>797</v>
      </c>
      <c r="Y21" s="9" t="s">
        <v>117</v>
      </c>
      <c r="Z21" s="9" t="s">
        <v>646</v>
      </c>
      <c r="AA21" s="9">
        <v>545455454</v>
      </c>
      <c r="AB21" s="9" t="s">
        <v>802</v>
      </c>
      <c r="AC21" s="9" t="s">
        <v>802</v>
      </c>
      <c r="AD21" s="9" t="s">
        <v>803</v>
      </c>
      <c r="AE21" s="9" t="s">
        <v>802</v>
      </c>
      <c r="AF21" s="2" t="s">
        <v>802</v>
      </c>
      <c r="AG21" s="2" t="s">
        <v>802</v>
      </c>
      <c r="AH21" s="2" t="s">
        <v>802</v>
      </c>
      <c r="AI21" s="2" t="s">
        <v>804</v>
      </c>
      <c r="AJ21" s="2" t="s">
        <v>804</v>
      </c>
      <c r="AK21" s="2" t="s">
        <v>805</v>
      </c>
      <c r="AL21" s="2" t="s">
        <v>805</v>
      </c>
      <c r="AM21" s="52" t="s">
        <v>805</v>
      </c>
      <c r="AN21" s="2" t="s">
        <v>805</v>
      </c>
      <c r="AO21" s="2" t="s">
        <v>805</v>
      </c>
      <c r="AP21" s="2" t="s">
        <v>805</v>
      </c>
      <c r="AQ21" s="2" t="s">
        <v>805</v>
      </c>
      <c r="AR21" s="2" t="s">
        <v>713</v>
      </c>
      <c r="AS21" s="2" t="s">
        <v>722</v>
      </c>
      <c r="AT21" s="2">
        <v>6</v>
      </c>
      <c r="AU21" s="2" t="s">
        <v>773</v>
      </c>
      <c r="AV21" s="2" t="s">
        <v>773</v>
      </c>
      <c r="AW21" s="2">
        <v>6</v>
      </c>
      <c r="AX21" s="2">
        <v>4</v>
      </c>
      <c r="AY21" s="2">
        <v>7</v>
      </c>
      <c r="AZ21" s="2">
        <v>5</v>
      </c>
      <c r="BA21" s="2">
        <v>6</v>
      </c>
      <c r="BB21" s="2">
        <v>6</v>
      </c>
      <c r="BC21" s="2">
        <v>7</v>
      </c>
      <c r="BD21" s="2">
        <v>3</v>
      </c>
      <c r="BE21" s="2">
        <v>5</v>
      </c>
      <c r="BF21" s="2">
        <v>5</v>
      </c>
      <c r="BG21" s="2" t="s">
        <v>769</v>
      </c>
      <c r="BH21" s="2">
        <v>9</v>
      </c>
      <c r="BI21" s="2">
        <v>4</v>
      </c>
      <c r="BJ21" s="2">
        <v>6</v>
      </c>
      <c r="BK21" s="2">
        <v>5</v>
      </c>
    </row>
    <row r="22" spans="1:63" ht="15">
      <c r="A22" s="2">
        <v>4898842174</v>
      </c>
      <c r="B22" s="2">
        <v>73546271</v>
      </c>
      <c r="C22" s="69">
        <v>42590.582696759258</v>
      </c>
      <c r="D22" s="69">
        <v>42590.583252314813</v>
      </c>
      <c r="E22" s="2" t="s">
        <v>681</v>
      </c>
      <c r="F22" s="7"/>
      <c r="G22" s="7"/>
      <c r="H22" s="7"/>
      <c r="I22" s="7"/>
      <c r="J22" s="2" t="s">
        <v>753</v>
      </c>
      <c r="K22" s="2" t="s">
        <v>81</v>
      </c>
      <c r="L22" s="2" t="s">
        <v>806</v>
      </c>
      <c r="M22" s="10"/>
      <c r="N22" s="5"/>
      <c r="O22" s="5"/>
      <c r="P22" s="5"/>
      <c r="Q22" s="5"/>
      <c r="R22" s="5"/>
      <c r="S22" s="5"/>
      <c r="T22" s="5"/>
      <c r="U22" s="5"/>
      <c r="V22" s="7"/>
      <c r="W22" s="7"/>
      <c r="X22" s="7"/>
      <c r="Y22" s="7"/>
      <c r="Z22" s="7"/>
      <c r="AA22" s="7"/>
      <c r="AB22" s="7"/>
      <c r="AC22" s="7"/>
      <c r="AD22" s="7"/>
      <c r="AE22" s="7"/>
      <c r="AF22" s="5"/>
      <c r="AG22" s="5"/>
      <c r="AH22" s="5"/>
      <c r="AI22" s="2"/>
      <c r="AJ22" s="2"/>
      <c r="AK22" s="2" t="s">
        <v>725</v>
      </c>
      <c r="AL22" s="2" t="s">
        <v>725</v>
      </c>
      <c r="AM22" s="52" t="s">
        <v>725</v>
      </c>
      <c r="AN22" s="2" t="s">
        <v>725</v>
      </c>
      <c r="AO22" s="2" t="s">
        <v>725</v>
      </c>
      <c r="AP22" s="2" t="s">
        <v>725</v>
      </c>
      <c r="AQ22" s="2" t="s">
        <v>725</v>
      </c>
      <c r="AR22" s="2" t="s">
        <v>713</v>
      </c>
      <c r="AS22" s="2" t="s">
        <v>713</v>
      </c>
      <c r="AT22" s="2">
        <v>2</v>
      </c>
      <c r="AU22" s="2">
        <v>3</v>
      </c>
      <c r="AV22" s="2">
        <v>3</v>
      </c>
      <c r="AW22" s="2">
        <v>3</v>
      </c>
      <c r="AX22" s="2">
        <v>3</v>
      </c>
      <c r="AY22" s="2">
        <v>2</v>
      </c>
      <c r="AZ22" s="2">
        <v>6</v>
      </c>
      <c r="BA22" s="2">
        <v>4</v>
      </c>
      <c r="BB22" s="2">
        <v>2</v>
      </c>
      <c r="BC22" s="2">
        <v>1</v>
      </c>
      <c r="BD22" s="2">
        <v>1</v>
      </c>
      <c r="BE22" s="2">
        <v>1</v>
      </c>
      <c r="BF22" s="2">
        <v>1</v>
      </c>
      <c r="BG22" s="2">
        <v>2</v>
      </c>
      <c r="BH22" s="2">
        <v>2</v>
      </c>
      <c r="BI22" s="2">
        <v>2</v>
      </c>
      <c r="BJ22" s="2">
        <v>6</v>
      </c>
      <c r="BK22" s="2">
        <v>6</v>
      </c>
    </row>
    <row r="23" spans="1:63" ht="15">
      <c r="A23" s="2"/>
      <c r="B23" s="2"/>
      <c r="C23" s="6"/>
      <c r="D23" s="6"/>
      <c r="E23" s="2"/>
      <c r="F23" s="7"/>
      <c r="G23" s="7"/>
      <c r="H23" s="7"/>
      <c r="I23" s="7"/>
      <c r="J23" s="2"/>
      <c r="K23" s="2"/>
      <c r="L23" s="5"/>
      <c r="M23" s="10"/>
      <c r="N23" s="5"/>
      <c r="O23" s="5"/>
      <c r="P23" s="5"/>
      <c r="Q23" s="5"/>
      <c r="R23" s="5"/>
      <c r="S23" s="5"/>
      <c r="T23" s="5"/>
      <c r="U23" s="5"/>
      <c r="V23" s="7"/>
      <c r="W23" s="7"/>
      <c r="X23" s="7"/>
      <c r="Y23" s="7"/>
      <c r="Z23" s="7"/>
      <c r="AA23" s="7"/>
      <c r="AB23" s="7"/>
      <c r="AC23" s="7"/>
      <c r="AD23" s="7"/>
      <c r="AE23" s="7"/>
      <c r="AF23" s="5"/>
      <c r="AG23" s="5"/>
      <c r="AH23" s="5"/>
      <c r="AI23" s="2"/>
      <c r="AJ23" s="2"/>
      <c r="AK23" s="2"/>
      <c r="AL23" s="2"/>
      <c r="AM23" s="52"/>
      <c r="AN23" s="2"/>
      <c r="AO23" s="2"/>
      <c r="AP23" s="2"/>
      <c r="AQ23" s="2"/>
      <c r="AR23" s="2"/>
      <c r="AS23" s="2"/>
      <c r="AT23" s="2"/>
      <c r="AU23" s="2"/>
      <c r="AV23" s="2"/>
      <c r="AW23" s="2"/>
      <c r="AX23" s="2"/>
      <c r="AY23" s="2"/>
      <c r="AZ23" s="2"/>
      <c r="BA23" s="2"/>
      <c r="BB23" s="2"/>
      <c r="BC23" s="2"/>
      <c r="BD23" s="2"/>
      <c r="BE23" s="2"/>
      <c r="BF23" s="2"/>
      <c r="BG23" s="2"/>
      <c r="BH23" s="2"/>
      <c r="BI23" s="2"/>
      <c r="BJ23" s="2"/>
      <c r="BK23" s="2"/>
    </row>
    <row r="24" spans="1:63" ht="15">
      <c r="A24" s="2"/>
      <c r="B24" s="2"/>
      <c r="C24" s="6"/>
      <c r="D24" s="6"/>
      <c r="E24" s="2"/>
      <c r="F24" s="7"/>
      <c r="G24" s="7"/>
      <c r="H24" s="7"/>
      <c r="I24" s="7"/>
      <c r="J24" s="2"/>
      <c r="K24" s="2"/>
      <c r="L24" s="5"/>
      <c r="M24" s="10"/>
      <c r="N24" s="5"/>
      <c r="O24" s="5"/>
      <c r="P24" s="5"/>
      <c r="Q24" s="5"/>
      <c r="R24" s="5"/>
      <c r="S24" s="5"/>
      <c r="T24" s="5"/>
      <c r="U24" s="5"/>
      <c r="V24" s="7"/>
      <c r="W24" s="7"/>
      <c r="X24" s="7"/>
      <c r="Y24" s="7"/>
      <c r="Z24" s="7"/>
      <c r="AA24" s="7"/>
      <c r="AB24" s="7"/>
      <c r="AC24" s="7"/>
      <c r="AD24" s="7"/>
      <c r="AE24" s="7"/>
      <c r="AF24" s="5"/>
      <c r="AG24" s="5"/>
      <c r="AH24" s="5"/>
      <c r="AI24" s="2"/>
      <c r="AJ24" s="2"/>
      <c r="AK24" s="2"/>
      <c r="AL24" s="2"/>
      <c r="AM24" s="52"/>
      <c r="AN24" s="2"/>
      <c r="AO24" s="2"/>
      <c r="AP24" s="2"/>
      <c r="AQ24" s="2"/>
      <c r="AR24" s="2"/>
      <c r="AS24" s="2"/>
      <c r="AT24" s="2"/>
      <c r="AU24" s="2"/>
      <c r="AV24" s="2"/>
      <c r="AW24" s="2"/>
      <c r="AX24" s="2"/>
      <c r="AY24" s="2"/>
      <c r="AZ24" s="2"/>
      <c r="BA24" s="2"/>
      <c r="BB24" s="2"/>
      <c r="BC24" s="2"/>
      <c r="BD24" s="2"/>
      <c r="BE24" s="2"/>
      <c r="BF24" s="2"/>
      <c r="BG24" s="2"/>
      <c r="BH24" s="2"/>
      <c r="BI24" s="2"/>
      <c r="BJ24" s="2"/>
      <c r="BK24" s="2"/>
    </row>
    <row r="25" spans="1:63" ht="15">
      <c r="A25" s="2"/>
      <c r="B25" s="2"/>
      <c r="C25" s="6"/>
      <c r="D25" s="6"/>
      <c r="E25" s="2"/>
      <c r="F25" s="7"/>
      <c r="G25" s="7"/>
      <c r="H25" s="7"/>
      <c r="I25" s="7"/>
      <c r="J25" s="2"/>
      <c r="K25" s="2"/>
      <c r="L25" s="5"/>
      <c r="M25" s="10"/>
      <c r="N25" s="5"/>
      <c r="O25" s="5"/>
      <c r="P25" s="5"/>
      <c r="Q25" s="5"/>
      <c r="R25" s="5"/>
      <c r="S25" s="5"/>
      <c r="T25" s="5"/>
      <c r="U25" s="5"/>
      <c r="V25" s="7"/>
      <c r="W25" s="7"/>
      <c r="X25" s="7"/>
      <c r="Y25" s="7"/>
      <c r="Z25" s="7"/>
      <c r="AA25" s="7"/>
      <c r="AB25" s="7"/>
      <c r="AC25" s="7"/>
      <c r="AD25" s="7"/>
      <c r="AE25" s="7"/>
      <c r="AF25" s="5"/>
      <c r="AG25" s="5"/>
      <c r="AH25" s="5"/>
      <c r="AI25" s="2"/>
      <c r="AJ25" s="2"/>
      <c r="AK25" s="2"/>
      <c r="AL25" s="2"/>
      <c r="AM25" s="52"/>
      <c r="AN25" s="2"/>
      <c r="AO25" s="2"/>
      <c r="AP25" s="2"/>
      <c r="AQ25" s="2"/>
      <c r="AR25" s="2"/>
      <c r="AS25" s="2"/>
      <c r="AT25" s="2"/>
      <c r="AU25" s="2"/>
      <c r="AV25" s="2"/>
      <c r="AW25" s="2"/>
      <c r="AX25" s="2"/>
      <c r="AY25" s="2"/>
      <c r="AZ25" s="2"/>
      <c r="BA25" s="2"/>
      <c r="BB25" s="2"/>
      <c r="BC25" s="2"/>
      <c r="BD25" s="2"/>
      <c r="BE25" s="2"/>
      <c r="BF25" s="2"/>
      <c r="BG25" s="2"/>
      <c r="BH25" s="2"/>
      <c r="BI25" s="2"/>
      <c r="BJ25" s="2"/>
      <c r="BK25" s="2"/>
    </row>
    <row r="26" spans="1:63" ht="15">
      <c r="A26" s="2"/>
      <c r="B26" s="2"/>
      <c r="C26" s="6"/>
      <c r="D26" s="6"/>
      <c r="E26" s="2"/>
      <c r="F26" s="7"/>
      <c r="G26" s="7"/>
      <c r="H26" s="7"/>
      <c r="I26" s="7"/>
      <c r="J26" s="2"/>
      <c r="K26" s="2"/>
      <c r="L26" s="5"/>
      <c r="M26" s="10"/>
      <c r="N26" s="5"/>
      <c r="O26" s="5"/>
      <c r="P26" s="5"/>
      <c r="Q26" s="5"/>
      <c r="R26" s="5"/>
      <c r="S26" s="5"/>
      <c r="T26" s="5"/>
      <c r="U26" s="5"/>
      <c r="V26" s="7"/>
      <c r="W26" s="7"/>
      <c r="X26" s="7"/>
      <c r="Y26" s="7"/>
      <c r="Z26" s="7"/>
      <c r="AA26" s="7"/>
      <c r="AB26" s="7"/>
      <c r="AC26" s="7"/>
      <c r="AD26" s="7"/>
      <c r="AE26" s="7"/>
      <c r="AF26" s="5"/>
      <c r="AG26" s="5"/>
      <c r="AH26" s="5"/>
      <c r="AI26" s="2"/>
      <c r="AJ26" s="2"/>
      <c r="AK26" s="2"/>
      <c r="AL26" s="2"/>
      <c r="AM26" s="52"/>
      <c r="AN26" s="2"/>
      <c r="AO26" s="2"/>
      <c r="AP26" s="2"/>
      <c r="AQ26" s="2"/>
      <c r="AR26" s="2"/>
      <c r="AS26" s="2"/>
      <c r="AT26" s="2"/>
      <c r="AU26" s="2"/>
      <c r="AV26" s="2"/>
      <c r="AW26" s="2"/>
      <c r="AX26" s="2"/>
      <c r="AY26" s="2"/>
      <c r="AZ26" s="2"/>
      <c r="BA26" s="2"/>
      <c r="BB26" s="2"/>
      <c r="BC26" s="2"/>
      <c r="BD26" s="2"/>
      <c r="BE26" s="2"/>
      <c r="BF26" s="2"/>
      <c r="BG26" s="2"/>
      <c r="BH26" s="2"/>
      <c r="BI26" s="2"/>
      <c r="BJ26" s="2"/>
      <c r="BK26" s="2"/>
    </row>
    <row r="27" spans="1:63" ht="15">
      <c r="A27" s="2"/>
      <c r="B27" s="2"/>
      <c r="C27" s="6"/>
      <c r="D27" s="6"/>
      <c r="E27" s="2"/>
      <c r="F27" s="7"/>
      <c r="G27" s="7"/>
      <c r="H27" s="7"/>
      <c r="I27" s="7"/>
      <c r="J27" s="2"/>
      <c r="K27" s="2"/>
      <c r="L27" s="5"/>
      <c r="M27" s="10"/>
      <c r="N27" s="5"/>
      <c r="O27" s="5"/>
      <c r="P27" s="5"/>
      <c r="Q27" s="5"/>
      <c r="R27" s="5"/>
      <c r="S27" s="5"/>
      <c r="T27" s="5"/>
      <c r="U27" s="5"/>
      <c r="V27" s="7"/>
      <c r="W27" s="7"/>
      <c r="X27" s="7"/>
      <c r="Y27" s="7"/>
      <c r="Z27" s="7"/>
      <c r="AA27" s="7"/>
      <c r="AB27" s="7"/>
      <c r="AC27" s="7"/>
      <c r="AD27" s="7"/>
      <c r="AE27" s="7"/>
      <c r="AF27" s="5"/>
      <c r="AG27" s="5"/>
      <c r="AH27" s="5"/>
      <c r="AI27" s="2"/>
      <c r="AJ27" s="2"/>
      <c r="AK27" s="2"/>
      <c r="AL27" s="2"/>
      <c r="AM27" s="52"/>
      <c r="AN27" s="2"/>
      <c r="AO27" s="2"/>
      <c r="AP27" s="2"/>
      <c r="AQ27" s="2"/>
      <c r="AR27" s="2"/>
      <c r="AS27" s="2"/>
      <c r="AT27" s="2"/>
      <c r="AU27" s="2"/>
      <c r="AV27" s="2"/>
      <c r="AW27" s="2"/>
      <c r="AX27" s="2"/>
      <c r="AY27" s="2"/>
      <c r="AZ27" s="2"/>
      <c r="BA27" s="2"/>
      <c r="BB27" s="2"/>
      <c r="BC27" s="2"/>
      <c r="BD27" s="2"/>
      <c r="BE27" s="2"/>
      <c r="BF27" s="2"/>
      <c r="BG27" s="2"/>
      <c r="BH27" s="2"/>
      <c r="BI27" s="2"/>
      <c r="BJ27" s="2"/>
      <c r="BK27" s="2"/>
    </row>
    <row r="28" spans="1:63" ht="15">
      <c r="A28" s="2"/>
      <c r="B28" s="2"/>
      <c r="C28" s="6"/>
      <c r="D28" s="6"/>
      <c r="E28" s="2"/>
      <c r="F28" s="7"/>
      <c r="G28" s="7"/>
      <c r="H28" s="7"/>
      <c r="I28" s="7"/>
      <c r="J28" s="2"/>
      <c r="K28" s="2"/>
      <c r="L28" s="5"/>
      <c r="M28" s="10"/>
      <c r="N28" s="5"/>
      <c r="O28" s="5"/>
      <c r="P28" s="5"/>
      <c r="Q28" s="5"/>
      <c r="R28" s="5"/>
      <c r="S28" s="5"/>
      <c r="T28" s="5"/>
      <c r="U28" s="5"/>
      <c r="V28" s="7"/>
      <c r="W28" s="7"/>
      <c r="X28" s="7"/>
      <c r="Y28" s="7"/>
      <c r="Z28" s="7"/>
      <c r="AA28" s="7"/>
      <c r="AB28" s="7"/>
      <c r="AC28" s="7"/>
      <c r="AD28" s="7"/>
      <c r="AE28" s="7"/>
      <c r="AF28" s="5"/>
      <c r="AG28" s="5"/>
      <c r="AH28" s="5"/>
      <c r="AI28" s="2"/>
      <c r="AJ28" s="2"/>
      <c r="AK28" s="2"/>
      <c r="AL28" s="2"/>
      <c r="AM28" s="52"/>
      <c r="AN28" s="2"/>
      <c r="AO28" s="2"/>
      <c r="AP28" s="2"/>
      <c r="AQ28" s="2"/>
      <c r="AR28" s="2"/>
      <c r="AS28" s="2"/>
      <c r="AT28" s="2"/>
      <c r="AU28" s="2"/>
      <c r="AV28" s="2"/>
      <c r="AW28" s="2"/>
      <c r="AX28" s="2"/>
      <c r="AY28" s="2"/>
      <c r="AZ28" s="2"/>
      <c r="BA28" s="2"/>
      <c r="BB28" s="2"/>
      <c r="BC28" s="2"/>
      <c r="BD28" s="2"/>
      <c r="BE28" s="2"/>
      <c r="BF28" s="2"/>
      <c r="BG28" s="2"/>
      <c r="BH28" s="2"/>
      <c r="BI28" s="2"/>
      <c r="BJ28" s="2"/>
      <c r="BK28" s="2"/>
    </row>
    <row r="29" spans="1:63" ht="15">
      <c r="A29" s="2"/>
      <c r="B29" s="2"/>
      <c r="C29" s="6"/>
      <c r="D29" s="6"/>
      <c r="E29" s="2"/>
      <c r="F29" s="7"/>
      <c r="G29" s="7"/>
      <c r="H29" s="7"/>
      <c r="I29" s="7"/>
      <c r="J29" s="2"/>
      <c r="K29" s="2"/>
      <c r="L29" s="5"/>
      <c r="M29" s="10"/>
      <c r="N29" s="5"/>
      <c r="O29" s="5"/>
      <c r="P29" s="5"/>
      <c r="Q29" s="5"/>
      <c r="R29" s="5"/>
      <c r="S29" s="5"/>
      <c r="T29" s="5"/>
      <c r="U29" s="5"/>
      <c r="V29" s="7"/>
      <c r="W29" s="7"/>
      <c r="X29" s="7"/>
      <c r="Y29" s="7"/>
      <c r="Z29" s="7"/>
      <c r="AA29" s="7"/>
      <c r="AB29" s="7"/>
      <c r="AC29" s="7"/>
      <c r="AD29" s="7"/>
      <c r="AE29" s="7"/>
      <c r="AF29" s="5"/>
      <c r="AG29" s="5"/>
      <c r="AH29" s="5"/>
      <c r="AI29" s="2"/>
      <c r="AJ29" s="2"/>
      <c r="AK29" s="2"/>
      <c r="AL29" s="2"/>
      <c r="AM29" s="52"/>
      <c r="AN29" s="2"/>
      <c r="AO29" s="2"/>
      <c r="AP29" s="2"/>
      <c r="AQ29" s="2"/>
      <c r="AR29" s="2"/>
      <c r="AS29" s="2"/>
      <c r="AT29" s="2"/>
      <c r="AU29" s="2"/>
      <c r="AV29" s="2"/>
      <c r="AW29" s="2"/>
      <c r="AX29" s="2"/>
      <c r="AY29" s="2"/>
      <c r="AZ29" s="2"/>
      <c r="BA29" s="2"/>
      <c r="BB29" s="2"/>
      <c r="BC29" s="2"/>
      <c r="BD29" s="2"/>
      <c r="BE29" s="2"/>
      <c r="BF29" s="2"/>
      <c r="BG29" s="2"/>
      <c r="BH29" s="2"/>
      <c r="BI29" s="2"/>
      <c r="BJ29" s="2"/>
      <c r="BK29" s="2"/>
    </row>
    <row r="30" spans="1:63" ht="15">
      <c r="A30" s="2"/>
      <c r="B30" s="2"/>
      <c r="C30" s="6"/>
      <c r="D30" s="6"/>
      <c r="E30" s="2"/>
      <c r="F30" s="7"/>
      <c r="G30" s="7"/>
      <c r="H30" s="7"/>
      <c r="I30" s="7"/>
      <c r="J30" s="2"/>
      <c r="K30" s="2"/>
      <c r="L30" s="5"/>
      <c r="M30" s="10"/>
      <c r="N30" s="5"/>
      <c r="O30" s="5"/>
      <c r="P30" s="5"/>
      <c r="Q30" s="5"/>
      <c r="R30" s="5"/>
      <c r="S30" s="5"/>
      <c r="T30" s="5"/>
      <c r="U30" s="5"/>
      <c r="V30" s="7"/>
      <c r="W30" s="7"/>
      <c r="X30" s="7"/>
      <c r="Y30" s="7"/>
      <c r="Z30" s="7"/>
      <c r="AA30" s="7"/>
      <c r="AB30" s="7"/>
      <c r="AC30" s="7"/>
      <c r="AD30" s="7"/>
      <c r="AE30" s="7"/>
      <c r="AF30" s="5"/>
      <c r="AG30" s="5"/>
      <c r="AH30" s="5"/>
      <c r="AI30" s="2"/>
      <c r="AJ30" s="2"/>
      <c r="AK30" s="2"/>
      <c r="AL30" s="2"/>
      <c r="AM30" s="52"/>
      <c r="AN30" s="2"/>
      <c r="AO30" s="2"/>
      <c r="AP30" s="2"/>
      <c r="AQ30" s="2"/>
      <c r="AR30" s="2"/>
      <c r="AS30" s="2"/>
      <c r="AT30" s="2"/>
      <c r="AU30" s="2"/>
      <c r="AV30" s="2"/>
      <c r="AW30" s="2"/>
      <c r="AX30" s="2"/>
      <c r="AY30" s="2"/>
      <c r="AZ30" s="2"/>
      <c r="BA30" s="2"/>
      <c r="BB30" s="2"/>
      <c r="BC30" s="2"/>
      <c r="BD30" s="2"/>
      <c r="BE30" s="2"/>
      <c r="BF30" s="2"/>
      <c r="BG30" s="2"/>
      <c r="BH30" s="2"/>
      <c r="BI30" s="2"/>
      <c r="BJ30" s="2"/>
      <c r="BK30" s="2"/>
    </row>
    <row r="31" spans="1:63" ht="15">
      <c r="A31" s="2"/>
      <c r="B31" s="2"/>
      <c r="C31" s="6"/>
      <c r="D31" s="6"/>
      <c r="E31" s="2"/>
      <c r="F31" s="7"/>
      <c r="G31" s="7"/>
      <c r="H31" s="7"/>
      <c r="I31" s="7"/>
      <c r="J31" s="2"/>
      <c r="K31" s="2"/>
      <c r="L31" s="5"/>
      <c r="M31" s="10"/>
      <c r="N31" s="5"/>
      <c r="O31" s="5"/>
      <c r="P31" s="5"/>
      <c r="Q31" s="5"/>
      <c r="R31" s="5"/>
      <c r="S31" s="5"/>
      <c r="T31" s="5"/>
      <c r="U31" s="5"/>
      <c r="V31" s="7"/>
      <c r="W31" s="7"/>
      <c r="X31" s="7"/>
      <c r="Y31" s="7"/>
      <c r="Z31" s="7"/>
      <c r="AA31" s="7"/>
      <c r="AB31" s="7"/>
      <c r="AC31" s="7"/>
      <c r="AD31" s="7"/>
      <c r="AE31" s="7"/>
      <c r="AF31" s="5"/>
      <c r="AG31" s="5"/>
      <c r="AH31" s="5"/>
      <c r="AI31" s="2"/>
      <c r="AJ31" s="2"/>
      <c r="AK31" s="2"/>
      <c r="AL31" s="2"/>
      <c r="AM31" s="52"/>
      <c r="AN31" s="2"/>
      <c r="AO31" s="2"/>
      <c r="AP31" s="2"/>
      <c r="AQ31" s="2"/>
      <c r="AR31" s="2"/>
      <c r="AS31" s="2"/>
      <c r="AT31" s="2"/>
      <c r="AU31" s="2"/>
      <c r="AV31" s="2"/>
      <c r="AW31" s="2"/>
      <c r="AX31" s="2"/>
      <c r="AY31" s="2"/>
      <c r="AZ31" s="2"/>
      <c r="BA31" s="2"/>
      <c r="BB31" s="2"/>
      <c r="BC31" s="2"/>
      <c r="BD31" s="2"/>
      <c r="BE31" s="2"/>
      <c r="BF31" s="2"/>
      <c r="BG31" s="2"/>
      <c r="BH31" s="2"/>
      <c r="BI31" s="2"/>
      <c r="BJ31" s="2"/>
      <c r="BK31" s="2"/>
    </row>
    <row r="32" spans="1:63" ht="15">
      <c r="A32" s="2"/>
      <c r="B32" s="2"/>
      <c r="C32" s="6"/>
      <c r="D32" s="6"/>
      <c r="E32" s="2"/>
      <c r="F32" s="7"/>
      <c r="G32" s="7"/>
      <c r="H32" s="7"/>
      <c r="I32" s="7"/>
      <c r="J32" s="2"/>
      <c r="K32" s="2"/>
      <c r="L32" s="5"/>
      <c r="M32" s="10"/>
      <c r="N32" s="5"/>
      <c r="O32" s="5"/>
      <c r="P32" s="5"/>
      <c r="Q32" s="5"/>
      <c r="R32" s="5"/>
      <c r="S32" s="5"/>
      <c r="T32" s="5"/>
      <c r="U32" s="5"/>
      <c r="V32" s="7"/>
      <c r="W32" s="7"/>
      <c r="X32" s="7"/>
      <c r="Y32" s="7"/>
      <c r="Z32" s="7"/>
      <c r="AA32" s="7"/>
      <c r="AB32" s="7"/>
      <c r="AC32" s="7"/>
      <c r="AD32" s="7"/>
      <c r="AE32" s="7"/>
      <c r="AF32" s="5"/>
      <c r="AG32" s="5"/>
      <c r="AH32" s="5"/>
      <c r="AI32" s="2"/>
      <c r="AJ32" s="2"/>
      <c r="AK32" s="2"/>
      <c r="AL32" s="2"/>
      <c r="AM32" s="52"/>
      <c r="AN32" s="2"/>
      <c r="AO32" s="2"/>
      <c r="AP32" s="2"/>
      <c r="AQ32" s="2"/>
      <c r="AR32" s="2"/>
      <c r="AS32" s="2"/>
      <c r="AT32" s="2"/>
      <c r="AU32" s="2"/>
      <c r="AV32" s="2"/>
      <c r="AW32" s="2"/>
      <c r="AX32" s="2"/>
      <c r="AY32" s="2"/>
      <c r="AZ32" s="2"/>
      <c r="BA32" s="2"/>
      <c r="BB32" s="2"/>
      <c r="BC32" s="2"/>
      <c r="BD32" s="2"/>
      <c r="BE32" s="2"/>
      <c r="BF32" s="2"/>
      <c r="BG32" s="2"/>
      <c r="BH32" s="2"/>
      <c r="BI32" s="2"/>
      <c r="BJ32" s="2"/>
      <c r="BK32" s="2"/>
    </row>
    <row r="33" spans="1:63" ht="15">
      <c r="A33" s="2"/>
      <c r="B33" s="2"/>
      <c r="C33" s="6"/>
      <c r="D33" s="6"/>
      <c r="E33" s="2"/>
      <c r="F33" s="7"/>
      <c r="G33" s="7"/>
      <c r="H33" s="7"/>
      <c r="I33" s="7"/>
      <c r="J33" s="2"/>
      <c r="K33" s="2"/>
      <c r="L33" s="5"/>
      <c r="M33" s="10"/>
      <c r="N33" s="5"/>
      <c r="O33" s="5"/>
      <c r="P33" s="5"/>
      <c r="Q33" s="5"/>
      <c r="R33" s="5"/>
      <c r="S33" s="5"/>
      <c r="T33" s="5"/>
      <c r="U33" s="5"/>
      <c r="V33" s="7"/>
      <c r="W33" s="7"/>
      <c r="X33" s="7"/>
      <c r="Y33" s="7"/>
      <c r="Z33" s="7"/>
      <c r="AA33" s="7"/>
      <c r="AB33" s="7"/>
      <c r="AC33" s="7"/>
      <c r="AD33" s="7"/>
      <c r="AE33" s="7"/>
      <c r="AF33" s="5"/>
      <c r="AG33" s="5"/>
      <c r="AH33" s="5"/>
      <c r="AI33" s="2"/>
      <c r="AJ33" s="2"/>
      <c r="AK33" s="2"/>
      <c r="AL33" s="2"/>
      <c r="AM33" s="52"/>
      <c r="AN33" s="2"/>
      <c r="AO33" s="2"/>
      <c r="AP33" s="2"/>
      <c r="AQ33" s="2"/>
      <c r="AR33" s="2"/>
      <c r="AS33" s="2"/>
      <c r="AT33" s="2"/>
      <c r="AU33" s="2"/>
      <c r="AV33" s="2"/>
      <c r="AW33" s="2"/>
      <c r="AX33" s="2"/>
      <c r="AY33" s="2"/>
      <c r="AZ33" s="2"/>
      <c r="BA33" s="2"/>
      <c r="BB33" s="2"/>
      <c r="BC33" s="2"/>
      <c r="BD33" s="2"/>
      <c r="BE33" s="2"/>
      <c r="BF33" s="2"/>
      <c r="BG33" s="2"/>
      <c r="BH33" s="2"/>
      <c r="BI33" s="2"/>
      <c r="BJ33" s="2"/>
      <c r="BK33"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Q517"/>
  <sheetViews>
    <sheetView workbookViewId="0"/>
  </sheetViews>
  <sheetFormatPr defaultColWidth="15.140625" defaultRowHeight="15.75" customHeight="1"/>
  <cols>
    <col min="11" max="11" width="49.42578125" customWidth="1"/>
    <col min="12" max="12" width="42.140625" customWidth="1"/>
    <col min="13" max="13" width="43.42578125" customWidth="1"/>
    <col min="14" max="14" width="48.140625" customWidth="1"/>
    <col min="15" max="15" width="44.28515625" customWidth="1"/>
    <col min="16" max="16" width="46.85546875" customWidth="1"/>
    <col min="17" max="17" width="58.85546875" customWidth="1"/>
    <col min="40" max="63" width="25.42578125" customWidth="1"/>
    <col min="64" max="71" width="29.7109375" customWidth="1"/>
    <col min="72" max="72" width="25.42578125" customWidth="1"/>
  </cols>
  <sheetData>
    <row r="1" spans="1:95">
      <c r="A1" s="2" t="str">
        <f t="array" ref="A1:BK33">'OMPQ Data'!A:BK</f>
        <v>RespondentID</v>
      </c>
      <c r="B1" s="2" t="str">
        <v>CollectorID</v>
      </c>
      <c r="C1" s="8" t="str">
        <v>StartDate</v>
      </c>
      <c r="D1" s="8" t="str">
        <v>EndDate</v>
      </c>
      <c r="E1" s="2" t="str">
        <v>IP Address</v>
      </c>
      <c r="F1" s="2" t="str">
        <v>Email Address</v>
      </c>
      <c r="G1" s="2" t="str">
        <v>First Name</v>
      </c>
      <c r="H1" s="2" t="str">
        <v>LastName</v>
      </c>
      <c r="I1" s="2" t="str">
        <v>Custom Data</v>
      </c>
      <c r="J1" s="2" t="str">
        <v>By undertaking this questionnaire, the claimant understands that the information being provided will be used by various stakeholders to provide and analyse the health services the claimant is receiving for their benefit and that non identifying information from their responses will form part of an expanding database which will be used to provide future health services to other users of the health system.</v>
      </c>
      <c r="K1" s="2" t="str">
        <v>Does the claimant have their information recorded on file with eHealthier?</v>
      </c>
      <c r="L1" s="2" t="str">
        <v>Input the unique identifier for this case - Open-Ended Response</v>
      </c>
      <c r="M1" s="2" t="str">
        <v>Input the unqiue identifier for this case - Open-Ended Response</v>
      </c>
      <c r="N1" s="2" t="str">
        <v>Please enter the claimant's information in the fields below - First Name</v>
      </c>
      <c r="O1" s="2" t="str">
        <v>Please enter the claimant's information in the fields below - Initials</v>
      </c>
      <c r="P1" s="2" t="str">
        <v>Please enter the claimant's information in the fields below - Last Name</v>
      </c>
      <c r="Q1" s="2" t="str">
        <v>Please enter the claimant's information in the fields below - Date of birth (DD/MM/YYYY)</v>
      </c>
      <c r="R1" s="2" t="str">
        <v>Please enter the claimant's information in the fields below - Gender (M or F or U)</v>
      </c>
      <c r="S1" s="2" t="str">
        <v>Please enter the claimant's information in the fields below - Employer's full legal name</v>
      </c>
      <c r="T1" s="2" t="str">
        <v>Please enter the Nominated Treating Doctor's information in the fields below - First Name</v>
      </c>
      <c r="U1" s="2" t="str">
        <v>Please enter the Nominated Treating Doctor's information in the fields below - Initials</v>
      </c>
      <c r="V1" s="2" t="str">
        <v>Please enter the Nominated Treating Doctor's information in the fields below - Last Name</v>
      </c>
      <c r="W1" s="2" t="str">
        <v>Please enter the Nominated Treating Doctor's information in the fields below - Provider Number</v>
      </c>
      <c r="X1" s="2" t="str">
        <v>&lt;div style="text-align: justify;"&gt;Please enter the email address to which all results will be sent (this will provide access to all of your claimants' results and thus should be a unique email address used solely for eHealthier data monitoring). For privacy reasons, it is highly recommended that access to the email address be restricted and closely monitored.&lt;/div&gt; - Open-Ended Response</v>
      </c>
      <c r="Y1" s="2" t="str">
        <v>Does the claimant have additional health practitioners associated with their treatment?</v>
      </c>
      <c r="Z1" s="2" t="str">
        <v>Nominated Treating Specialist details - Name</v>
      </c>
      <c r="AA1" s="2" t="str">
        <v>Nominated Treating Specialist details - Provider number</v>
      </c>
      <c r="AB1" s="2" t="str">
        <v>Nominated Treating Therapist (e.g. physiotherapist, chiropractor, osteopath and other approved providers) details - Type of therapist (e.g. physiotherapist, chiropractor, osteopath and other approved providers)</v>
      </c>
      <c r="AC1" s="2" t="str">
        <v>Nominated Treating Therapist (e.g. physiotherapist, chiropractor, osteopath and other approved providers) details - Name</v>
      </c>
      <c r="AD1" s="2" t="str">
        <v>Nominated Treating Therapist (e.g. physiotherapist, chiropractor, osteopath and other approved providers) details - Provider Number</v>
      </c>
      <c r="AE1" s="2" t="str">
        <v>Other Ancillary Health Providers (e.g. remedial masseur, psychologist, exercise physiologist, dietician) - Type of practitioner (e.g. remedial masseur, psychologist, exercise physiologist, dietician)</v>
      </c>
      <c r="AF1" s="2" t="str">
        <v>Other Ancillary Health Providers (e.g. remedial masseur, psychologist, exercise physiologist, dietician) - Name</v>
      </c>
      <c r="AG1" s="2" t="str">
        <v>Other Ancillary Health Providers (e.g. remedial masseur, psychologist, exercise physiologist, dietician) - Provider number</v>
      </c>
      <c r="AH1" s="2" t="str">
        <v>Rehabilitation Provider - Type</v>
      </c>
      <c r="AI1" s="2" t="str">
        <v>Rehabilitation Provider - Name</v>
      </c>
      <c r="AJ1" s="2" t="str">
        <v>Rehabilitation Provider - Provider Number</v>
      </c>
      <c r="AK1" s="2" t="str">
        <v>Neck</v>
      </c>
      <c r="AL1" s="2" t="str">
        <v>Shoulder</v>
      </c>
      <c r="AM1" s="2" t="str">
        <v>Arm Injury?</v>
      </c>
      <c r="AN1" s="2" t="str">
        <v>Upper Back</v>
      </c>
      <c r="AO1" s="2" t="str">
        <v>Lower Back</v>
      </c>
      <c r="AP1" s="2" t="str">
        <v>Leg</v>
      </c>
      <c r="AQ1" s="2" t="str">
        <v>Other (state)</v>
      </c>
      <c r="AR1" s="2" t="str">
        <v>How many days of work have you missed because of pain during the past 18 months? Tick one.</v>
      </c>
      <c r="AS1" s="2" t="str">
        <v>How long have you had your current pain problem? Tick one.</v>
      </c>
      <c r="AT1" s="2" t="str">
        <v>Is your work heavy or monotonous? -</v>
      </c>
      <c r="AU1" s="2" t="str">
        <v>How would you rate the pain that you have had during the past week? -</v>
      </c>
      <c r="AV1" s="2" t="str">
        <v>In the past three months, on average, how bad was your pain on a 0-10 scale? Select one. -</v>
      </c>
      <c r="AW1" s="2" t="str">
        <v>How often would you say that you have experienced pain episodes, on average, during the past three&lt;br&gt;months? Select one. -</v>
      </c>
      <c r="AX1" s="2" t="str">
        <v>Based on all things you do to cope, or deal with your pain, on an average day, how much are you&lt;br&gt;able to decrease it? Select one. -</v>
      </c>
      <c r="AY1" s="2" t="str">
        <v>If you take into consideration your work routines, management, salary, promotion possibilities and&lt;br&gt;work mates, how satisfied are you with your job? Select one. -</v>
      </c>
      <c r="AZ1" s="2" t="str">
        <v>How tense or anxious have you felt in the past week? Select one. -</v>
      </c>
      <c r="BA1" s="2" t="str">
        <v>How much have you been bothered by feeling depressed in the past week? Select one. -</v>
      </c>
      <c r="BB1" s="2" t="str">
        <v>In your view, how large is the risk that your current pain may become persistent? Select one. -</v>
      </c>
      <c r="BC1" s="2" t="str">
        <v>In your estimation, what are the chances that you will be able to work in six months? Select one. -</v>
      </c>
      <c r="BD1" s="2" t="str">
        <v>Here are some of the things that other people have told us about their pain. For each statement, circle&lt;br&gt;one number from 0 to 10 to say how much physical activities, such as bending, lifting, walking or&lt;br&gt;driving, would affect your pain. - Physical activity makes my pain worse.</v>
      </c>
      <c r="BE1" s="2" t="str">
        <v>Here are some of the things that other people have told us about their pain. For each statement, circle&lt;br&gt;one number from 0 to 10 to say how much physical activities, such as bending, lifting, walking or&lt;br&gt;driving, would affect your pain. - An increase in pain is an indication that I should stop what I’m doing until the pain decreases</v>
      </c>
      <c r="BF1" s="2" t="str">
        <v>Here are some of the things that other people have told us about their pain. For each statement, circle&lt;br&gt;one number from 0 to 10 to say how much physical activities, such as bending, lifting, walking or&lt;br&gt;driving, would affect your pain. - I should not do my normal work with my present pain.</v>
      </c>
      <c r="BG1" s="2" t="str">
        <v>Here is a list of five activities. Select the one number that best describes your current ability to&lt;br&gt;participate in each of these activities. - I can do light work for an hour.</v>
      </c>
      <c r="BH1" s="2" t="str">
        <v>Here is a list of five activities. Select the one number that best describes your current ability to&lt;br&gt;participate in each of these activities. - I can walk for an hour.</v>
      </c>
      <c r="BI1" s="2" t="str">
        <v>Here is a list of five activities. Select the one number that best describes your current ability to&lt;br&gt;participate in each of these activities. - I can do ordinary household chores.</v>
      </c>
      <c r="BJ1" s="2" t="str">
        <v>Here is a list of five activities. Select the one number that best describes your current ability to&lt;br&gt;participate in each of these activities. - I can do the weekly shopping</v>
      </c>
      <c r="BK1" s="2" t="str">
        <v>Here is a list of five activities. Select the one number that best describes your current ability to&lt;br&gt;participate in each of these activities. - I can sleep at night.</v>
      </c>
      <c r="BL1" s="71" t="str">
        <f>'Static Data'!A4</f>
        <v>Neck</v>
      </c>
      <c r="BM1" s="71" t="str">
        <f>'Static Data'!A5</f>
        <v>Shoulder</v>
      </c>
      <c r="BN1" s="71" t="str">
        <f>'Static Data'!A6</f>
        <v>Arm</v>
      </c>
      <c r="BO1" s="71" t="str">
        <f>'Static Data'!A7</f>
        <v>Upper Back</v>
      </c>
      <c r="BP1" s="71" t="str">
        <f>'Static Data'!A8</f>
        <v>Lower Back</v>
      </c>
      <c r="BQ1" s="71" t="str">
        <f>'Static Data'!A9</f>
        <v>Leg</v>
      </c>
      <c r="BR1" s="71" t="str">
        <f>'Static Data'!A10</f>
        <v>Other (state)</v>
      </c>
      <c r="BS1" s="2" t="s">
        <v>807</v>
      </c>
      <c r="BT1" s="2" t="s">
        <v>700</v>
      </c>
      <c r="BU1" s="3" t="s">
        <v>701</v>
      </c>
      <c r="BV1" s="52" t="str">
        <f t="shared" ref="BV1:CO1" si="0">AR1</f>
        <v>How many days of work have you missed because of pain during the past 18 months? Tick one.</v>
      </c>
      <c r="BW1" s="52" t="str">
        <f t="shared" si="0"/>
        <v>How long have you had your current pain problem? Tick one.</v>
      </c>
      <c r="BX1" s="52" t="str">
        <f t="shared" si="0"/>
        <v>Is your work heavy or monotonous? -</v>
      </c>
      <c r="BY1" s="52" t="str">
        <f t="shared" si="0"/>
        <v>How would you rate the pain that you have had during the past week? -</v>
      </c>
      <c r="BZ1" s="52" t="str">
        <f t="shared" si="0"/>
        <v>In the past three months, on average, how bad was your pain on a 0-10 scale? Select one. -</v>
      </c>
      <c r="CA1" s="52" t="str">
        <f t="shared" si="0"/>
        <v>How often would you say that you have experienced pain episodes, on average, during the past three&lt;br&gt;months? Select one. -</v>
      </c>
      <c r="CB1" s="52" t="str">
        <f t="shared" si="0"/>
        <v>Based on all things you do to cope, or deal with your pain, on an average day, how much are you&lt;br&gt;able to decrease it? Select one. -</v>
      </c>
      <c r="CC1" s="52" t="str">
        <f t="shared" si="0"/>
        <v>If you take into consideration your work routines, management, salary, promotion possibilities and&lt;br&gt;work mates, how satisfied are you with your job? Select one. -</v>
      </c>
      <c r="CD1" s="52" t="str">
        <f t="shared" si="0"/>
        <v>How tense or anxious have you felt in the past week? Select one. -</v>
      </c>
      <c r="CE1" s="52" t="str">
        <f t="shared" si="0"/>
        <v>How much have you been bothered by feeling depressed in the past week? Select one. -</v>
      </c>
      <c r="CF1" s="52" t="str">
        <f t="shared" si="0"/>
        <v>In your view, how large is the risk that your current pain may become persistent? Select one. -</v>
      </c>
      <c r="CG1" s="52" t="str">
        <f t="shared" si="0"/>
        <v>In your estimation, what are the chances that you will be able to work in six months? Select one. -</v>
      </c>
      <c r="CH1" s="52" t="str">
        <f t="shared" si="0"/>
        <v>Here are some of the things that other people have told us about their pain. For each statement, circle&lt;br&gt;one number from 0 to 10 to say how much physical activities, such as bending, lifting, walking or&lt;br&gt;driving, would affect your pain. - Physical activity makes my pain worse.</v>
      </c>
      <c r="CI1" s="52" t="str">
        <f t="shared" si="0"/>
        <v>Here are some of the things that other people have told us about their pain. For each statement, circle&lt;br&gt;one number from 0 to 10 to say how much physical activities, such as bending, lifting, walking or&lt;br&gt;driving, would affect your pain. - An increase in pain is an indication that I should stop what I’m doing until the pain decreases</v>
      </c>
      <c r="CJ1" s="52" t="str">
        <f t="shared" si="0"/>
        <v>Here are some of the things that other people have told us about their pain. For each statement, circle&lt;br&gt;one number from 0 to 10 to say how much physical activities, such as bending, lifting, walking or&lt;br&gt;driving, would affect your pain. - I should not do my normal work with my present pain.</v>
      </c>
      <c r="CK1" s="52" t="str">
        <f t="shared" si="0"/>
        <v>Here is a list of five activities. Select the one number that best describes your current ability to&lt;br&gt;participate in each of these activities. - I can do light work for an hour.</v>
      </c>
      <c r="CL1" s="52" t="str">
        <f t="shared" si="0"/>
        <v>Here is a list of five activities. Select the one number that best describes your current ability to&lt;br&gt;participate in each of these activities. - I can walk for an hour.</v>
      </c>
      <c r="CM1" s="52" t="str">
        <f t="shared" si="0"/>
        <v>Here is a list of five activities. Select the one number that best describes your current ability to&lt;br&gt;participate in each of these activities. - I can do ordinary household chores.</v>
      </c>
      <c r="CN1" s="52" t="str">
        <f t="shared" si="0"/>
        <v>Here is a list of five activities. Select the one number that best describes your current ability to&lt;br&gt;participate in each of these activities. - I can do the weekly shopping</v>
      </c>
      <c r="CO1" s="52" t="str">
        <f t="shared" si="0"/>
        <v>Here is a list of five activities. Select the one number that best describes your current ability to&lt;br&gt;participate in each of these activities. - I can sleep at night.</v>
      </c>
      <c r="CP1" s="52" t="s">
        <v>808</v>
      </c>
      <c r="CQ1" s="52" t="s">
        <v>809</v>
      </c>
    </row>
    <row r="2" spans="1:95">
      <c r="A2">
        <v>4201441320</v>
      </c>
      <c r="B2">
        <v>73546271</v>
      </c>
      <c r="C2" s="54">
        <v>42264.142824074072</v>
      </c>
      <c r="D2" s="54">
        <v>42264.144699074073</v>
      </c>
      <c r="E2" t="str">
        <v>120.155.37.66</v>
      </c>
      <c r="F2" t="str">
        <v>jamesbenjamin1961@gmail.com</v>
      </c>
      <c r="G2" t="str">
        <v>James</v>
      </c>
      <c r="H2" t="str">
        <v>Benjamin</v>
      </c>
      <c r="I2">
        <v>0</v>
      </c>
      <c r="J2" t="str">
        <v>The claimant gives approval for the collection and use of information as described above</v>
      </c>
      <c r="K2" t="str">
        <v>No, I want to input the claim's particulars</v>
      </c>
      <c r="L2" t="str">
        <v>sdfasdfasd</v>
      </c>
      <c r="M2" s="55" t="str">
        <v>sdfasdfasd</v>
      </c>
      <c r="N2" t="str">
        <v>James</v>
      </c>
      <c r="O2" s="55" t="str">
        <v>James</v>
      </c>
      <c r="P2" t="str">
        <v>Benjamin</v>
      </c>
      <c r="Q2" s="55" t="str">
        <v>4/24/1961</v>
      </c>
      <c r="R2" t="str">
        <v>M</v>
      </c>
      <c r="S2" t="str">
        <v>Company</v>
      </c>
      <c r="T2" t="str">
        <v>Eddie</v>
      </c>
      <c r="U2" t="str">
        <v>James</v>
      </c>
      <c r="V2" t="str">
        <v>Benjamin</v>
      </c>
      <c r="W2" t="str">
        <v>sadcasfwa</v>
      </c>
      <c r="X2" t="str">
        <v>jamesbenjamin1961@gmail.com</v>
      </c>
      <c r="Y2" t="str">
        <v>Yes</v>
      </c>
      <c r="Z2" t="str">
        <v>James Benjamin</v>
      </c>
      <c r="AA2" t="str">
        <v>asdw</v>
      </c>
      <c r="AB2" t="str">
        <v>dd</v>
      </c>
      <c r="AC2" t="str">
        <v>James Benjamin</v>
      </c>
      <c r="AD2" t="str">
        <v>wdwdwd</v>
      </c>
      <c r="AE2" t="str">
        <v>rthwjhsfgnsd</v>
      </c>
      <c r="AF2" t="str">
        <v>James Benjamin</v>
      </c>
      <c r="AG2" t="str">
        <v>thhwrt</v>
      </c>
      <c r="AH2" t="str">
        <v>dwdwd</v>
      </c>
      <c r="AI2" s="18" t="str">
        <v>James Benjamin</v>
      </c>
      <c r="AJ2" t="str">
        <v>geer45yhw</v>
      </c>
      <c r="AK2" t="str">
        <v>Neck, Shoulder, Arm, Upper Back, Lower Back, Leg, Other (state)</v>
      </c>
      <c r="AL2" t="str">
        <v>Neck, Shoulder, Arm, Upper Back, Lower Back, Leg, Other (state)</v>
      </c>
      <c r="AM2" t="str">
        <v>Neck, Shoulder, Arm, Upper Back, Lower Back, Leg, Other (state)</v>
      </c>
      <c r="AN2" s="57" t="str">
        <v>Neck, Shoulder, Arm, Upper Back, Lower Back, Leg, Other (state)</v>
      </c>
      <c r="AO2" s="57" t="str">
        <v>Neck, Shoulder, Arm, Upper Back, Lower Back, Leg, Other (state)</v>
      </c>
      <c r="AP2" s="57" t="str">
        <v>Neck, Shoulder, Arm, Upper Back, Lower Back, Leg, Other (state)</v>
      </c>
      <c r="AQ2" s="57" t="str">
        <v>Neck, Shoulder, Arm, Upper Back, Lower Back, Leg, Other (state)</v>
      </c>
      <c r="AR2" s="57" t="str">
        <v>2 months (7)</v>
      </c>
      <c r="AS2" s="57" t="str">
        <v>2 months (7)</v>
      </c>
      <c r="AT2" s="57">
        <v>3</v>
      </c>
      <c r="AU2" s="57">
        <v>4</v>
      </c>
      <c r="AV2" s="57">
        <v>3</v>
      </c>
      <c r="AW2" s="57">
        <v>4</v>
      </c>
      <c r="AX2" s="57">
        <v>3</v>
      </c>
      <c r="AY2" s="57">
        <v>4</v>
      </c>
      <c r="AZ2" s="57">
        <v>3</v>
      </c>
      <c r="BA2" s="57">
        <v>4</v>
      </c>
      <c r="BB2" s="57">
        <v>3</v>
      </c>
      <c r="BC2" s="57">
        <v>4</v>
      </c>
      <c r="BD2" s="57">
        <v>2</v>
      </c>
      <c r="BE2" s="57">
        <v>3</v>
      </c>
      <c r="BF2" s="57">
        <v>4</v>
      </c>
      <c r="BG2" s="57">
        <v>2</v>
      </c>
      <c r="BH2" s="57">
        <v>3</v>
      </c>
      <c r="BI2" s="57">
        <v>4</v>
      </c>
      <c r="BJ2" s="57">
        <v>5</v>
      </c>
      <c r="BK2" s="57">
        <v>5</v>
      </c>
      <c r="BL2" s="2">
        <f t="shared" ref="BL2:BR2" si="1">IF(ISERR(SEARCH(BL$1,AK2)),0,1)</f>
        <v>1</v>
      </c>
      <c r="BM2" s="2">
        <f t="shared" si="1"/>
        <v>1</v>
      </c>
      <c r="BN2" s="2">
        <f t="shared" si="1"/>
        <v>1</v>
      </c>
      <c r="BO2" s="2">
        <f t="shared" si="1"/>
        <v>1</v>
      </c>
      <c r="BP2" s="2">
        <f t="shared" si="1"/>
        <v>1</v>
      </c>
      <c r="BQ2" s="2">
        <f t="shared" si="1"/>
        <v>1</v>
      </c>
      <c r="BR2" s="2">
        <f t="shared" si="1"/>
        <v>1</v>
      </c>
      <c r="BS2" s="2">
        <f t="shared" ref="BS2:BS208" si="2">SUM(BL2:BR2)</f>
        <v>7</v>
      </c>
      <c r="BT2" s="57" t="str">
        <f t="shared" ref="BT2:BT65" si="3">IF(X2="",VLOOKUP(L2,CodeToEmailData,2,0),X2)</f>
        <v>jamesbenjamin1961@gmail.com</v>
      </c>
      <c r="BU2" s="68" t="str">
        <f t="shared" ref="BU2:BU65" si="4">IF(M2="",VLOOKUP(L2,CodeToEmailData,3,0),N2&amp;" "&amp;P2)</f>
        <v>James Benjamin</v>
      </c>
      <c r="BV2">
        <f t="shared" ref="BV2:BV65" si="5">VLOOKUP(AR2,OMPQMatrix,2,1)</f>
        <v>7</v>
      </c>
      <c r="BW2">
        <f t="shared" ref="BW2:BW65" si="6">VLOOKUP(AS2,OMPQMatrix2,2,1)</f>
        <v>2</v>
      </c>
      <c r="BX2">
        <f t="shared" ref="BX2:BX65" si="7">VLOOKUP(AT2,OMPQMatrix3,2,1)</f>
        <v>3</v>
      </c>
      <c r="BY2">
        <f t="shared" ref="BY2:BY65" si="8">VLOOKUP(AU2,OMPQMatrix4and5,2,1)</f>
        <v>4</v>
      </c>
      <c r="BZ2">
        <f t="shared" ref="BZ2:BZ65" si="9">VLOOKUP(AV2,OMPQMatrix4and5,2,1)</f>
        <v>3</v>
      </c>
      <c r="CA2">
        <f t="shared" ref="CA2:CA65" si="10">VLOOKUP(AW2,OMPQMatrix6,2,1)</f>
        <v>4</v>
      </c>
      <c r="CB2">
        <f t="shared" ref="CB2:CB65" si="11">VLOOKUP(AX2,OMPQMatrix7,2,1)</f>
        <v>3</v>
      </c>
      <c r="CC2">
        <f t="shared" ref="CC2:CC65" si="12">VLOOKUP(AY2,OMPQMatrix8,2,1)</f>
        <v>4</v>
      </c>
      <c r="CD2">
        <f t="shared" ref="CD2:CD65" si="13">VLOOKUP(AZ2,OMPQMatrix9,2,1)</f>
        <v>3</v>
      </c>
      <c r="CE2">
        <f t="shared" ref="CE2:CE65" si="14">VLOOKUP(BA2,OMPQMatrix10,2,1)</f>
        <v>4</v>
      </c>
      <c r="CF2">
        <f t="shared" ref="CF2:CF65" si="15">VLOOKUP(BB2,OMPQMatrix11,2,1)</f>
        <v>3</v>
      </c>
      <c r="CG2">
        <f t="shared" ref="CG2:CG65" si="16">VLOOKUP(BC2,OMPQMatrix12,2,1)</f>
        <v>4</v>
      </c>
      <c r="CH2">
        <f t="shared" ref="CH2:CH65" si="17">VLOOKUP(BD2,OMPQMatrix13to15,2,1)</f>
        <v>2</v>
      </c>
      <c r="CI2">
        <f t="shared" ref="CI2:CI65" si="18">VLOOKUP(BE2,OMPQMatrix13to15,2,1)</f>
        <v>3</v>
      </c>
      <c r="CJ2">
        <f t="shared" ref="CJ2:CJ65" si="19">VLOOKUP(BF2,OMPQMatrix13to15,2,1)</f>
        <v>4</v>
      </c>
      <c r="CK2">
        <f t="shared" ref="CK2:CK65" si="20">VLOOKUP(BG2,OMPQMatrix16to20,2,1)</f>
        <v>2</v>
      </c>
      <c r="CL2">
        <f t="shared" ref="CL2:CL65" si="21">VLOOKUP(BH2,OMPQMatrix16to20,2,1)</f>
        <v>3</v>
      </c>
      <c r="CM2">
        <f t="shared" ref="CM2:CM65" si="22">VLOOKUP(BI2,OMPQMatrix16to20,2,1)</f>
        <v>4</v>
      </c>
      <c r="CN2">
        <f t="shared" ref="CN2:CN65" si="23">VLOOKUP(BJ2,OMPQMatrix16to20,2,1)</f>
        <v>5</v>
      </c>
      <c r="CO2">
        <f t="shared" ref="CO2:CO65" si="24">VLOOKUP(BK2,OMPQMatrix16to20,2,1)</f>
        <v>5</v>
      </c>
      <c r="CP2" s="57">
        <f t="shared" ref="CP2:CP208" si="25">IF(BS2&gt;4,10,BS2*2)+SUM(BV2:CA2,CC2:CE2,CH2:CJ2)+80-SUM(CB2,CF2:CG2,CK2:CO2)</f>
        <v>104</v>
      </c>
      <c r="CQ2" s="57">
        <f t="shared" ref="CQ2:CQ208" si="26">IF(A2="","",IF(ISNA(CP2),"Something has gone wrong. Please contact eHealthier by email at info@ehealthier.net",CP2))</f>
        <v>104</v>
      </c>
    </row>
    <row r="3" spans="1:95">
      <c r="A3">
        <v>4204570290</v>
      </c>
      <c r="B3">
        <v>73546271</v>
      </c>
      <c r="C3" s="54">
        <v>42265.230428240742</v>
      </c>
      <c r="D3" s="54">
        <v>42265.231412037036</v>
      </c>
      <c r="E3" t="str">
        <v>58.172.41.145</v>
      </c>
      <c r="F3">
        <v>0</v>
      </c>
      <c r="G3">
        <v>0</v>
      </c>
      <c r="H3">
        <v>0</v>
      </c>
      <c r="I3">
        <v>0</v>
      </c>
      <c r="J3" t="str">
        <v>The claimant gives approval for the collection and use of information as described above</v>
      </c>
      <c r="K3" t="str">
        <v>Yes, I have the client identification code</v>
      </c>
      <c r="L3" t="str">
        <v>test3</v>
      </c>
      <c r="M3" s="55">
        <v>0</v>
      </c>
      <c r="N3">
        <v>0</v>
      </c>
      <c r="O3" s="55">
        <v>0</v>
      </c>
      <c r="P3">
        <v>0</v>
      </c>
      <c r="Q3">
        <v>0</v>
      </c>
      <c r="R3">
        <v>0</v>
      </c>
      <c r="S3">
        <v>0</v>
      </c>
      <c r="T3">
        <v>0</v>
      </c>
      <c r="U3">
        <v>0</v>
      </c>
      <c r="V3">
        <v>0</v>
      </c>
      <c r="W3">
        <v>0</v>
      </c>
      <c r="X3">
        <v>0</v>
      </c>
      <c r="Y3">
        <v>0</v>
      </c>
      <c r="Z3">
        <v>0</v>
      </c>
      <c r="AA3">
        <v>0</v>
      </c>
      <c r="AB3">
        <v>0</v>
      </c>
      <c r="AC3">
        <v>0</v>
      </c>
      <c r="AD3">
        <v>0</v>
      </c>
      <c r="AE3">
        <v>0</v>
      </c>
      <c r="AF3">
        <v>0</v>
      </c>
      <c r="AG3">
        <v>0</v>
      </c>
      <c r="AH3">
        <v>0</v>
      </c>
      <c r="AI3" s="18">
        <v>0</v>
      </c>
      <c r="AJ3">
        <v>0</v>
      </c>
      <c r="AK3" t="str">
        <v>Arm, Leg, Other (state): Head</v>
      </c>
      <c r="AL3" t="str">
        <v>Arm, Leg, Other (state): Head</v>
      </c>
      <c r="AM3" t="str">
        <v>Arm, Leg, Other (state): Head</v>
      </c>
      <c r="AN3" s="57" t="str">
        <v>Arm, Leg, Other (state): Head</v>
      </c>
      <c r="AO3" s="57" t="str">
        <v>Arm, Leg, Other (state): Head</v>
      </c>
      <c r="AP3" s="57" t="str">
        <v>Arm, Leg, Other (state): Head</v>
      </c>
      <c r="AQ3" s="57" t="str">
        <v>Arm, Leg, Other (state): Head</v>
      </c>
      <c r="AR3" s="57" t="str">
        <v>1 month (6)</v>
      </c>
      <c r="AS3" s="57" t="str">
        <v>1 month (6)</v>
      </c>
      <c r="AT3" s="57">
        <v>3</v>
      </c>
      <c r="AU3" s="57">
        <v>5</v>
      </c>
      <c r="AV3" s="57">
        <v>2</v>
      </c>
      <c r="AW3" s="57">
        <v>3</v>
      </c>
      <c r="AX3" s="57">
        <v>2</v>
      </c>
      <c r="AY3" s="57">
        <v>4</v>
      </c>
      <c r="AZ3" s="57">
        <v>2</v>
      </c>
      <c r="BA3" s="57">
        <v>4</v>
      </c>
      <c r="BB3" s="57" t="str">
        <v>&lt;strong&gt;Very large risk&lt;/strong&gt;&lt;br&gt;10</v>
      </c>
      <c r="BC3" s="57" t="str">
        <v>&lt;strong&gt;Very large chance&lt;/strong&gt;&lt;br&gt;10</v>
      </c>
      <c r="BD3" s="57" t="str">
        <v>&lt;strong&gt;Completely disagree&lt;/strong&gt;&lt;br&gt;0</v>
      </c>
      <c r="BE3" s="57">
        <v>2</v>
      </c>
      <c r="BF3" s="57">
        <v>4</v>
      </c>
      <c r="BG3" s="57" t="str">
        <v>&lt;strong&gt;Can’t do it because of pain problem&lt;/strong&gt;&lt;br&gt;0</v>
      </c>
      <c r="BH3" s="57">
        <v>2</v>
      </c>
      <c r="BI3" s="57">
        <v>4</v>
      </c>
      <c r="BJ3" s="57">
        <v>6</v>
      </c>
      <c r="BK3" s="57">
        <v>7</v>
      </c>
      <c r="BL3" s="2">
        <f t="shared" ref="BL3:BR3" si="27">IF(ISERR(SEARCH(BL$1,AK3)),0,1)</f>
        <v>0</v>
      </c>
      <c r="BM3" s="2">
        <f t="shared" si="27"/>
        <v>0</v>
      </c>
      <c r="BN3" s="2">
        <f t="shared" si="27"/>
        <v>1</v>
      </c>
      <c r="BO3" s="2">
        <f t="shared" si="27"/>
        <v>0</v>
      </c>
      <c r="BP3" s="2">
        <f t="shared" si="27"/>
        <v>0</v>
      </c>
      <c r="BQ3" s="2">
        <f t="shared" si="27"/>
        <v>1</v>
      </c>
      <c r="BR3" s="2">
        <f t="shared" si="27"/>
        <v>1</v>
      </c>
      <c r="BS3" s="2">
        <f t="shared" si="2"/>
        <v>3</v>
      </c>
      <c r="BT3" s="57">
        <f t="shared" si="3"/>
        <v>0</v>
      </c>
      <c r="BU3" s="68" t="str">
        <f t="shared" si="4"/>
        <v>0 0</v>
      </c>
      <c r="BV3">
        <f t="shared" si="5"/>
        <v>6</v>
      </c>
      <c r="BW3">
        <f t="shared" si="6"/>
        <v>1</v>
      </c>
      <c r="BX3">
        <f t="shared" si="7"/>
        <v>3</v>
      </c>
      <c r="BY3">
        <f t="shared" si="8"/>
        <v>5</v>
      </c>
      <c r="BZ3">
        <f t="shared" si="9"/>
        <v>2</v>
      </c>
      <c r="CA3">
        <f t="shared" si="10"/>
        <v>3</v>
      </c>
      <c r="CB3">
        <f t="shared" si="11"/>
        <v>2</v>
      </c>
      <c r="CC3">
        <f t="shared" si="12"/>
        <v>4</v>
      </c>
      <c r="CD3">
        <f t="shared" si="13"/>
        <v>2</v>
      </c>
      <c r="CE3">
        <f t="shared" si="14"/>
        <v>4</v>
      </c>
      <c r="CF3">
        <f t="shared" si="15"/>
        <v>10</v>
      </c>
      <c r="CG3">
        <f t="shared" si="16"/>
        <v>10</v>
      </c>
      <c r="CH3">
        <f t="shared" si="17"/>
        <v>0</v>
      </c>
      <c r="CI3">
        <f t="shared" si="18"/>
        <v>2</v>
      </c>
      <c r="CJ3">
        <f t="shared" si="19"/>
        <v>4</v>
      </c>
      <c r="CK3">
        <f t="shared" si="20"/>
        <v>0</v>
      </c>
      <c r="CL3">
        <f t="shared" si="21"/>
        <v>2</v>
      </c>
      <c r="CM3">
        <f t="shared" si="22"/>
        <v>4</v>
      </c>
      <c r="CN3">
        <f t="shared" si="23"/>
        <v>6</v>
      </c>
      <c r="CO3">
        <f t="shared" si="24"/>
        <v>7</v>
      </c>
      <c r="CP3" s="57">
        <f t="shared" si="25"/>
        <v>81</v>
      </c>
      <c r="CQ3" s="57">
        <f t="shared" si="26"/>
        <v>81</v>
      </c>
    </row>
    <row r="4" spans="1:95">
      <c r="A4">
        <v>4252410363</v>
      </c>
      <c r="B4">
        <v>73546271</v>
      </c>
      <c r="C4" s="54">
        <v>42289.243530092594</v>
      </c>
      <c r="D4" s="54">
        <v>42289.245173611111</v>
      </c>
      <c r="E4" t="str">
        <v>58.172.41.145</v>
      </c>
      <c r="F4">
        <v>0</v>
      </c>
      <c r="G4">
        <v>0</v>
      </c>
      <c r="H4">
        <v>0</v>
      </c>
      <c r="I4">
        <v>0</v>
      </c>
      <c r="J4" t="str">
        <v>The claimant gives approval for the collection and use of information as described above</v>
      </c>
      <c r="K4" t="str">
        <v>Yes, I have the client identification code</v>
      </c>
      <c r="L4" t="str">
        <v>test1</v>
      </c>
      <c r="M4" s="55">
        <v>0</v>
      </c>
      <c r="N4">
        <v>0</v>
      </c>
      <c r="O4">
        <v>0</v>
      </c>
      <c r="P4">
        <v>0</v>
      </c>
      <c r="Q4">
        <v>0</v>
      </c>
      <c r="R4">
        <v>0</v>
      </c>
      <c r="S4">
        <v>0</v>
      </c>
      <c r="T4">
        <v>0</v>
      </c>
      <c r="U4">
        <v>0</v>
      </c>
      <c r="V4">
        <v>0</v>
      </c>
      <c r="W4">
        <v>0</v>
      </c>
      <c r="X4">
        <v>0</v>
      </c>
      <c r="Y4">
        <v>0</v>
      </c>
      <c r="Z4">
        <v>0</v>
      </c>
      <c r="AA4">
        <v>0</v>
      </c>
      <c r="AB4">
        <v>0</v>
      </c>
      <c r="AC4">
        <v>0</v>
      </c>
      <c r="AD4">
        <v>0</v>
      </c>
      <c r="AE4">
        <v>0</v>
      </c>
      <c r="AF4">
        <v>0</v>
      </c>
      <c r="AG4">
        <v>0</v>
      </c>
      <c r="AH4">
        <v>0</v>
      </c>
      <c r="AI4" s="18">
        <v>0</v>
      </c>
      <c r="AJ4">
        <v>0</v>
      </c>
      <c r="AK4" t="str">
        <v>Shoulder, Arm</v>
      </c>
      <c r="AL4" t="str">
        <v>Shoulder, Arm</v>
      </c>
      <c r="AM4" t="str">
        <v>Shoulder, Arm</v>
      </c>
      <c r="AN4" s="57" t="str">
        <v>Shoulder, Arm</v>
      </c>
      <c r="AO4" s="57" t="str">
        <v>Shoulder, Arm</v>
      </c>
      <c r="AP4" s="57" t="str">
        <v>Shoulder, Arm</v>
      </c>
      <c r="AQ4" s="57" t="str">
        <v>Shoulder, Arm</v>
      </c>
      <c r="AR4" s="57" t="str">
        <v>8-14 days (4)</v>
      </c>
      <c r="AS4" s="57" t="str">
        <v>2 months (7)</v>
      </c>
      <c r="AT4" s="57" t="str">
        <v>&lt;strong&gt;Not at all&lt;/strong&gt;&lt;br&gt;0</v>
      </c>
      <c r="AU4" s="57">
        <v>4</v>
      </c>
      <c r="AV4" s="57">
        <v>2</v>
      </c>
      <c r="AW4" s="57">
        <v>1</v>
      </c>
      <c r="AX4" s="57">
        <v>1</v>
      </c>
      <c r="AY4" s="57">
        <v>4</v>
      </c>
      <c r="AZ4" s="57">
        <v>1</v>
      </c>
      <c r="BA4" s="57">
        <v>3</v>
      </c>
      <c r="BB4" s="57">
        <v>2</v>
      </c>
      <c r="BC4" s="57">
        <v>4</v>
      </c>
      <c r="BD4" s="57">
        <v>1</v>
      </c>
      <c r="BE4" s="57">
        <v>2</v>
      </c>
      <c r="BF4" s="57">
        <v>1</v>
      </c>
      <c r="BG4" s="57" t="str">
        <v>&lt;strong&gt;Can’t do it because of pain problem&lt;/strong&gt;&lt;br&gt;0</v>
      </c>
      <c r="BH4" s="57">
        <v>1</v>
      </c>
      <c r="BI4" s="57">
        <v>2</v>
      </c>
      <c r="BJ4" s="57">
        <v>1</v>
      </c>
      <c r="BK4" s="57">
        <v>3</v>
      </c>
      <c r="BL4" s="2">
        <f t="shared" ref="BL4:BR4" si="28">IF(ISERR(SEARCH(BL$1,AK4)),0,1)</f>
        <v>0</v>
      </c>
      <c r="BM4" s="2">
        <f t="shared" si="28"/>
        <v>1</v>
      </c>
      <c r="BN4" s="2">
        <f t="shared" si="28"/>
        <v>1</v>
      </c>
      <c r="BO4" s="2">
        <f t="shared" si="28"/>
        <v>0</v>
      </c>
      <c r="BP4" s="2">
        <f t="shared" si="28"/>
        <v>0</v>
      </c>
      <c r="BQ4" s="2">
        <f t="shared" si="28"/>
        <v>0</v>
      </c>
      <c r="BR4" s="2">
        <f t="shared" si="28"/>
        <v>0</v>
      </c>
      <c r="BS4" s="2">
        <f t="shared" si="2"/>
        <v>2</v>
      </c>
      <c r="BT4" s="57">
        <f t="shared" si="3"/>
        <v>0</v>
      </c>
      <c r="BU4" s="68" t="str">
        <f t="shared" si="4"/>
        <v>0 0</v>
      </c>
      <c r="BV4">
        <f t="shared" si="5"/>
        <v>4</v>
      </c>
      <c r="BW4">
        <f t="shared" si="6"/>
        <v>2</v>
      </c>
      <c r="BX4">
        <f t="shared" si="7"/>
        <v>0</v>
      </c>
      <c r="BY4">
        <f t="shared" si="8"/>
        <v>4</v>
      </c>
      <c r="BZ4">
        <f t="shared" si="9"/>
        <v>2</v>
      </c>
      <c r="CA4">
        <f t="shared" si="10"/>
        <v>1</v>
      </c>
      <c r="CB4">
        <f t="shared" si="11"/>
        <v>1</v>
      </c>
      <c r="CC4">
        <f t="shared" si="12"/>
        <v>4</v>
      </c>
      <c r="CD4">
        <f t="shared" si="13"/>
        <v>1</v>
      </c>
      <c r="CE4">
        <f t="shared" si="14"/>
        <v>3</v>
      </c>
      <c r="CF4">
        <f t="shared" si="15"/>
        <v>2</v>
      </c>
      <c r="CG4">
        <f t="shared" si="16"/>
        <v>4</v>
      </c>
      <c r="CH4">
        <f t="shared" si="17"/>
        <v>1</v>
      </c>
      <c r="CI4">
        <f t="shared" si="18"/>
        <v>2</v>
      </c>
      <c r="CJ4">
        <f t="shared" si="19"/>
        <v>1</v>
      </c>
      <c r="CK4">
        <f t="shared" si="20"/>
        <v>0</v>
      </c>
      <c r="CL4">
        <f t="shared" si="21"/>
        <v>1</v>
      </c>
      <c r="CM4">
        <f t="shared" si="22"/>
        <v>2</v>
      </c>
      <c r="CN4">
        <f t="shared" si="23"/>
        <v>1</v>
      </c>
      <c r="CO4">
        <f t="shared" si="24"/>
        <v>3</v>
      </c>
      <c r="CP4" s="57">
        <f t="shared" si="25"/>
        <v>95</v>
      </c>
      <c r="CQ4" s="57">
        <f t="shared" si="26"/>
        <v>95</v>
      </c>
    </row>
    <row r="5" spans="1:95">
      <c r="A5">
        <v>4252281426</v>
      </c>
      <c r="B5">
        <v>73546271</v>
      </c>
      <c r="C5" s="54">
        <v>42289.12840277778</v>
      </c>
      <c r="D5" s="54">
        <v>42289.129270833335</v>
      </c>
      <c r="E5" t="str">
        <v>58.172.41.145</v>
      </c>
      <c r="F5">
        <v>0</v>
      </c>
      <c r="G5">
        <v>0</v>
      </c>
      <c r="H5">
        <v>0</v>
      </c>
      <c r="I5">
        <v>0</v>
      </c>
      <c r="J5" t="str">
        <v>The claimant gives approval for the collection and use of information as described above</v>
      </c>
      <c r="K5" t="str">
        <v>Yes, I have the client identification code</v>
      </c>
      <c r="L5" t="str">
        <v>YesCode</v>
      </c>
      <c r="M5" s="55">
        <v>0</v>
      </c>
      <c r="N5">
        <v>0</v>
      </c>
      <c r="O5">
        <v>0</v>
      </c>
      <c r="P5">
        <v>0</v>
      </c>
      <c r="Q5">
        <v>0</v>
      </c>
      <c r="R5">
        <v>0</v>
      </c>
      <c r="S5">
        <v>0</v>
      </c>
      <c r="T5">
        <v>0</v>
      </c>
      <c r="U5">
        <v>0</v>
      </c>
      <c r="V5">
        <v>0</v>
      </c>
      <c r="W5">
        <v>0</v>
      </c>
      <c r="X5">
        <v>0</v>
      </c>
      <c r="Y5">
        <v>0</v>
      </c>
      <c r="Z5">
        <v>0</v>
      </c>
      <c r="AA5">
        <v>0</v>
      </c>
      <c r="AB5">
        <v>0</v>
      </c>
      <c r="AC5">
        <v>0</v>
      </c>
      <c r="AD5">
        <v>0</v>
      </c>
      <c r="AE5">
        <v>0</v>
      </c>
      <c r="AF5">
        <v>0</v>
      </c>
      <c r="AG5">
        <v>0</v>
      </c>
      <c r="AH5">
        <v>0</v>
      </c>
      <c r="AI5" s="18">
        <v>0</v>
      </c>
      <c r="AJ5">
        <v>0</v>
      </c>
      <c r="AK5" t="str">
        <v>Arm</v>
      </c>
      <c r="AL5" t="str">
        <v>Arm</v>
      </c>
      <c r="AM5" t="str">
        <v>Arm</v>
      </c>
      <c r="AN5" s="57" t="str">
        <v>Arm</v>
      </c>
      <c r="AO5" s="57" t="str">
        <v>Arm</v>
      </c>
      <c r="AP5" s="57" t="str">
        <v>Arm</v>
      </c>
      <c r="AQ5" s="57" t="str">
        <v>Arm</v>
      </c>
      <c r="AR5" s="57" t="str">
        <v>15-30 days (5)</v>
      </c>
      <c r="AS5" s="57" t="str">
        <v>1 month (6)</v>
      </c>
      <c r="AT5" s="57">
        <v>1</v>
      </c>
      <c r="AU5" s="57" t="str">
        <v>&lt;strong&gt;No Pain&lt;/strong&gt;&lt;br&gt;0</v>
      </c>
      <c r="AV5" s="57" t="str">
        <v>&lt;strong&gt;No Pain&lt;/strong&gt;&lt;br&gt;0</v>
      </c>
      <c r="AW5" s="57" t="str">
        <v>&lt;strong&gt;Always&lt;/strong&gt;&lt;br&gt;10</v>
      </c>
      <c r="AX5" s="57" t="str">
        <v>&lt;strong&gt;Can decrease it completely&lt;/strong&gt;&lt;br&gt;10</v>
      </c>
      <c r="AY5" s="57" t="str">
        <v>&lt;strong&gt;Completely satisfied&lt;/strong&gt;&lt;br&gt;10</v>
      </c>
      <c r="AZ5" s="57" t="str">
        <v>&lt;strong&gt;As tense and anxious as I’ve ever felt&lt;/strong&gt;&lt;br&gt;10</v>
      </c>
      <c r="BA5" s="57" t="str">
        <v>&lt;strong&gt;Extremely&lt;/strong&gt;&lt;br&gt;10</v>
      </c>
      <c r="BB5" s="57" t="str">
        <v>&lt;strong&gt;Very large risk&lt;/strong&gt;&lt;br&gt;10</v>
      </c>
      <c r="BC5" s="57" t="str">
        <v>&lt;strong&gt;Very large chance&lt;/strong&gt;&lt;br&gt;10</v>
      </c>
      <c r="BD5" s="57" t="str">
        <v>&lt;strong&gt;Completely agree&lt;/strong&gt;&lt;br&gt;10</v>
      </c>
      <c r="BE5" s="57" t="str">
        <v>&lt;strong&gt;Completely agree&lt;/strong&gt;&lt;br&gt;10</v>
      </c>
      <c r="BF5" s="57" t="str">
        <v>&lt;strong&gt;Completely agree&lt;/strong&gt;&lt;br&gt;10</v>
      </c>
      <c r="BG5" s="57" t="str">
        <v>&lt;strong&gt;Can do it without pain being a problem&lt;/strong&gt;&lt;br&gt;10</v>
      </c>
      <c r="BH5" s="57" t="str">
        <v>&lt;strong&gt;Can do it without pain being a problem&lt;/strong&gt;&lt;br&gt;10</v>
      </c>
      <c r="BI5" s="57" t="str">
        <v>&lt;strong&gt;Can do it without pain being a problem&lt;/strong&gt;&lt;br&gt;10</v>
      </c>
      <c r="BJ5" s="57" t="str">
        <v>&lt;strong&gt;Can do it without pain being a problem&lt;/strong&gt;&lt;br&gt;10</v>
      </c>
      <c r="BK5" s="57" t="str">
        <v>&lt;strong&gt;Can do it without pain being a problem&lt;/strong&gt;&lt;br&gt;10</v>
      </c>
      <c r="BL5" s="2">
        <f t="shared" ref="BL5:BR5" si="29">IF(ISERR(SEARCH(BL$1,AK5)),0,1)</f>
        <v>0</v>
      </c>
      <c r="BM5" s="2">
        <f t="shared" si="29"/>
        <v>0</v>
      </c>
      <c r="BN5" s="2">
        <f t="shared" si="29"/>
        <v>1</v>
      </c>
      <c r="BO5" s="2">
        <f t="shared" si="29"/>
        <v>0</v>
      </c>
      <c r="BP5" s="2">
        <f t="shared" si="29"/>
        <v>0</v>
      </c>
      <c r="BQ5" s="2">
        <f t="shared" si="29"/>
        <v>0</v>
      </c>
      <c r="BR5" s="2">
        <f t="shared" si="29"/>
        <v>0</v>
      </c>
      <c r="BS5" s="2">
        <f t="shared" si="2"/>
        <v>1</v>
      </c>
      <c r="BT5" s="57">
        <f t="shared" si="3"/>
        <v>0</v>
      </c>
      <c r="BU5" s="68" t="str">
        <f t="shared" si="4"/>
        <v>0 0</v>
      </c>
      <c r="BV5">
        <f t="shared" si="5"/>
        <v>2</v>
      </c>
      <c r="BW5">
        <f t="shared" si="6"/>
        <v>1</v>
      </c>
      <c r="BX5">
        <f t="shared" si="7"/>
        <v>1</v>
      </c>
      <c r="BY5">
        <f t="shared" si="8"/>
        <v>0</v>
      </c>
      <c r="BZ5">
        <f t="shared" si="9"/>
        <v>0</v>
      </c>
      <c r="CA5">
        <f t="shared" si="10"/>
        <v>10</v>
      </c>
      <c r="CB5">
        <f t="shared" si="11"/>
        <v>10</v>
      </c>
      <c r="CC5">
        <f t="shared" si="12"/>
        <v>10</v>
      </c>
      <c r="CD5">
        <f t="shared" si="13"/>
        <v>10</v>
      </c>
      <c r="CE5">
        <f t="shared" si="14"/>
        <v>10</v>
      </c>
      <c r="CF5">
        <f t="shared" si="15"/>
        <v>10</v>
      </c>
      <c r="CG5">
        <f t="shared" si="16"/>
        <v>10</v>
      </c>
      <c r="CH5">
        <f t="shared" si="17"/>
        <v>10</v>
      </c>
      <c r="CI5">
        <f t="shared" si="18"/>
        <v>10</v>
      </c>
      <c r="CJ5">
        <f t="shared" si="19"/>
        <v>10</v>
      </c>
      <c r="CK5">
        <f t="shared" si="20"/>
        <v>10</v>
      </c>
      <c r="CL5">
        <f t="shared" si="21"/>
        <v>10</v>
      </c>
      <c r="CM5">
        <f t="shared" si="22"/>
        <v>10</v>
      </c>
      <c r="CN5">
        <f t="shared" si="23"/>
        <v>10</v>
      </c>
      <c r="CO5">
        <f t="shared" si="24"/>
        <v>10</v>
      </c>
      <c r="CP5" s="57">
        <f t="shared" si="25"/>
        <v>76</v>
      </c>
      <c r="CQ5" s="57">
        <f t="shared" si="26"/>
        <v>76</v>
      </c>
    </row>
    <row r="6" spans="1:95">
      <c r="A6">
        <v>4252259218</v>
      </c>
      <c r="B6">
        <v>73546271</v>
      </c>
      <c r="C6" s="54">
        <v>42289.110717592594</v>
      </c>
      <c r="D6" s="54">
        <v>42289.111979166664</v>
      </c>
      <c r="E6" t="str">
        <v>58.172.41.145</v>
      </c>
      <c r="F6" t="str">
        <v>jamesbenjamin1961@gmail.comhh</v>
      </c>
      <c r="G6" t="str">
        <v>James</v>
      </c>
      <c r="H6" t="str">
        <v>Benjami</v>
      </c>
      <c r="I6">
        <v>0</v>
      </c>
      <c r="J6" t="str">
        <v>The claimant gives approval for the collection and use of information as described above</v>
      </c>
      <c r="K6" t="str">
        <v>No, I want to input the claim's particulars</v>
      </c>
      <c r="L6" t="str">
        <v>test3</v>
      </c>
      <c r="M6" s="55">
        <v>0</v>
      </c>
      <c r="N6" t="str">
        <v>James</v>
      </c>
      <c r="O6" t="str">
        <v>J</v>
      </c>
      <c r="P6" t="str">
        <v>Benjami</v>
      </c>
      <c r="Q6" s="55" t="str">
        <v>4/24/1961</v>
      </c>
      <c r="R6" t="str">
        <v>M</v>
      </c>
      <c r="S6" t="str">
        <v>Company</v>
      </c>
      <c r="T6" t="str">
        <v>Eddie</v>
      </c>
      <c r="U6" t="str">
        <v>D</v>
      </c>
      <c r="V6" t="str">
        <v>Price</v>
      </c>
      <c r="W6" t="str">
        <v>sadcasfwa</v>
      </c>
      <c r="X6" t="str">
        <v>jamesbenjamin1961@gmail.comhh</v>
      </c>
      <c r="Y6" t="str">
        <v>Yes</v>
      </c>
      <c r="Z6">
        <v>0</v>
      </c>
      <c r="AA6">
        <v>0</v>
      </c>
      <c r="AB6" t="str">
        <v>dd</v>
      </c>
      <c r="AC6" t="str">
        <v>wdwdd</v>
      </c>
      <c r="AD6" t="str">
        <v>wdwdwd</v>
      </c>
      <c r="AE6">
        <v>0</v>
      </c>
      <c r="AF6">
        <v>0</v>
      </c>
      <c r="AG6">
        <v>0</v>
      </c>
      <c r="AH6">
        <v>0</v>
      </c>
      <c r="AI6" s="18" t="str">
        <v>James Benjamin</v>
      </c>
      <c r="AJ6" t="str">
        <v>geer45yhw</v>
      </c>
      <c r="AK6" t="str">
        <v>Neck, Shoulder, Upper Back</v>
      </c>
      <c r="AL6" t="str">
        <v>Neck, Shoulder, Upper Back</v>
      </c>
      <c r="AM6" t="str">
        <v>Neck, Shoulder, Upper Back</v>
      </c>
      <c r="AN6" s="57" t="str">
        <v>Neck, Shoulder, Upper Back</v>
      </c>
      <c r="AO6" s="57" t="str">
        <v>Neck, Shoulder, Upper Back</v>
      </c>
      <c r="AP6" s="57" t="str">
        <v>Neck, Shoulder, Upper Back</v>
      </c>
      <c r="AQ6" s="57" t="str">
        <v>Neck, Shoulder, Upper Back</v>
      </c>
      <c r="AR6" s="57" t="str">
        <v>15-30 days (5)</v>
      </c>
      <c r="AS6" s="57" t="str">
        <v>15-30 days (5)</v>
      </c>
      <c r="AT6" s="57">
        <v>5</v>
      </c>
      <c r="AU6" s="57">
        <v>3</v>
      </c>
      <c r="AV6" s="57">
        <v>2</v>
      </c>
      <c r="AW6" s="57">
        <v>5</v>
      </c>
      <c r="AX6" s="57">
        <v>2</v>
      </c>
      <c r="AY6" s="57">
        <v>6</v>
      </c>
      <c r="AZ6" s="57">
        <v>2</v>
      </c>
      <c r="BA6" s="57">
        <v>6</v>
      </c>
      <c r="BB6" s="57">
        <v>1</v>
      </c>
      <c r="BC6" s="57" t="str">
        <v>&lt;strong&gt;No chance&lt;/strong&gt;&lt;br&gt;0</v>
      </c>
      <c r="BD6" s="57">
        <v>1</v>
      </c>
      <c r="BE6" s="57">
        <v>3</v>
      </c>
      <c r="BF6" s="57" t="str">
        <v>&lt;strong&gt;Completely disagree&lt;/strong&gt;&lt;br&gt;0</v>
      </c>
      <c r="BG6" s="57" t="str">
        <v>&lt;strong&gt;Can’t do it because of pain problem&lt;/strong&gt;&lt;br&gt;0</v>
      </c>
      <c r="BH6" s="57">
        <v>1</v>
      </c>
      <c r="BI6" s="57" t="str">
        <v>&lt;strong&gt;Can’t do it because of pain problem&lt;/strong&gt;&lt;br&gt;0</v>
      </c>
      <c r="BJ6" s="57">
        <v>1</v>
      </c>
      <c r="BK6" s="57" t="str">
        <v>&lt;strong&gt;Can’t do it because of pain problem&lt;/strong&gt;&lt;br&gt;0</v>
      </c>
      <c r="BL6" s="2">
        <f t="shared" ref="BL6:BR6" si="30">IF(ISERR(SEARCH(BL$1,AK6)),0,1)</f>
        <v>1</v>
      </c>
      <c r="BM6" s="2">
        <f t="shared" si="30"/>
        <v>1</v>
      </c>
      <c r="BN6" s="2">
        <f t="shared" si="30"/>
        <v>0</v>
      </c>
      <c r="BO6" s="2">
        <f t="shared" si="30"/>
        <v>1</v>
      </c>
      <c r="BP6" s="2">
        <f t="shared" si="30"/>
        <v>0</v>
      </c>
      <c r="BQ6" s="2">
        <f t="shared" si="30"/>
        <v>0</v>
      </c>
      <c r="BR6" s="2">
        <f t="shared" si="30"/>
        <v>0</v>
      </c>
      <c r="BS6" s="2">
        <f t="shared" si="2"/>
        <v>3</v>
      </c>
      <c r="BT6" s="57" t="str">
        <f t="shared" si="3"/>
        <v>jamesbenjamin1961@gmail.comhh</v>
      </c>
      <c r="BU6" s="68" t="str">
        <f t="shared" si="4"/>
        <v>James Benjami</v>
      </c>
      <c r="BV6">
        <f t="shared" si="5"/>
        <v>2</v>
      </c>
      <c r="BW6">
        <f t="shared" si="6"/>
        <v>2</v>
      </c>
      <c r="BX6">
        <f t="shared" si="7"/>
        <v>5</v>
      </c>
      <c r="BY6">
        <f t="shared" si="8"/>
        <v>3</v>
      </c>
      <c r="BZ6">
        <f t="shared" si="9"/>
        <v>2</v>
      </c>
      <c r="CA6">
        <f t="shared" si="10"/>
        <v>5</v>
      </c>
      <c r="CB6">
        <f t="shared" si="11"/>
        <v>2</v>
      </c>
      <c r="CC6">
        <f t="shared" si="12"/>
        <v>6</v>
      </c>
      <c r="CD6">
        <f t="shared" si="13"/>
        <v>2</v>
      </c>
      <c r="CE6">
        <f t="shared" si="14"/>
        <v>6</v>
      </c>
      <c r="CF6">
        <f t="shared" si="15"/>
        <v>1</v>
      </c>
      <c r="CG6">
        <f t="shared" si="16"/>
        <v>0</v>
      </c>
      <c r="CH6">
        <f t="shared" si="17"/>
        <v>1</v>
      </c>
      <c r="CI6">
        <f t="shared" si="18"/>
        <v>3</v>
      </c>
      <c r="CJ6">
        <f t="shared" si="19"/>
        <v>0</v>
      </c>
      <c r="CK6">
        <f t="shared" si="20"/>
        <v>0</v>
      </c>
      <c r="CL6">
        <f t="shared" si="21"/>
        <v>1</v>
      </c>
      <c r="CM6">
        <f t="shared" si="22"/>
        <v>0</v>
      </c>
      <c r="CN6">
        <f t="shared" si="23"/>
        <v>1</v>
      </c>
      <c r="CO6">
        <f t="shared" si="24"/>
        <v>0</v>
      </c>
      <c r="CP6" s="57">
        <f t="shared" si="25"/>
        <v>118</v>
      </c>
      <c r="CQ6" s="57">
        <f t="shared" si="26"/>
        <v>118</v>
      </c>
    </row>
    <row r="7" spans="1:95">
      <c r="A7">
        <v>4257218155</v>
      </c>
      <c r="B7">
        <v>73546271</v>
      </c>
      <c r="C7" s="54">
        <v>42291.071886574071</v>
      </c>
      <c r="D7" s="54">
        <v>42291.073020833333</v>
      </c>
      <c r="E7" t="str">
        <v>58.172.41.145</v>
      </c>
      <c r="F7">
        <v>0</v>
      </c>
      <c r="G7">
        <v>0</v>
      </c>
      <c r="H7">
        <v>0</v>
      </c>
      <c r="I7">
        <v>0</v>
      </c>
      <c r="J7" t="str">
        <v>The claimant gives approval for the collection and use of information as described above</v>
      </c>
      <c r="K7" t="str">
        <v>Yes, I have the client identification code</v>
      </c>
      <c r="L7" t="str">
        <v>yescode</v>
      </c>
      <c r="M7" s="55">
        <v>0</v>
      </c>
      <c r="N7">
        <v>0</v>
      </c>
      <c r="O7">
        <v>0</v>
      </c>
      <c r="P7">
        <v>0</v>
      </c>
      <c r="Q7">
        <v>0</v>
      </c>
      <c r="R7">
        <v>0</v>
      </c>
      <c r="S7">
        <v>0</v>
      </c>
      <c r="T7">
        <v>0</v>
      </c>
      <c r="U7">
        <v>0</v>
      </c>
      <c r="V7">
        <v>0</v>
      </c>
      <c r="W7">
        <v>0</v>
      </c>
      <c r="X7">
        <v>0</v>
      </c>
      <c r="Y7">
        <v>0</v>
      </c>
      <c r="Z7">
        <v>0</v>
      </c>
      <c r="AA7">
        <v>0</v>
      </c>
      <c r="AB7">
        <v>0</v>
      </c>
      <c r="AC7">
        <v>0</v>
      </c>
      <c r="AD7">
        <v>0</v>
      </c>
      <c r="AE7">
        <v>0</v>
      </c>
      <c r="AF7">
        <v>0</v>
      </c>
      <c r="AG7">
        <v>0</v>
      </c>
      <c r="AH7">
        <v>0</v>
      </c>
      <c r="AI7" s="18">
        <v>0</v>
      </c>
      <c r="AJ7">
        <v>0</v>
      </c>
      <c r="AK7" t="str">
        <v>Neck, Upper Back, Other (state): head</v>
      </c>
      <c r="AL7" t="str">
        <v>Neck, Upper Back, Other (state): head</v>
      </c>
      <c r="AM7" t="str">
        <v>Neck, Upper Back, Other (state): head</v>
      </c>
      <c r="AN7" s="57" t="str">
        <v>Neck, Upper Back, Other (state): head</v>
      </c>
      <c r="AO7" s="57" t="str">
        <v>Neck, Upper Back, Other (state): head</v>
      </c>
      <c r="AP7" s="57" t="str">
        <v>Neck, Upper Back, Other (state): head</v>
      </c>
      <c r="AQ7" s="57" t="str">
        <v>Neck, Upper Back, Other (state): head</v>
      </c>
      <c r="AR7" s="57" t="str">
        <v>1-2 days (2)</v>
      </c>
      <c r="AS7" s="57" t="str">
        <v>3-7 days (3)</v>
      </c>
      <c r="AT7" s="57">
        <v>1</v>
      </c>
      <c r="AU7" s="57">
        <v>2</v>
      </c>
      <c r="AV7" s="57">
        <v>1</v>
      </c>
      <c r="AW7" s="57" t="str">
        <v>&lt;strong&gt;Always&lt;/strong&gt;&lt;br&gt;10</v>
      </c>
      <c r="AX7" s="57" t="str">
        <v>&lt;strong&gt;Can decrease it completely&lt;/strong&gt;&lt;br&gt;10</v>
      </c>
      <c r="AY7" s="57" t="str">
        <v>&lt;strong&gt;Completely satisfied&lt;/strong&gt;&lt;br&gt;10</v>
      </c>
      <c r="AZ7" s="57" t="str">
        <v>&lt;strong&gt;Absolutely calm and relaxed&lt;/strong&gt;&lt;br&gt;0</v>
      </c>
      <c r="BA7" s="57" t="str">
        <v>&lt;strong&gt;Not at all&lt;/strong&gt;&lt;br&gt;0</v>
      </c>
      <c r="BB7" s="57" t="str">
        <v>&lt;strong&gt;No risk&lt;/strong&gt;&lt;br&gt;0</v>
      </c>
      <c r="BC7" s="57" t="str">
        <v>&lt;strong&gt;No chance&lt;/strong&gt;&lt;br&gt;0</v>
      </c>
      <c r="BD7" s="57" t="str">
        <v>&lt;strong&gt;Completely disagree&lt;/strong&gt;&lt;br&gt;0</v>
      </c>
      <c r="BE7" s="57" t="str">
        <v>&lt;strong&gt;Completely agree&lt;/strong&gt;&lt;br&gt;10</v>
      </c>
      <c r="BF7" s="57" t="str">
        <v>&lt;strong&gt;Completely agree&lt;/strong&gt;&lt;br&gt;10</v>
      </c>
      <c r="BG7" s="57" t="str">
        <v>&lt;strong&gt;Can do it without pain being a problem&lt;/strong&gt;&lt;br&gt;10</v>
      </c>
      <c r="BH7" s="57" t="str">
        <v>&lt;strong&gt;Can do it without pain being a problem&lt;/strong&gt;&lt;br&gt;10</v>
      </c>
      <c r="BI7" s="57" t="str">
        <v>&lt;strong&gt;Can do it without pain being a problem&lt;/strong&gt;&lt;br&gt;10</v>
      </c>
      <c r="BJ7" s="57" t="str">
        <v>&lt;strong&gt;Can’t do it because of pain problem&lt;/strong&gt;&lt;br&gt;0</v>
      </c>
      <c r="BK7" s="57" t="str">
        <v>&lt;strong&gt;Can’t do it because of pain problem&lt;/strong&gt;&lt;br&gt;0</v>
      </c>
      <c r="BL7" s="2">
        <f t="shared" ref="BL7:BR7" si="31">IF(ISERR(SEARCH(BL$1,AK7)),0,1)</f>
        <v>1</v>
      </c>
      <c r="BM7" s="2">
        <f t="shared" si="31"/>
        <v>0</v>
      </c>
      <c r="BN7" s="2">
        <f t="shared" si="31"/>
        <v>0</v>
      </c>
      <c r="BO7" s="2">
        <f t="shared" si="31"/>
        <v>1</v>
      </c>
      <c r="BP7" s="2">
        <f t="shared" si="31"/>
        <v>0</v>
      </c>
      <c r="BQ7" s="2">
        <f t="shared" si="31"/>
        <v>0</v>
      </c>
      <c r="BR7" s="2">
        <f t="shared" si="31"/>
        <v>1</v>
      </c>
      <c r="BS7" s="2">
        <f t="shared" si="2"/>
        <v>3</v>
      </c>
      <c r="BT7" s="57">
        <f t="shared" si="3"/>
        <v>0</v>
      </c>
      <c r="BU7" s="68" t="str">
        <f t="shared" si="4"/>
        <v>0 0</v>
      </c>
      <c r="BV7">
        <f t="shared" si="5"/>
        <v>2</v>
      </c>
      <c r="BW7">
        <f t="shared" si="6"/>
        <v>7</v>
      </c>
      <c r="BX7">
        <f t="shared" si="7"/>
        <v>1</v>
      </c>
      <c r="BY7">
        <f t="shared" si="8"/>
        <v>2</v>
      </c>
      <c r="BZ7">
        <f t="shared" si="9"/>
        <v>1</v>
      </c>
      <c r="CA7">
        <f t="shared" si="10"/>
        <v>10</v>
      </c>
      <c r="CB7">
        <f t="shared" si="11"/>
        <v>10</v>
      </c>
      <c r="CC7">
        <f t="shared" si="12"/>
        <v>10</v>
      </c>
      <c r="CD7">
        <f t="shared" si="13"/>
        <v>0</v>
      </c>
      <c r="CE7">
        <f t="shared" si="14"/>
        <v>0</v>
      </c>
      <c r="CF7">
        <f t="shared" si="15"/>
        <v>0</v>
      </c>
      <c r="CG7">
        <f t="shared" si="16"/>
        <v>0</v>
      </c>
      <c r="CH7">
        <f t="shared" si="17"/>
        <v>0</v>
      </c>
      <c r="CI7">
        <f t="shared" si="18"/>
        <v>10</v>
      </c>
      <c r="CJ7">
        <f t="shared" si="19"/>
        <v>10</v>
      </c>
      <c r="CK7">
        <f t="shared" si="20"/>
        <v>10</v>
      </c>
      <c r="CL7">
        <f t="shared" si="21"/>
        <v>10</v>
      </c>
      <c r="CM7">
        <f t="shared" si="22"/>
        <v>10</v>
      </c>
      <c r="CN7">
        <f t="shared" si="23"/>
        <v>0</v>
      </c>
      <c r="CO7">
        <f t="shared" si="24"/>
        <v>0</v>
      </c>
      <c r="CP7" s="57">
        <f t="shared" si="25"/>
        <v>99</v>
      </c>
      <c r="CQ7" s="57">
        <f t="shared" si="26"/>
        <v>99</v>
      </c>
    </row>
    <row r="8" spans="1:95">
      <c r="A8">
        <v>4257285980</v>
      </c>
      <c r="B8">
        <v>73546271</v>
      </c>
      <c r="C8" s="54">
        <v>42291.107905092591</v>
      </c>
      <c r="D8" s="54">
        <v>42291.127384259256</v>
      </c>
      <c r="E8" t="str">
        <v>58.172.41.145</v>
      </c>
      <c r="F8">
        <v>0</v>
      </c>
      <c r="G8">
        <v>0</v>
      </c>
      <c r="H8">
        <v>0</v>
      </c>
      <c r="I8">
        <v>0</v>
      </c>
      <c r="J8" t="str">
        <v>The claimant gives approval for the collection and use of information as described above</v>
      </c>
      <c r="K8" t="str">
        <v>Yes, I have the client identification code</v>
      </c>
      <c r="L8" t="str">
        <v>YesCode</v>
      </c>
      <c r="M8" s="55">
        <v>0</v>
      </c>
      <c r="N8">
        <v>0</v>
      </c>
      <c r="O8">
        <v>0</v>
      </c>
      <c r="P8">
        <v>0</v>
      </c>
      <c r="Q8">
        <v>0</v>
      </c>
      <c r="R8">
        <v>0</v>
      </c>
      <c r="S8">
        <v>0</v>
      </c>
      <c r="T8">
        <v>0</v>
      </c>
      <c r="U8">
        <v>0</v>
      </c>
      <c r="V8">
        <v>0</v>
      </c>
      <c r="W8">
        <v>0</v>
      </c>
      <c r="X8">
        <v>0</v>
      </c>
      <c r="Y8">
        <v>0</v>
      </c>
      <c r="Z8">
        <v>0</v>
      </c>
      <c r="AA8">
        <v>0</v>
      </c>
      <c r="AB8">
        <v>0</v>
      </c>
      <c r="AC8">
        <v>0</v>
      </c>
      <c r="AD8">
        <v>0</v>
      </c>
      <c r="AE8">
        <v>0</v>
      </c>
      <c r="AF8">
        <v>0</v>
      </c>
      <c r="AG8">
        <v>0</v>
      </c>
      <c r="AH8">
        <v>0</v>
      </c>
      <c r="AI8" s="18">
        <v>0</v>
      </c>
      <c r="AJ8">
        <v>0</v>
      </c>
      <c r="AK8" t="str">
        <v>Arm, Leg, Other (state): Head</v>
      </c>
      <c r="AL8" t="str">
        <v>Arm, Leg, Other (state): Head</v>
      </c>
      <c r="AM8" t="str">
        <v>Arm, Leg, Other (state): Head</v>
      </c>
      <c r="AN8" s="57" t="str">
        <v>Arm, Leg, Other (state): Head</v>
      </c>
      <c r="AO8" s="57" t="str">
        <v>Arm, Leg, Other (state): Head</v>
      </c>
      <c r="AP8" s="57" t="str">
        <v>Arm, Leg, Other (state): Head</v>
      </c>
      <c r="AQ8" s="57" t="str">
        <v>Arm, Leg, Other (state): Head</v>
      </c>
      <c r="AR8" s="57" t="str">
        <v>3-6 months (8)</v>
      </c>
      <c r="AS8" s="57" t="str">
        <v>2 months (7)</v>
      </c>
      <c r="AT8" s="57" t="str">
        <v>&lt;strong&gt;Not at all&lt;/strong&gt;&lt;br&gt;0</v>
      </c>
      <c r="AU8" s="57" t="str">
        <v>&lt;strong&gt;Pain as bad as it could be&lt;/strong&gt;&lt;br&gt;10</v>
      </c>
      <c r="AV8" s="57" t="str">
        <v>&lt;strong&gt;Pain as bad as it could be&lt;/strong&gt;&lt;br&gt;10</v>
      </c>
      <c r="AW8" s="57" t="str">
        <v>&lt;strong&gt;Always&lt;/strong&gt;&lt;br&gt;10</v>
      </c>
      <c r="AX8" s="57" t="str">
        <v>&lt;strong&gt;Can decrease it completely&lt;/strong&gt;&lt;br&gt;10</v>
      </c>
      <c r="AY8" s="57" t="str">
        <v>&lt;strong&gt;Completely satisfied&lt;/strong&gt;&lt;br&gt;10</v>
      </c>
      <c r="AZ8" s="57" t="str">
        <v>&lt;strong&gt;As tense and anxious as I’ve ever felt&lt;/strong&gt;&lt;br&gt;10</v>
      </c>
      <c r="BA8" s="57" t="str">
        <v>&lt;strong&gt;Not at all&lt;/strong&gt;&lt;br&gt;0</v>
      </c>
      <c r="BB8" s="57" t="str">
        <v>&lt;strong&gt;Very large risk&lt;/strong&gt;&lt;br&gt;10</v>
      </c>
      <c r="BC8" s="57" t="str">
        <v>&lt;strong&gt;Very large chance&lt;/strong&gt;&lt;br&gt;10</v>
      </c>
      <c r="BD8" s="57" t="str">
        <v>&lt;strong&gt;Completely agree&lt;/strong&gt;&lt;br&gt;10</v>
      </c>
      <c r="BE8" s="57" t="str">
        <v>&lt;strong&gt;Completely disagree&lt;/strong&gt;&lt;br&gt;0</v>
      </c>
      <c r="BF8" s="57" t="str">
        <v>&lt;strong&gt;Completely agree&lt;/strong&gt;&lt;br&gt;10</v>
      </c>
      <c r="BG8" s="57" t="str">
        <v>&lt;strong&gt;Can do it without pain being a problem&lt;/strong&gt;&lt;br&gt;10</v>
      </c>
      <c r="BH8" s="57" t="str">
        <v>&lt;strong&gt;Can’t do it because of pain problem&lt;/strong&gt;&lt;br&gt;0</v>
      </c>
      <c r="BI8" s="57" t="str">
        <v>&lt;strong&gt;Can’t do it because of pain problem&lt;/strong&gt;&lt;br&gt;0</v>
      </c>
      <c r="BJ8" s="57" t="str">
        <v>&lt;strong&gt;Can do it without pain being a problem&lt;/strong&gt;&lt;br&gt;10</v>
      </c>
      <c r="BK8" s="57" t="str">
        <v>&lt;strong&gt;Can do it without pain being a problem&lt;/strong&gt;&lt;br&gt;10</v>
      </c>
      <c r="BL8" s="2">
        <f t="shared" ref="BL8:BR8" si="32">IF(ISERR(SEARCH(BL$1,AK8)),0,1)</f>
        <v>0</v>
      </c>
      <c r="BM8" s="2">
        <f t="shared" si="32"/>
        <v>0</v>
      </c>
      <c r="BN8" s="2">
        <f t="shared" si="32"/>
        <v>1</v>
      </c>
      <c r="BO8" s="2">
        <f t="shared" si="32"/>
        <v>0</v>
      </c>
      <c r="BP8" s="2">
        <f t="shared" si="32"/>
        <v>0</v>
      </c>
      <c r="BQ8" s="2">
        <f t="shared" si="32"/>
        <v>1</v>
      </c>
      <c r="BR8" s="2">
        <f t="shared" si="32"/>
        <v>1</v>
      </c>
      <c r="BS8" s="2">
        <f t="shared" si="2"/>
        <v>3</v>
      </c>
      <c r="BT8" s="57">
        <f t="shared" si="3"/>
        <v>0</v>
      </c>
      <c r="BU8" s="68" t="str">
        <f t="shared" si="4"/>
        <v>0 0</v>
      </c>
      <c r="BV8">
        <f t="shared" si="5"/>
        <v>8</v>
      </c>
      <c r="BW8">
        <f t="shared" si="6"/>
        <v>2</v>
      </c>
      <c r="BX8">
        <f t="shared" si="7"/>
        <v>0</v>
      </c>
      <c r="BY8">
        <f t="shared" si="8"/>
        <v>10</v>
      </c>
      <c r="BZ8">
        <f t="shared" si="9"/>
        <v>10</v>
      </c>
      <c r="CA8">
        <f t="shared" si="10"/>
        <v>10</v>
      </c>
      <c r="CB8">
        <f t="shared" si="11"/>
        <v>10</v>
      </c>
      <c r="CC8">
        <f t="shared" si="12"/>
        <v>10</v>
      </c>
      <c r="CD8">
        <f t="shared" si="13"/>
        <v>10</v>
      </c>
      <c r="CE8">
        <f t="shared" si="14"/>
        <v>0</v>
      </c>
      <c r="CF8">
        <f t="shared" si="15"/>
        <v>10</v>
      </c>
      <c r="CG8">
        <f t="shared" si="16"/>
        <v>10</v>
      </c>
      <c r="CH8">
        <f t="shared" si="17"/>
        <v>10</v>
      </c>
      <c r="CI8">
        <f t="shared" si="18"/>
        <v>0</v>
      </c>
      <c r="CJ8">
        <f t="shared" si="19"/>
        <v>10</v>
      </c>
      <c r="CK8">
        <f t="shared" si="20"/>
        <v>10</v>
      </c>
      <c r="CL8">
        <f t="shared" si="21"/>
        <v>0</v>
      </c>
      <c r="CM8">
        <f t="shared" si="22"/>
        <v>0</v>
      </c>
      <c r="CN8">
        <f t="shared" si="23"/>
        <v>10</v>
      </c>
      <c r="CO8">
        <f t="shared" si="24"/>
        <v>10</v>
      </c>
      <c r="CP8" s="57">
        <f t="shared" si="25"/>
        <v>106</v>
      </c>
      <c r="CQ8" s="57">
        <f t="shared" si="26"/>
        <v>106</v>
      </c>
    </row>
    <row r="9" spans="1:95">
      <c r="A9">
        <v>4257378412</v>
      </c>
      <c r="B9">
        <v>73546271</v>
      </c>
      <c r="C9" s="54">
        <v>42291.162974537037</v>
      </c>
      <c r="D9" s="54">
        <v>42291.184965277775</v>
      </c>
      <c r="E9" t="str">
        <v>58.172.41.145</v>
      </c>
      <c r="F9">
        <v>0</v>
      </c>
      <c r="G9">
        <v>0</v>
      </c>
      <c r="H9">
        <v>0</v>
      </c>
      <c r="I9">
        <v>0</v>
      </c>
      <c r="J9" t="str">
        <v>The claimant gives approval for the collection and use of information as described above</v>
      </c>
      <c r="K9" t="str">
        <v>Yes, I have the client identification code</v>
      </c>
      <c r="L9" t="str">
        <v>YesCode</v>
      </c>
      <c r="M9" s="55">
        <v>0</v>
      </c>
      <c r="N9">
        <v>0</v>
      </c>
      <c r="O9">
        <v>0</v>
      </c>
      <c r="P9">
        <v>0</v>
      </c>
      <c r="Q9">
        <v>0</v>
      </c>
      <c r="R9">
        <v>0</v>
      </c>
      <c r="S9">
        <v>0</v>
      </c>
      <c r="T9">
        <v>0</v>
      </c>
      <c r="U9">
        <v>0</v>
      </c>
      <c r="V9">
        <v>0</v>
      </c>
      <c r="W9">
        <v>0</v>
      </c>
      <c r="X9">
        <v>0</v>
      </c>
      <c r="Y9">
        <v>0</v>
      </c>
      <c r="Z9">
        <v>0</v>
      </c>
      <c r="AA9">
        <v>0</v>
      </c>
      <c r="AB9">
        <v>0</v>
      </c>
      <c r="AC9">
        <v>0</v>
      </c>
      <c r="AD9">
        <v>0</v>
      </c>
      <c r="AE9">
        <v>0</v>
      </c>
      <c r="AF9">
        <v>0</v>
      </c>
      <c r="AG9">
        <v>0</v>
      </c>
      <c r="AH9">
        <v>0</v>
      </c>
      <c r="AI9" s="18">
        <v>0</v>
      </c>
      <c r="AJ9">
        <v>0</v>
      </c>
      <c r="AK9" t="str">
        <v>Arm</v>
      </c>
      <c r="AL9" t="str">
        <v>Arm</v>
      </c>
      <c r="AM9" t="str">
        <v>Arm</v>
      </c>
      <c r="AN9" s="57" t="str">
        <v>Arm</v>
      </c>
      <c r="AO9" s="57" t="str">
        <v>Arm</v>
      </c>
      <c r="AP9" s="57" t="str">
        <v>Arm</v>
      </c>
      <c r="AQ9" s="57" t="str">
        <v>Arm</v>
      </c>
      <c r="AR9" s="57" t="str">
        <v>2 months (7)</v>
      </c>
      <c r="AS9" s="57" t="str">
        <v>2 months (7)</v>
      </c>
      <c r="AT9" s="57" t="str">
        <v>&lt;strong&gt;Not at all&lt;/strong&gt;&lt;br&gt;0</v>
      </c>
      <c r="AU9" s="57" t="str">
        <v>&lt;strong&gt;No Pain&lt;/strong&gt;&lt;br&gt;0</v>
      </c>
      <c r="AV9" s="57" t="str">
        <v>&lt;strong&gt;No Pain&lt;/strong&gt;&lt;br&gt;0</v>
      </c>
      <c r="AW9" s="57" t="str">
        <v>&lt;strong&gt;Never&lt;/strong&gt;&lt;br&gt;0</v>
      </c>
      <c r="AX9" s="57" t="str">
        <v>&lt;strong&gt;Can’t decrease it at all&lt;/strong&gt;&lt;br&gt;0</v>
      </c>
      <c r="AY9" s="57" t="str">
        <v>&lt;strong&gt;Not satisfied at all&lt;/strong&gt;&lt;br&gt;0</v>
      </c>
      <c r="AZ9" s="57" t="str">
        <v>&lt;strong&gt;Absolutely calm and relaxed&lt;/strong&gt;&lt;br&gt;0</v>
      </c>
      <c r="BA9" s="57" t="str">
        <v>&lt;strong&gt;Not at all&lt;/strong&gt;&lt;br&gt;0</v>
      </c>
      <c r="BB9" s="57" t="str">
        <v>&lt;strong&gt;No risk&lt;/strong&gt;&lt;br&gt;0</v>
      </c>
      <c r="BC9" s="57" t="str">
        <v>&lt;strong&gt;No chance&lt;/strong&gt;&lt;br&gt;0</v>
      </c>
      <c r="BD9" s="57" t="str">
        <v>&lt;strong&gt;Completely disagree&lt;/strong&gt;&lt;br&gt;0</v>
      </c>
      <c r="BE9" s="57" t="str">
        <v>&lt;strong&gt;Completely disagree&lt;/strong&gt;&lt;br&gt;0</v>
      </c>
      <c r="BF9" s="57" t="str">
        <v>&lt;strong&gt;Completely disagree&lt;/strong&gt;&lt;br&gt;0</v>
      </c>
      <c r="BG9" s="57" t="str">
        <v>&lt;strong&gt;Can’t do it because of pain problem&lt;/strong&gt;&lt;br&gt;0</v>
      </c>
      <c r="BH9" s="57" t="str">
        <v>&lt;strong&gt;Can’t do it because of pain problem&lt;/strong&gt;&lt;br&gt;0</v>
      </c>
      <c r="BI9" s="57" t="str">
        <v>&lt;strong&gt;Can’t do it because of pain problem&lt;/strong&gt;&lt;br&gt;0</v>
      </c>
      <c r="BJ9" s="57" t="str">
        <v>&lt;strong&gt;Can’t do it because of pain problem&lt;/strong&gt;&lt;br&gt;0</v>
      </c>
      <c r="BK9" s="57" t="str">
        <v>&lt;strong&gt;Can’t do it because of pain problem&lt;/strong&gt;&lt;br&gt;0</v>
      </c>
      <c r="BL9" s="2">
        <f t="shared" ref="BL9:BR9" si="33">IF(ISERR(SEARCH(BL$1,AK9)),0,1)</f>
        <v>0</v>
      </c>
      <c r="BM9" s="2">
        <f t="shared" si="33"/>
        <v>0</v>
      </c>
      <c r="BN9" s="2">
        <f t="shared" si="33"/>
        <v>1</v>
      </c>
      <c r="BO9" s="2">
        <f t="shared" si="33"/>
        <v>0</v>
      </c>
      <c r="BP9" s="2">
        <f t="shared" si="33"/>
        <v>0</v>
      </c>
      <c r="BQ9" s="2">
        <f t="shared" si="33"/>
        <v>0</v>
      </c>
      <c r="BR9" s="2">
        <f t="shared" si="33"/>
        <v>0</v>
      </c>
      <c r="BS9" s="2">
        <f t="shared" si="2"/>
        <v>1</v>
      </c>
      <c r="BT9" s="57">
        <f t="shared" si="3"/>
        <v>0</v>
      </c>
      <c r="BU9" s="68" t="str">
        <f t="shared" si="4"/>
        <v>0 0</v>
      </c>
      <c r="BV9">
        <f t="shared" si="5"/>
        <v>7</v>
      </c>
      <c r="BW9">
        <f t="shared" si="6"/>
        <v>2</v>
      </c>
      <c r="BX9">
        <f t="shared" si="7"/>
        <v>0</v>
      </c>
      <c r="BY9">
        <f t="shared" si="8"/>
        <v>0</v>
      </c>
      <c r="BZ9">
        <f t="shared" si="9"/>
        <v>0</v>
      </c>
      <c r="CA9">
        <f t="shared" si="10"/>
        <v>0</v>
      </c>
      <c r="CB9">
        <f t="shared" si="11"/>
        <v>0</v>
      </c>
      <c r="CC9">
        <f t="shared" si="12"/>
        <v>0</v>
      </c>
      <c r="CD9">
        <f t="shared" si="13"/>
        <v>0</v>
      </c>
      <c r="CE9">
        <f t="shared" si="14"/>
        <v>0</v>
      </c>
      <c r="CF9">
        <f t="shared" si="15"/>
        <v>0</v>
      </c>
      <c r="CG9">
        <f t="shared" si="16"/>
        <v>0</v>
      </c>
      <c r="CH9">
        <f t="shared" si="17"/>
        <v>0</v>
      </c>
      <c r="CI9">
        <f t="shared" si="18"/>
        <v>0</v>
      </c>
      <c r="CJ9">
        <f t="shared" si="19"/>
        <v>0</v>
      </c>
      <c r="CK9">
        <f t="shared" si="20"/>
        <v>0</v>
      </c>
      <c r="CL9">
        <f t="shared" si="21"/>
        <v>0</v>
      </c>
      <c r="CM9">
        <f t="shared" si="22"/>
        <v>0</v>
      </c>
      <c r="CN9">
        <f t="shared" si="23"/>
        <v>0</v>
      </c>
      <c r="CO9">
        <f t="shared" si="24"/>
        <v>0</v>
      </c>
      <c r="CP9" s="57">
        <f t="shared" si="25"/>
        <v>91</v>
      </c>
      <c r="CQ9" s="57">
        <f t="shared" si="26"/>
        <v>91</v>
      </c>
    </row>
    <row r="10" spans="1:95">
      <c r="A10">
        <v>4257378412</v>
      </c>
      <c r="B10">
        <v>73546271</v>
      </c>
      <c r="C10" s="54">
        <v>42291.162974537037</v>
      </c>
      <c r="D10" s="54">
        <v>42291.184965277775</v>
      </c>
      <c r="E10" t="str">
        <v>58.172.41.145</v>
      </c>
      <c r="F10">
        <v>0</v>
      </c>
      <c r="G10">
        <v>0</v>
      </c>
      <c r="H10">
        <v>0</v>
      </c>
      <c r="I10">
        <v>0</v>
      </c>
      <c r="J10" t="str">
        <v>The claimant gives approval for the collection and use of information as described above</v>
      </c>
      <c r="K10" t="str">
        <v>Yes, I have the client identification code</v>
      </c>
      <c r="L10" t="str">
        <v>YesCode</v>
      </c>
      <c r="M10" s="55">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s="18">
        <v>0</v>
      </c>
      <c r="AJ10">
        <v>0</v>
      </c>
      <c r="AK10" t="str">
        <v>Arm</v>
      </c>
      <c r="AL10" t="str">
        <v>Arm</v>
      </c>
      <c r="AM10" t="str">
        <v>Arm</v>
      </c>
      <c r="AN10" s="57" t="str">
        <v>Arm</v>
      </c>
      <c r="AO10" s="57" t="str">
        <v>Arm</v>
      </c>
      <c r="AP10" s="57" t="str">
        <v>Arm</v>
      </c>
      <c r="AQ10" s="57" t="str">
        <v>Arm</v>
      </c>
      <c r="AR10" s="57" t="str">
        <v>2 months (7)</v>
      </c>
      <c r="AS10" s="57" t="str">
        <v>2 months (7)</v>
      </c>
      <c r="AT10" s="57" t="str">
        <v>&lt;strong&gt;Not at all&lt;/strong&gt;&lt;br&gt;0</v>
      </c>
      <c r="AU10" s="57" t="str">
        <v>&lt;strong&gt;No Pain&lt;/strong&gt;&lt;br&gt;0</v>
      </c>
      <c r="AV10" s="57" t="str">
        <v>&lt;strong&gt;No Pain&lt;/strong&gt;&lt;br&gt;0</v>
      </c>
      <c r="AW10" s="57" t="str">
        <v>&lt;strong&gt;Never&lt;/strong&gt;&lt;br&gt;0</v>
      </c>
      <c r="AX10" s="57" t="str">
        <v>&lt;strong&gt;Can’t decrease it at all&lt;/strong&gt;&lt;br&gt;0</v>
      </c>
      <c r="AY10" s="57" t="str">
        <v>&lt;strong&gt;Not satisfied at all&lt;/strong&gt;&lt;br&gt;0</v>
      </c>
      <c r="AZ10" s="57" t="str">
        <v>&lt;strong&gt;Absolutely calm and relaxed&lt;/strong&gt;&lt;br&gt;0</v>
      </c>
      <c r="BA10" s="57" t="str">
        <v>&lt;strong&gt;Not at all&lt;/strong&gt;&lt;br&gt;0</v>
      </c>
      <c r="BB10" s="57" t="str">
        <v>&lt;strong&gt;No risk&lt;/strong&gt;&lt;br&gt;0</v>
      </c>
      <c r="BC10" s="57" t="str">
        <v>&lt;strong&gt;No chance&lt;/strong&gt;&lt;br&gt;0</v>
      </c>
      <c r="BD10" s="57" t="str">
        <v>&lt;strong&gt;Completely disagree&lt;/strong&gt;&lt;br&gt;0</v>
      </c>
      <c r="BE10" s="57" t="str">
        <v>&lt;strong&gt;Completely disagree&lt;/strong&gt;&lt;br&gt;0</v>
      </c>
      <c r="BF10" s="57" t="str">
        <v>&lt;strong&gt;Completely disagree&lt;/strong&gt;&lt;br&gt;0</v>
      </c>
      <c r="BG10" s="57" t="str">
        <v>&lt;strong&gt;Can’t do it because of pain problem&lt;/strong&gt;&lt;br&gt;0</v>
      </c>
      <c r="BH10" s="57" t="str">
        <v>&lt;strong&gt;Can’t do it because of pain problem&lt;/strong&gt;&lt;br&gt;0</v>
      </c>
      <c r="BI10" s="57" t="str">
        <v>&lt;strong&gt;Can’t do it because of pain problem&lt;/strong&gt;&lt;br&gt;0</v>
      </c>
      <c r="BJ10" s="57" t="str">
        <v>&lt;strong&gt;Can’t do it because of pain problem&lt;/strong&gt;&lt;br&gt;0</v>
      </c>
      <c r="BK10" s="57" t="str">
        <v>&lt;strong&gt;Can’t do it because of pain problem&lt;/strong&gt;&lt;br&gt;0</v>
      </c>
      <c r="BL10" s="2">
        <f t="shared" ref="BL10:BR10" si="34">IF(ISERR(SEARCH(BL$1,AK10)),0,1)</f>
        <v>0</v>
      </c>
      <c r="BM10" s="2">
        <f t="shared" si="34"/>
        <v>0</v>
      </c>
      <c r="BN10" s="2">
        <f t="shared" si="34"/>
        <v>1</v>
      </c>
      <c r="BO10" s="2">
        <f t="shared" si="34"/>
        <v>0</v>
      </c>
      <c r="BP10" s="2">
        <f t="shared" si="34"/>
        <v>0</v>
      </c>
      <c r="BQ10" s="2">
        <f t="shared" si="34"/>
        <v>0</v>
      </c>
      <c r="BR10" s="2">
        <f t="shared" si="34"/>
        <v>0</v>
      </c>
      <c r="BS10" s="2">
        <f t="shared" si="2"/>
        <v>1</v>
      </c>
      <c r="BT10" s="57">
        <f t="shared" si="3"/>
        <v>0</v>
      </c>
      <c r="BU10" s="68" t="str">
        <f t="shared" si="4"/>
        <v>0 0</v>
      </c>
      <c r="BV10">
        <f t="shared" si="5"/>
        <v>7</v>
      </c>
      <c r="BW10">
        <f t="shared" si="6"/>
        <v>2</v>
      </c>
      <c r="BX10">
        <f t="shared" si="7"/>
        <v>0</v>
      </c>
      <c r="BY10">
        <f t="shared" si="8"/>
        <v>0</v>
      </c>
      <c r="BZ10">
        <f t="shared" si="9"/>
        <v>0</v>
      </c>
      <c r="CA10">
        <f t="shared" si="10"/>
        <v>0</v>
      </c>
      <c r="CB10">
        <f t="shared" si="11"/>
        <v>0</v>
      </c>
      <c r="CC10">
        <f t="shared" si="12"/>
        <v>0</v>
      </c>
      <c r="CD10">
        <f t="shared" si="13"/>
        <v>0</v>
      </c>
      <c r="CE10">
        <f t="shared" si="14"/>
        <v>0</v>
      </c>
      <c r="CF10">
        <f t="shared" si="15"/>
        <v>0</v>
      </c>
      <c r="CG10">
        <f t="shared" si="16"/>
        <v>0</v>
      </c>
      <c r="CH10">
        <f t="shared" si="17"/>
        <v>0</v>
      </c>
      <c r="CI10">
        <f t="shared" si="18"/>
        <v>0</v>
      </c>
      <c r="CJ10">
        <f t="shared" si="19"/>
        <v>0</v>
      </c>
      <c r="CK10">
        <f t="shared" si="20"/>
        <v>0</v>
      </c>
      <c r="CL10">
        <f t="shared" si="21"/>
        <v>0</v>
      </c>
      <c r="CM10">
        <f t="shared" si="22"/>
        <v>0</v>
      </c>
      <c r="CN10">
        <f t="shared" si="23"/>
        <v>0</v>
      </c>
      <c r="CO10">
        <f t="shared" si="24"/>
        <v>0</v>
      </c>
      <c r="CP10" s="57">
        <f t="shared" si="25"/>
        <v>91</v>
      </c>
      <c r="CQ10" s="57">
        <f t="shared" si="26"/>
        <v>91</v>
      </c>
    </row>
    <row r="11" spans="1:95">
      <c r="A11">
        <v>4257285980</v>
      </c>
      <c r="B11">
        <v>73546271</v>
      </c>
      <c r="C11" s="54">
        <v>42291.107905092591</v>
      </c>
      <c r="D11" s="54">
        <v>42291.127384259256</v>
      </c>
      <c r="E11" t="str">
        <v>58.172.41.145</v>
      </c>
      <c r="F11">
        <v>0</v>
      </c>
      <c r="G11">
        <v>0</v>
      </c>
      <c r="H11">
        <v>0</v>
      </c>
      <c r="I11">
        <v>0</v>
      </c>
      <c r="J11" t="str">
        <v>The claimant gives approval for the collection and use of information as described above</v>
      </c>
      <c r="K11" t="str">
        <v>Yes, I have the client identification code</v>
      </c>
      <c r="L11" t="str">
        <v>YesCode</v>
      </c>
      <c r="M11" s="55">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s="18">
        <v>0</v>
      </c>
      <c r="AJ11">
        <v>0</v>
      </c>
      <c r="AK11" t="str">
        <v>Arm, Leg, Other (state): Head</v>
      </c>
      <c r="AL11" t="str">
        <v>Arm, Leg, Other (state): Head</v>
      </c>
      <c r="AM11" t="str">
        <v>Arm, Leg, Other (state): Head</v>
      </c>
      <c r="AN11" s="57" t="str">
        <v>Arm, Leg, Other (state): Head</v>
      </c>
      <c r="AO11" s="57" t="str">
        <v>Arm, Leg, Other (state): Head</v>
      </c>
      <c r="AP11" s="57" t="str">
        <v>Arm, Leg, Other (state): Head</v>
      </c>
      <c r="AQ11" s="57" t="str">
        <v>Arm, Leg, Other (state): Head</v>
      </c>
      <c r="AR11" s="57" t="str">
        <v>3-6 months (8)</v>
      </c>
      <c r="AS11" s="57" t="str">
        <v>2 months (7)</v>
      </c>
      <c r="AT11" s="57" t="str">
        <v>&lt;strong&gt;Not at all&lt;/strong&gt;&lt;br&gt;0</v>
      </c>
      <c r="AU11" s="57" t="str">
        <v>&lt;strong&gt;Pain as bad as it could be&lt;/strong&gt;&lt;br&gt;10</v>
      </c>
      <c r="AV11" s="57" t="str">
        <v>&lt;strong&gt;Pain as bad as it could be&lt;/strong&gt;&lt;br&gt;10</v>
      </c>
      <c r="AW11" s="57" t="str">
        <v>&lt;strong&gt;Always&lt;/strong&gt;&lt;br&gt;10</v>
      </c>
      <c r="AX11" s="57" t="str">
        <v>&lt;strong&gt;Can decrease it completely&lt;/strong&gt;&lt;br&gt;10</v>
      </c>
      <c r="AY11" s="57" t="str">
        <v>&lt;strong&gt;Completely satisfied&lt;/strong&gt;&lt;br&gt;10</v>
      </c>
      <c r="AZ11" s="57" t="str">
        <v>&lt;strong&gt;As tense and anxious as I’ve ever felt&lt;/strong&gt;&lt;br&gt;10</v>
      </c>
      <c r="BA11" s="57" t="str">
        <v>&lt;strong&gt;Not at all&lt;/strong&gt;&lt;br&gt;0</v>
      </c>
      <c r="BB11" s="57" t="str">
        <v>&lt;strong&gt;Very large risk&lt;/strong&gt;&lt;br&gt;10</v>
      </c>
      <c r="BC11" s="57" t="str">
        <v>&lt;strong&gt;Very large chance&lt;/strong&gt;&lt;br&gt;10</v>
      </c>
      <c r="BD11" s="57" t="str">
        <v>&lt;strong&gt;Completely agree&lt;/strong&gt;&lt;br&gt;10</v>
      </c>
      <c r="BE11" s="57" t="str">
        <v>&lt;strong&gt;Completely disagree&lt;/strong&gt;&lt;br&gt;0</v>
      </c>
      <c r="BF11" s="57" t="str">
        <v>&lt;strong&gt;Completely agree&lt;/strong&gt;&lt;br&gt;10</v>
      </c>
      <c r="BG11" s="57" t="str">
        <v>&lt;strong&gt;Can do it without pain being a problem&lt;/strong&gt;&lt;br&gt;10</v>
      </c>
      <c r="BH11" s="57" t="str">
        <v>&lt;strong&gt;Can’t do it because of pain problem&lt;/strong&gt;&lt;br&gt;0</v>
      </c>
      <c r="BI11" s="57" t="str">
        <v>&lt;strong&gt;Can’t do it because of pain problem&lt;/strong&gt;&lt;br&gt;0</v>
      </c>
      <c r="BJ11" s="57" t="str">
        <v>&lt;strong&gt;Can do it without pain being a problem&lt;/strong&gt;&lt;br&gt;10</v>
      </c>
      <c r="BK11" s="57" t="str">
        <v>&lt;strong&gt;Can do it without pain being a problem&lt;/strong&gt;&lt;br&gt;10</v>
      </c>
      <c r="BL11" s="2">
        <f t="shared" ref="BL11:BR11" si="35">IF(ISERR(SEARCH(BL$1,AK11)),0,1)</f>
        <v>0</v>
      </c>
      <c r="BM11" s="2">
        <f t="shared" si="35"/>
        <v>0</v>
      </c>
      <c r="BN11" s="2">
        <f t="shared" si="35"/>
        <v>1</v>
      </c>
      <c r="BO11" s="2">
        <f t="shared" si="35"/>
        <v>0</v>
      </c>
      <c r="BP11" s="2">
        <f t="shared" si="35"/>
        <v>0</v>
      </c>
      <c r="BQ11" s="2">
        <f t="shared" si="35"/>
        <v>1</v>
      </c>
      <c r="BR11" s="2">
        <f t="shared" si="35"/>
        <v>1</v>
      </c>
      <c r="BS11" s="2">
        <f t="shared" si="2"/>
        <v>3</v>
      </c>
      <c r="BT11" s="57">
        <f t="shared" si="3"/>
        <v>0</v>
      </c>
      <c r="BU11" s="68" t="str">
        <f t="shared" si="4"/>
        <v>0 0</v>
      </c>
      <c r="BV11">
        <f t="shared" si="5"/>
        <v>8</v>
      </c>
      <c r="BW11">
        <f t="shared" si="6"/>
        <v>2</v>
      </c>
      <c r="BX11">
        <f t="shared" si="7"/>
        <v>0</v>
      </c>
      <c r="BY11">
        <f t="shared" si="8"/>
        <v>10</v>
      </c>
      <c r="BZ11">
        <f t="shared" si="9"/>
        <v>10</v>
      </c>
      <c r="CA11">
        <f t="shared" si="10"/>
        <v>10</v>
      </c>
      <c r="CB11">
        <f t="shared" si="11"/>
        <v>10</v>
      </c>
      <c r="CC11">
        <f t="shared" si="12"/>
        <v>10</v>
      </c>
      <c r="CD11">
        <f t="shared" si="13"/>
        <v>10</v>
      </c>
      <c r="CE11">
        <f t="shared" si="14"/>
        <v>0</v>
      </c>
      <c r="CF11">
        <f t="shared" si="15"/>
        <v>10</v>
      </c>
      <c r="CG11">
        <f t="shared" si="16"/>
        <v>10</v>
      </c>
      <c r="CH11">
        <f t="shared" si="17"/>
        <v>10</v>
      </c>
      <c r="CI11">
        <f t="shared" si="18"/>
        <v>0</v>
      </c>
      <c r="CJ11">
        <f t="shared" si="19"/>
        <v>10</v>
      </c>
      <c r="CK11">
        <f t="shared" si="20"/>
        <v>10</v>
      </c>
      <c r="CL11">
        <f t="shared" si="21"/>
        <v>0</v>
      </c>
      <c r="CM11">
        <f t="shared" si="22"/>
        <v>0</v>
      </c>
      <c r="CN11">
        <f t="shared" si="23"/>
        <v>10</v>
      </c>
      <c r="CO11">
        <f t="shared" si="24"/>
        <v>10</v>
      </c>
      <c r="CP11" s="57">
        <f t="shared" si="25"/>
        <v>106</v>
      </c>
      <c r="CQ11" s="57">
        <f t="shared" si="26"/>
        <v>106</v>
      </c>
    </row>
    <row r="12" spans="1:95">
      <c r="A12">
        <v>4257218155</v>
      </c>
      <c r="B12">
        <v>73546271</v>
      </c>
      <c r="C12" s="54">
        <v>42291.071886574071</v>
      </c>
      <c r="D12" s="54">
        <v>42291.073020833333</v>
      </c>
      <c r="E12" t="str">
        <v>58.172.41.145</v>
      </c>
      <c r="F12">
        <v>0</v>
      </c>
      <c r="G12">
        <v>0</v>
      </c>
      <c r="H12">
        <v>0</v>
      </c>
      <c r="I12">
        <v>0</v>
      </c>
      <c r="J12" t="str">
        <v>The claimant gives approval for the collection and use of information as described above</v>
      </c>
      <c r="K12" t="str">
        <v>Yes, I have the client identification code</v>
      </c>
      <c r="L12" t="str">
        <v>yescode</v>
      </c>
      <c r="M12" s="55">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s="18">
        <v>0</v>
      </c>
      <c r="AJ12">
        <v>0</v>
      </c>
      <c r="AK12" t="str">
        <v>Neck, Upper Back, Other (state): head</v>
      </c>
      <c r="AL12" t="str">
        <v>Neck, Upper Back, Other (state): head</v>
      </c>
      <c r="AM12" t="str">
        <v>Neck, Upper Back, Other (state): head</v>
      </c>
      <c r="AN12" s="57" t="str">
        <v>Neck, Upper Back, Other (state): head</v>
      </c>
      <c r="AO12" s="57" t="str">
        <v>Neck, Upper Back, Other (state): head</v>
      </c>
      <c r="AP12" s="57" t="str">
        <v>Neck, Upper Back, Other (state): head</v>
      </c>
      <c r="AQ12" s="57" t="str">
        <v>Neck, Upper Back, Other (state): head</v>
      </c>
      <c r="AR12" s="57" t="str">
        <v>1-2 days (2)</v>
      </c>
      <c r="AS12" s="57" t="str">
        <v>3-7 days (3)</v>
      </c>
      <c r="AT12" s="57">
        <v>1</v>
      </c>
      <c r="AU12" s="57">
        <v>2</v>
      </c>
      <c r="AV12" s="57">
        <v>1</v>
      </c>
      <c r="AW12" s="57" t="str">
        <v>&lt;strong&gt;Always&lt;/strong&gt;&lt;br&gt;10</v>
      </c>
      <c r="AX12" s="57" t="str">
        <v>&lt;strong&gt;Can decrease it completely&lt;/strong&gt;&lt;br&gt;10</v>
      </c>
      <c r="AY12" s="57" t="str">
        <v>&lt;strong&gt;Completely satisfied&lt;/strong&gt;&lt;br&gt;10</v>
      </c>
      <c r="AZ12" s="57" t="str">
        <v>&lt;strong&gt;Absolutely calm and relaxed&lt;/strong&gt;&lt;br&gt;0</v>
      </c>
      <c r="BA12" s="57" t="str">
        <v>&lt;strong&gt;Not at all&lt;/strong&gt;&lt;br&gt;0</v>
      </c>
      <c r="BB12" s="57" t="str">
        <v>&lt;strong&gt;No risk&lt;/strong&gt;&lt;br&gt;0</v>
      </c>
      <c r="BC12" s="57" t="str">
        <v>&lt;strong&gt;No chance&lt;/strong&gt;&lt;br&gt;0</v>
      </c>
      <c r="BD12" s="57" t="str">
        <v>&lt;strong&gt;Completely disagree&lt;/strong&gt;&lt;br&gt;0</v>
      </c>
      <c r="BE12" s="57" t="str">
        <v>&lt;strong&gt;Completely agree&lt;/strong&gt;&lt;br&gt;10</v>
      </c>
      <c r="BF12" s="57" t="str">
        <v>&lt;strong&gt;Completely agree&lt;/strong&gt;&lt;br&gt;10</v>
      </c>
      <c r="BG12" s="57" t="str">
        <v>&lt;strong&gt;Can do it without pain being a problem&lt;/strong&gt;&lt;br&gt;10</v>
      </c>
      <c r="BH12" s="57" t="str">
        <v>&lt;strong&gt;Can do it without pain being a problem&lt;/strong&gt;&lt;br&gt;10</v>
      </c>
      <c r="BI12" s="57" t="str">
        <v>&lt;strong&gt;Can do it without pain being a problem&lt;/strong&gt;&lt;br&gt;10</v>
      </c>
      <c r="BJ12" s="57" t="str">
        <v>&lt;strong&gt;Can’t do it because of pain problem&lt;/strong&gt;&lt;br&gt;0</v>
      </c>
      <c r="BK12" s="57" t="str">
        <v>&lt;strong&gt;Can’t do it because of pain problem&lt;/strong&gt;&lt;br&gt;0</v>
      </c>
      <c r="BL12" s="2">
        <f t="shared" ref="BL12:BR12" si="36">IF(ISERR(SEARCH(BL$1,AK12)),0,1)</f>
        <v>1</v>
      </c>
      <c r="BM12" s="2">
        <f t="shared" si="36"/>
        <v>0</v>
      </c>
      <c r="BN12" s="2">
        <f t="shared" si="36"/>
        <v>0</v>
      </c>
      <c r="BO12" s="2">
        <f t="shared" si="36"/>
        <v>1</v>
      </c>
      <c r="BP12" s="2">
        <f t="shared" si="36"/>
        <v>0</v>
      </c>
      <c r="BQ12" s="2">
        <f t="shared" si="36"/>
        <v>0</v>
      </c>
      <c r="BR12" s="2">
        <f t="shared" si="36"/>
        <v>1</v>
      </c>
      <c r="BS12" s="2">
        <f t="shared" si="2"/>
        <v>3</v>
      </c>
      <c r="BT12" s="57">
        <f t="shared" si="3"/>
        <v>0</v>
      </c>
      <c r="BU12" s="68" t="str">
        <f t="shared" si="4"/>
        <v>0 0</v>
      </c>
      <c r="BV12">
        <f t="shared" si="5"/>
        <v>2</v>
      </c>
      <c r="BW12">
        <f t="shared" si="6"/>
        <v>7</v>
      </c>
      <c r="BX12">
        <f t="shared" si="7"/>
        <v>1</v>
      </c>
      <c r="BY12">
        <f t="shared" si="8"/>
        <v>2</v>
      </c>
      <c r="BZ12">
        <f t="shared" si="9"/>
        <v>1</v>
      </c>
      <c r="CA12">
        <f t="shared" si="10"/>
        <v>10</v>
      </c>
      <c r="CB12">
        <f t="shared" si="11"/>
        <v>10</v>
      </c>
      <c r="CC12">
        <f t="shared" si="12"/>
        <v>10</v>
      </c>
      <c r="CD12">
        <f t="shared" si="13"/>
        <v>0</v>
      </c>
      <c r="CE12">
        <f t="shared" si="14"/>
        <v>0</v>
      </c>
      <c r="CF12">
        <f t="shared" si="15"/>
        <v>0</v>
      </c>
      <c r="CG12">
        <f t="shared" si="16"/>
        <v>0</v>
      </c>
      <c r="CH12">
        <f t="shared" si="17"/>
        <v>0</v>
      </c>
      <c r="CI12">
        <f t="shared" si="18"/>
        <v>10</v>
      </c>
      <c r="CJ12">
        <f t="shared" si="19"/>
        <v>10</v>
      </c>
      <c r="CK12">
        <f t="shared" si="20"/>
        <v>10</v>
      </c>
      <c r="CL12">
        <f t="shared" si="21"/>
        <v>10</v>
      </c>
      <c r="CM12">
        <f t="shared" si="22"/>
        <v>10</v>
      </c>
      <c r="CN12">
        <f t="shared" si="23"/>
        <v>0</v>
      </c>
      <c r="CO12">
        <f t="shared" si="24"/>
        <v>0</v>
      </c>
      <c r="CP12" s="57">
        <f t="shared" si="25"/>
        <v>99</v>
      </c>
      <c r="CQ12" s="57">
        <f t="shared" si="26"/>
        <v>99</v>
      </c>
    </row>
    <row r="13" spans="1:95">
      <c r="A13">
        <v>4257438868</v>
      </c>
      <c r="B13">
        <v>73546271</v>
      </c>
      <c r="C13" s="54">
        <v>42291.205868055556</v>
      </c>
      <c r="D13" s="54">
        <v>42291.207094907404</v>
      </c>
      <c r="E13" t="str">
        <v>58.172.41.145</v>
      </c>
      <c r="F13">
        <v>0</v>
      </c>
      <c r="G13">
        <v>0</v>
      </c>
      <c r="H13">
        <v>0</v>
      </c>
      <c r="I13">
        <v>0</v>
      </c>
      <c r="J13" t="str">
        <v>The claimant gives approval for the collection and use of information as described above</v>
      </c>
      <c r="K13" t="str">
        <v>Yes, I have the client identification code</v>
      </c>
      <c r="L13" t="str">
        <v>YesCode</v>
      </c>
      <c r="M13" s="55">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s="18">
        <v>0</v>
      </c>
      <c r="AJ13">
        <v>0</v>
      </c>
      <c r="AK13" t="str">
        <v>Lower Back</v>
      </c>
      <c r="AL13" t="str">
        <v>Lower Back</v>
      </c>
      <c r="AM13" t="str">
        <v>Lower Back</v>
      </c>
      <c r="AN13" s="57" t="str">
        <v>Lower Back</v>
      </c>
      <c r="AO13" s="57" t="str">
        <v>Lower Back</v>
      </c>
      <c r="AP13" s="57" t="str">
        <v>Lower Back</v>
      </c>
      <c r="AQ13" s="57" t="str">
        <v>Lower Back</v>
      </c>
      <c r="AR13" s="57" t="str">
        <v>0 days (1)</v>
      </c>
      <c r="AS13" s="57" t="str">
        <v>0 days (1)</v>
      </c>
      <c r="AT13" s="57" t="str">
        <v>&lt;strong&gt;Not at all&lt;/strong&gt;&lt;br&gt;0</v>
      </c>
      <c r="AU13" s="57" t="str">
        <v>&lt;strong&gt;No Pain&lt;/strong&gt;&lt;br&gt;0</v>
      </c>
      <c r="AV13" s="57" t="str">
        <v>&lt;strong&gt;No Pain&lt;/strong&gt;&lt;br&gt;0</v>
      </c>
      <c r="AW13" s="57" t="str">
        <v>&lt;strong&gt;Never&lt;/strong&gt;&lt;br&gt;0</v>
      </c>
      <c r="AX13" s="57" t="str">
        <v>&lt;strong&gt;Can’t decrease it at all&lt;/strong&gt;&lt;br&gt;0</v>
      </c>
      <c r="AY13" s="57" t="str">
        <v>&lt;strong&gt;Not satisfied at all&lt;/strong&gt;&lt;br&gt;0</v>
      </c>
      <c r="AZ13" s="57" t="str">
        <v>&lt;strong&gt;Absolutely calm and relaxed&lt;/strong&gt;&lt;br&gt;0</v>
      </c>
      <c r="BA13" s="57" t="str">
        <v>&lt;strong&gt;Not at all&lt;/strong&gt;&lt;br&gt;0</v>
      </c>
      <c r="BB13" s="57" t="str">
        <v>&lt;strong&gt;No risk&lt;/strong&gt;&lt;br&gt;0</v>
      </c>
      <c r="BC13" s="57" t="str">
        <v>&lt;strong&gt;No chance&lt;/strong&gt;&lt;br&gt;0</v>
      </c>
      <c r="BD13" s="57" t="str">
        <v>&lt;strong&gt;Completely disagree&lt;/strong&gt;&lt;br&gt;0</v>
      </c>
      <c r="BE13" s="57" t="str">
        <v>&lt;strong&gt;Completely disagree&lt;/strong&gt;&lt;br&gt;0</v>
      </c>
      <c r="BF13" s="57" t="str">
        <v>&lt;strong&gt;Completely disagree&lt;/strong&gt;&lt;br&gt;0</v>
      </c>
      <c r="BG13" s="57" t="str">
        <v>&lt;strong&gt;Can’t do it because of pain problem&lt;/strong&gt;&lt;br&gt;0</v>
      </c>
      <c r="BH13" s="57" t="str">
        <v>&lt;strong&gt;Can’t do it because of pain problem&lt;/strong&gt;&lt;br&gt;0</v>
      </c>
      <c r="BI13" s="57" t="str">
        <v>&lt;strong&gt;Can’t do it because of pain problem&lt;/strong&gt;&lt;br&gt;0</v>
      </c>
      <c r="BJ13" s="57" t="str">
        <v>&lt;strong&gt;Can’t do it because of pain problem&lt;/strong&gt;&lt;br&gt;0</v>
      </c>
      <c r="BK13" s="57" t="str">
        <v>&lt;strong&gt;Can’t do it because of pain problem&lt;/strong&gt;&lt;br&gt;0</v>
      </c>
      <c r="BL13" s="2">
        <f t="shared" ref="BL13:BR13" si="37">IF(ISERR(SEARCH(BL$1,AK13)),0,1)</f>
        <v>0</v>
      </c>
      <c r="BM13" s="2">
        <f t="shared" si="37"/>
        <v>0</v>
      </c>
      <c r="BN13" s="2">
        <f t="shared" si="37"/>
        <v>0</v>
      </c>
      <c r="BO13" s="2">
        <f t="shared" si="37"/>
        <v>0</v>
      </c>
      <c r="BP13" s="2">
        <f t="shared" si="37"/>
        <v>1</v>
      </c>
      <c r="BQ13" s="2">
        <f t="shared" si="37"/>
        <v>0</v>
      </c>
      <c r="BR13" s="2">
        <f t="shared" si="37"/>
        <v>0</v>
      </c>
      <c r="BS13" s="2">
        <f t="shared" si="2"/>
        <v>1</v>
      </c>
      <c r="BT13" s="57">
        <f t="shared" si="3"/>
        <v>0</v>
      </c>
      <c r="BU13" s="68" t="str">
        <f t="shared" si="4"/>
        <v>0 0</v>
      </c>
      <c r="BV13">
        <f t="shared" si="5"/>
        <v>1</v>
      </c>
      <c r="BW13">
        <f t="shared" si="6"/>
        <v>9</v>
      </c>
      <c r="BX13">
        <f t="shared" si="7"/>
        <v>0</v>
      </c>
      <c r="BY13">
        <f t="shared" si="8"/>
        <v>0</v>
      </c>
      <c r="BZ13">
        <f t="shared" si="9"/>
        <v>0</v>
      </c>
      <c r="CA13">
        <f t="shared" si="10"/>
        <v>0</v>
      </c>
      <c r="CB13">
        <f t="shared" si="11"/>
        <v>0</v>
      </c>
      <c r="CC13">
        <f t="shared" si="12"/>
        <v>0</v>
      </c>
      <c r="CD13">
        <f t="shared" si="13"/>
        <v>0</v>
      </c>
      <c r="CE13">
        <f t="shared" si="14"/>
        <v>0</v>
      </c>
      <c r="CF13">
        <f t="shared" si="15"/>
        <v>0</v>
      </c>
      <c r="CG13">
        <f t="shared" si="16"/>
        <v>0</v>
      </c>
      <c r="CH13">
        <f t="shared" si="17"/>
        <v>0</v>
      </c>
      <c r="CI13">
        <f t="shared" si="18"/>
        <v>0</v>
      </c>
      <c r="CJ13">
        <f t="shared" si="19"/>
        <v>0</v>
      </c>
      <c r="CK13">
        <f t="shared" si="20"/>
        <v>0</v>
      </c>
      <c r="CL13">
        <f t="shared" si="21"/>
        <v>0</v>
      </c>
      <c r="CM13">
        <f t="shared" si="22"/>
        <v>0</v>
      </c>
      <c r="CN13">
        <f t="shared" si="23"/>
        <v>0</v>
      </c>
      <c r="CO13">
        <f t="shared" si="24"/>
        <v>0</v>
      </c>
      <c r="CP13" s="57">
        <f t="shared" si="25"/>
        <v>92</v>
      </c>
      <c r="CQ13" s="57">
        <f t="shared" si="26"/>
        <v>92</v>
      </c>
    </row>
    <row r="14" spans="1:95">
      <c r="A14">
        <v>4257475199</v>
      </c>
      <c r="B14">
        <v>73546271</v>
      </c>
      <c r="C14" s="54">
        <v>42291.233472222222</v>
      </c>
      <c r="D14" s="54">
        <v>42291.236273148148</v>
      </c>
      <c r="E14" t="str">
        <v>58.172.41.145</v>
      </c>
      <c r="F14" t="str">
        <v>jamesbenjamin1961@gmail.comhh</v>
      </c>
      <c r="G14" t="str">
        <v>James</v>
      </c>
      <c r="H14" t="str">
        <v>Benjamin</v>
      </c>
      <c r="I14">
        <v>0</v>
      </c>
      <c r="J14" t="str">
        <v>The claimant gives approval for the collection and use of information as described above</v>
      </c>
      <c r="K14" t="str">
        <v>No, I want to input the claim's particulars</v>
      </c>
      <c r="L14">
        <v>0</v>
      </c>
      <c r="M14" s="55">
        <v>0</v>
      </c>
      <c r="N14" t="str">
        <v>James</v>
      </c>
      <c r="O14" t="str">
        <v>J</v>
      </c>
      <c r="P14" t="str">
        <v>Benjamin</v>
      </c>
      <c r="Q14" s="55" t="str">
        <v>4/24/1961</v>
      </c>
      <c r="R14" t="str">
        <v>M</v>
      </c>
      <c r="S14" t="str">
        <v>Company</v>
      </c>
      <c r="T14" t="str">
        <v>Eddie</v>
      </c>
      <c r="U14" t="str">
        <v>D</v>
      </c>
      <c r="V14" t="str">
        <v>Price</v>
      </c>
      <c r="W14" t="str">
        <v>sadcasfwa</v>
      </c>
      <c r="X14" t="str">
        <v>jamesbenjamin1961@gmail.comhh</v>
      </c>
      <c r="Y14" t="str">
        <v>No</v>
      </c>
      <c r="Z14">
        <v>0</v>
      </c>
      <c r="AA14">
        <v>0</v>
      </c>
      <c r="AB14">
        <v>0</v>
      </c>
      <c r="AC14">
        <v>0</v>
      </c>
      <c r="AD14">
        <v>0</v>
      </c>
      <c r="AE14">
        <v>0</v>
      </c>
      <c r="AF14">
        <v>0</v>
      </c>
      <c r="AG14">
        <v>0</v>
      </c>
      <c r="AH14">
        <v>0</v>
      </c>
      <c r="AI14" s="18">
        <v>0</v>
      </c>
      <c r="AJ14">
        <v>0</v>
      </c>
      <c r="AK14" t="str">
        <v>Neck, Shoulder, Arm, Upper Back, Lower Back, Leg, Other (state): hub</v>
      </c>
      <c r="AL14" t="str">
        <v>Neck, Shoulder, Arm, Upper Back, Lower Back, Leg, Other (state): hub</v>
      </c>
      <c r="AM14" t="str">
        <v>Neck, Shoulder, Arm, Upper Back, Lower Back, Leg, Other (state): hub</v>
      </c>
      <c r="AN14" s="57" t="str">
        <v>Neck, Shoulder, Arm, Upper Back, Lower Back, Leg, Other (state): hub</v>
      </c>
      <c r="AO14" s="57" t="str">
        <v>Neck, Shoulder, Arm, Upper Back, Lower Back, Leg, Other (state): hub</v>
      </c>
      <c r="AP14" s="57" t="str">
        <v>Neck, Shoulder, Arm, Upper Back, Lower Back, Leg, Other (state): hub</v>
      </c>
      <c r="AQ14" s="57" t="str">
        <v>Neck, Shoulder, Arm, Upper Back, Lower Back, Leg, Other (state): hub</v>
      </c>
      <c r="AR14" s="57" t="str">
        <v>over 1 year (10)</v>
      </c>
      <c r="AS14" s="57" t="str">
        <v>over 1 year (10)</v>
      </c>
      <c r="AT14" s="57" t="str">
        <v>&lt;strong&gt;Not at all&lt;/strong&gt;&lt;br&gt;0</v>
      </c>
      <c r="AU14" s="57" t="str">
        <v>&lt;strong&gt;No Pain&lt;/strong&gt;&lt;br&gt;0</v>
      </c>
      <c r="AV14" s="57" t="str">
        <v>&lt;strong&gt;No Pain&lt;/strong&gt;&lt;br&gt;0</v>
      </c>
      <c r="AW14" s="57" t="str">
        <v>&lt;strong&gt;Never&lt;/strong&gt;&lt;br&gt;0</v>
      </c>
      <c r="AX14" s="57" t="str">
        <v>&lt;strong&gt;Can decrease it completely&lt;/strong&gt;&lt;br&gt;10</v>
      </c>
      <c r="AY14" s="57" t="str">
        <v>&lt;strong&gt;Completely satisfied&lt;/strong&gt;&lt;br&gt;10</v>
      </c>
      <c r="AZ14" s="57" t="str">
        <v>&lt;strong&gt;Absolutely calm and relaxed&lt;/strong&gt;&lt;br&gt;0</v>
      </c>
      <c r="BA14" s="57" t="str">
        <v>&lt;strong&gt;Not at all&lt;/strong&gt;&lt;br&gt;0</v>
      </c>
      <c r="BB14" s="57" t="str">
        <v>&lt;strong&gt;No risk&lt;/strong&gt;&lt;br&gt;0</v>
      </c>
      <c r="BC14" s="57" t="str">
        <v>&lt;strong&gt;Very large chance&lt;/strong&gt;&lt;br&gt;10</v>
      </c>
      <c r="BD14" s="57" t="str">
        <v>&lt;strong&gt;Completely disagree&lt;/strong&gt;&lt;br&gt;0</v>
      </c>
      <c r="BE14" s="57" t="str">
        <v>&lt;strong&gt;Completely disagree&lt;/strong&gt;&lt;br&gt;0</v>
      </c>
      <c r="BF14" s="57" t="str">
        <v>&lt;strong&gt;Completely disagree&lt;/strong&gt;&lt;br&gt;0</v>
      </c>
      <c r="BG14" s="57" t="str">
        <v>&lt;strong&gt;Can do it without pain being a problem&lt;/strong&gt;&lt;br&gt;10</v>
      </c>
      <c r="BH14" s="57" t="str">
        <v>&lt;strong&gt;Can do it without pain being a problem&lt;/strong&gt;&lt;br&gt;10</v>
      </c>
      <c r="BI14" s="57" t="str">
        <v>&lt;strong&gt;Can do it without pain being a problem&lt;/strong&gt;&lt;br&gt;10</v>
      </c>
      <c r="BJ14" s="57" t="str">
        <v>&lt;strong&gt;Can do it without pain being a problem&lt;/strong&gt;&lt;br&gt;10</v>
      </c>
      <c r="BK14" s="57" t="str">
        <v>&lt;strong&gt;Can do it without pain being a problem&lt;/strong&gt;&lt;br&gt;10</v>
      </c>
      <c r="BL14" s="2">
        <f t="shared" ref="BL14:BR14" si="38">IF(ISERR(SEARCH(BL$1,AK14)),0,1)</f>
        <v>1</v>
      </c>
      <c r="BM14" s="2">
        <f t="shared" si="38"/>
        <v>1</v>
      </c>
      <c r="BN14" s="2">
        <f t="shared" si="38"/>
        <v>1</v>
      </c>
      <c r="BO14" s="2">
        <f t="shared" si="38"/>
        <v>1</v>
      </c>
      <c r="BP14" s="2">
        <f t="shared" si="38"/>
        <v>1</v>
      </c>
      <c r="BQ14" s="2">
        <f t="shared" si="38"/>
        <v>1</v>
      </c>
      <c r="BR14" s="2">
        <f t="shared" si="38"/>
        <v>1</v>
      </c>
      <c r="BS14" s="2">
        <f t="shared" si="2"/>
        <v>7</v>
      </c>
      <c r="BT14" s="57" t="str">
        <f t="shared" si="3"/>
        <v>jamesbenjamin1961@gmail.comhh</v>
      </c>
      <c r="BU14" s="68" t="str">
        <f t="shared" si="4"/>
        <v>James Benjamin</v>
      </c>
      <c r="BV14">
        <f t="shared" si="5"/>
        <v>10</v>
      </c>
      <c r="BW14">
        <f t="shared" si="6"/>
        <v>10</v>
      </c>
      <c r="BX14">
        <f t="shared" si="7"/>
        <v>0</v>
      </c>
      <c r="BY14">
        <f t="shared" si="8"/>
        <v>0</v>
      </c>
      <c r="BZ14">
        <f t="shared" si="9"/>
        <v>0</v>
      </c>
      <c r="CA14">
        <f t="shared" si="10"/>
        <v>0</v>
      </c>
      <c r="CB14">
        <f t="shared" si="11"/>
        <v>10</v>
      </c>
      <c r="CC14">
        <f t="shared" si="12"/>
        <v>10</v>
      </c>
      <c r="CD14">
        <f t="shared" si="13"/>
        <v>0</v>
      </c>
      <c r="CE14">
        <f t="shared" si="14"/>
        <v>0</v>
      </c>
      <c r="CF14">
        <f t="shared" si="15"/>
        <v>0</v>
      </c>
      <c r="CG14">
        <f t="shared" si="16"/>
        <v>10</v>
      </c>
      <c r="CH14">
        <f t="shared" si="17"/>
        <v>0</v>
      </c>
      <c r="CI14">
        <f t="shared" si="18"/>
        <v>0</v>
      </c>
      <c r="CJ14">
        <f t="shared" si="19"/>
        <v>0</v>
      </c>
      <c r="CK14">
        <f t="shared" si="20"/>
        <v>10</v>
      </c>
      <c r="CL14">
        <f t="shared" si="21"/>
        <v>10</v>
      </c>
      <c r="CM14">
        <f t="shared" si="22"/>
        <v>10</v>
      </c>
      <c r="CN14">
        <f t="shared" si="23"/>
        <v>10</v>
      </c>
      <c r="CO14">
        <f t="shared" si="24"/>
        <v>10</v>
      </c>
      <c r="CP14" s="57">
        <f t="shared" si="25"/>
        <v>50</v>
      </c>
      <c r="CQ14" s="57">
        <f t="shared" si="26"/>
        <v>50</v>
      </c>
    </row>
    <row r="15" spans="1:95">
      <c r="A15">
        <v>4257475199</v>
      </c>
      <c r="B15">
        <v>73546271</v>
      </c>
      <c r="C15" s="54">
        <v>42291.233472222222</v>
      </c>
      <c r="D15" s="54">
        <v>42291.236273148148</v>
      </c>
      <c r="E15" t="str">
        <v>58.172.41.145</v>
      </c>
      <c r="F15" t="str">
        <v>jamesbenjamin1961@gmail.comhh</v>
      </c>
      <c r="G15" t="str">
        <v>James</v>
      </c>
      <c r="H15" t="str">
        <v>Benjamin</v>
      </c>
      <c r="I15">
        <v>0</v>
      </c>
      <c r="J15" t="str">
        <v>The claimant gives approval for the collection and use of information as described above</v>
      </c>
      <c r="K15" t="str">
        <v>No, I want to input the claim's particulars</v>
      </c>
      <c r="L15" t="str">
        <v>NoCode</v>
      </c>
      <c r="M15" s="55">
        <v>0</v>
      </c>
      <c r="N15" t="str">
        <v>James</v>
      </c>
      <c r="O15" t="str">
        <v>J</v>
      </c>
      <c r="P15" t="str">
        <v>Benjamin</v>
      </c>
      <c r="Q15" s="55" t="str">
        <v>4/24/1961</v>
      </c>
      <c r="R15" t="str">
        <v>M</v>
      </c>
      <c r="S15" t="str">
        <v>Company</v>
      </c>
      <c r="T15" t="str">
        <v>Eddie</v>
      </c>
      <c r="U15" t="str">
        <v>D</v>
      </c>
      <c r="V15" t="str">
        <v>Price</v>
      </c>
      <c r="W15" t="str">
        <v>sadcasfwa</v>
      </c>
      <c r="X15" t="str">
        <v>jamesbenjamin1961@gmail.comhh</v>
      </c>
      <c r="Y15" t="str">
        <v>No</v>
      </c>
      <c r="Z15">
        <v>0</v>
      </c>
      <c r="AA15">
        <v>0</v>
      </c>
      <c r="AB15">
        <v>0</v>
      </c>
      <c r="AC15">
        <v>0</v>
      </c>
      <c r="AD15">
        <v>0</v>
      </c>
      <c r="AE15">
        <v>0</v>
      </c>
      <c r="AF15">
        <v>0</v>
      </c>
      <c r="AG15">
        <v>0</v>
      </c>
      <c r="AH15">
        <v>0</v>
      </c>
      <c r="AI15" s="18">
        <v>0</v>
      </c>
      <c r="AJ15">
        <v>0</v>
      </c>
      <c r="AK15" t="str">
        <v>Neck, Shoulder, Arm, Upper Back, Lower Back, Leg, Other (state): hub</v>
      </c>
      <c r="AL15" t="str">
        <v>Neck, Shoulder, Arm, Upper Back, Lower Back, Leg, Other (state): hub</v>
      </c>
      <c r="AM15" t="str">
        <v>Neck, Shoulder, Arm, Upper Back, Lower Back, Leg, Other (state): hub</v>
      </c>
      <c r="AN15" s="57" t="str">
        <v>Neck, Shoulder, Arm, Upper Back, Lower Back, Leg, Other (state): hub</v>
      </c>
      <c r="AO15" s="57" t="str">
        <v>Neck, Shoulder, Arm, Upper Back, Lower Back, Leg, Other (state): hub</v>
      </c>
      <c r="AP15" s="57" t="str">
        <v>Neck, Shoulder, Arm, Upper Back, Lower Back, Leg, Other (state): hub</v>
      </c>
      <c r="AQ15" s="57" t="str">
        <v>Neck, Shoulder, Arm, Upper Back, Lower Back, Leg, Other (state): hub</v>
      </c>
      <c r="AR15" s="57" t="str">
        <v>over 1 year (10)</v>
      </c>
      <c r="AS15" s="57" t="str">
        <v>over 1 year (10)</v>
      </c>
      <c r="AT15" s="57" t="str">
        <v>&lt;strong&gt;Not at all&lt;/strong&gt;&lt;br&gt;0</v>
      </c>
      <c r="AU15" s="57" t="str">
        <v>&lt;strong&gt;No Pain&lt;/strong&gt;&lt;br&gt;0</v>
      </c>
      <c r="AV15" s="57" t="str">
        <v>&lt;strong&gt;No Pain&lt;/strong&gt;&lt;br&gt;0</v>
      </c>
      <c r="AW15" s="57" t="str">
        <v>&lt;strong&gt;Never&lt;/strong&gt;&lt;br&gt;0</v>
      </c>
      <c r="AX15" s="57" t="str">
        <v>&lt;strong&gt;Can decrease it completely&lt;/strong&gt;&lt;br&gt;10</v>
      </c>
      <c r="AY15" s="57" t="str">
        <v>&lt;strong&gt;Completely satisfied&lt;/strong&gt;&lt;br&gt;10</v>
      </c>
      <c r="AZ15" s="57" t="str">
        <v>&lt;strong&gt;Absolutely calm and relaxed&lt;/strong&gt;&lt;br&gt;0</v>
      </c>
      <c r="BA15" s="57" t="str">
        <v>&lt;strong&gt;Not at all&lt;/strong&gt;&lt;br&gt;0</v>
      </c>
      <c r="BB15" s="57" t="str">
        <v>&lt;strong&gt;No risk&lt;/strong&gt;&lt;br&gt;0</v>
      </c>
      <c r="BC15" s="57" t="str">
        <v>&lt;strong&gt;Very large chance&lt;/strong&gt;&lt;br&gt;10</v>
      </c>
      <c r="BD15" s="57" t="str">
        <v>&lt;strong&gt;Completely disagree&lt;/strong&gt;&lt;br&gt;0</v>
      </c>
      <c r="BE15" s="57" t="str">
        <v>&lt;strong&gt;Completely disagree&lt;/strong&gt;&lt;br&gt;0</v>
      </c>
      <c r="BF15" s="57" t="str">
        <v>&lt;strong&gt;Completely disagree&lt;/strong&gt;&lt;br&gt;0</v>
      </c>
      <c r="BG15" s="57" t="str">
        <v>&lt;strong&gt;Can do it without pain being a problem&lt;/strong&gt;&lt;br&gt;10</v>
      </c>
      <c r="BH15" s="57" t="str">
        <v>&lt;strong&gt;Can do it without pain being a problem&lt;/strong&gt;&lt;br&gt;10</v>
      </c>
      <c r="BI15" s="57" t="str">
        <v>&lt;strong&gt;Can do it without pain being a problem&lt;/strong&gt;&lt;br&gt;10</v>
      </c>
      <c r="BJ15" s="57" t="str">
        <v>&lt;strong&gt;Can do it without pain being a problem&lt;/strong&gt;&lt;br&gt;10</v>
      </c>
      <c r="BK15" s="57" t="str">
        <v>&lt;strong&gt;Can do it without pain being a problem&lt;/strong&gt;&lt;br&gt;10</v>
      </c>
      <c r="BL15" s="2">
        <f t="shared" ref="BL15:BR15" si="39">IF(ISERR(SEARCH(BL$1,AK15)),0,1)</f>
        <v>1</v>
      </c>
      <c r="BM15" s="2">
        <f t="shared" si="39"/>
        <v>1</v>
      </c>
      <c r="BN15" s="2">
        <f t="shared" si="39"/>
        <v>1</v>
      </c>
      <c r="BO15" s="2">
        <f t="shared" si="39"/>
        <v>1</v>
      </c>
      <c r="BP15" s="2">
        <f t="shared" si="39"/>
        <v>1</v>
      </c>
      <c r="BQ15" s="2">
        <f t="shared" si="39"/>
        <v>1</v>
      </c>
      <c r="BR15" s="2">
        <f t="shared" si="39"/>
        <v>1</v>
      </c>
      <c r="BS15" s="2">
        <f t="shared" si="2"/>
        <v>7</v>
      </c>
      <c r="BT15" s="57" t="str">
        <f t="shared" si="3"/>
        <v>jamesbenjamin1961@gmail.comhh</v>
      </c>
      <c r="BU15" s="68" t="str">
        <f t="shared" si="4"/>
        <v>James Benjamin</v>
      </c>
      <c r="BV15">
        <f t="shared" si="5"/>
        <v>10</v>
      </c>
      <c r="BW15">
        <f t="shared" si="6"/>
        <v>10</v>
      </c>
      <c r="BX15">
        <f t="shared" si="7"/>
        <v>0</v>
      </c>
      <c r="BY15">
        <f t="shared" si="8"/>
        <v>0</v>
      </c>
      <c r="BZ15">
        <f t="shared" si="9"/>
        <v>0</v>
      </c>
      <c r="CA15">
        <f t="shared" si="10"/>
        <v>0</v>
      </c>
      <c r="CB15">
        <f t="shared" si="11"/>
        <v>10</v>
      </c>
      <c r="CC15">
        <f t="shared" si="12"/>
        <v>10</v>
      </c>
      <c r="CD15">
        <f t="shared" si="13"/>
        <v>0</v>
      </c>
      <c r="CE15">
        <f t="shared" si="14"/>
        <v>0</v>
      </c>
      <c r="CF15">
        <f t="shared" si="15"/>
        <v>0</v>
      </c>
      <c r="CG15">
        <f t="shared" si="16"/>
        <v>10</v>
      </c>
      <c r="CH15">
        <f t="shared" si="17"/>
        <v>0</v>
      </c>
      <c r="CI15">
        <f t="shared" si="18"/>
        <v>0</v>
      </c>
      <c r="CJ15">
        <f t="shared" si="19"/>
        <v>0</v>
      </c>
      <c r="CK15">
        <f t="shared" si="20"/>
        <v>10</v>
      </c>
      <c r="CL15">
        <f t="shared" si="21"/>
        <v>10</v>
      </c>
      <c r="CM15">
        <f t="shared" si="22"/>
        <v>10</v>
      </c>
      <c r="CN15">
        <f t="shared" si="23"/>
        <v>10</v>
      </c>
      <c r="CO15">
        <f t="shared" si="24"/>
        <v>10</v>
      </c>
      <c r="CP15" s="57">
        <f t="shared" si="25"/>
        <v>50</v>
      </c>
      <c r="CQ15" s="57">
        <f t="shared" si="26"/>
        <v>50</v>
      </c>
    </row>
    <row r="16" spans="1:95">
      <c r="A16">
        <v>4257498973</v>
      </c>
      <c r="B16">
        <v>73546271</v>
      </c>
      <c r="C16" s="54">
        <v>42291.251122685186</v>
      </c>
      <c r="D16" s="54">
        <v>42291.252604166664</v>
      </c>
      <c r="E16" t="str">
        <v>58.172.41.145</v>
      </c>
      <c r="F16">
        <v>0</v>
      </c>
      <c r="G16">
        <v>0</v>
      </c>
      <c r="H16">
        <v>0</v>
      </c>
      <c r="I16">
        <v>0</v>
      </c>
      <c r="J16" t="str">
        <v>The claimant gives approval for the collection and use of information as described above</v>
      </c>
      <c r="K16" t="str">
        <v>Yes, I have the client identification code</v>
      </c>
      <c r="L16" s="55" t="str">
        <v>YesCode</v>
      </c>
      <c r="M16" s="55">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s="18">
        <v>0</v>
      </c>
      <c r="AJ16">
        <v>0</v>
      </c>
      <c r="AK16" t="str">
        <v>Arm, Upper Back, Lower Back, Leg, Other (state): lklkm</v>
      </c>
      <c r="AL16" t="str">
        <v>Arm, Upper Back, Lower Back, Leg, Other (state): lklkm</v>
      </c>
      <c r="AM16" t="str">
        <v>Arm, Upper Back, Lower Back, Leg, Other (state): lklkm</v>
      </c>
      <c r="AN16" s="57" t="str">
        <v>Arm, Upper Back, Lower Back, Leg, Other (state): lklkm</v>
      </c>
      <c r="AO16" s="57" t="str">
        <v>Arm, Upper Back, Lower Back, Leg, Other (state): lklkm</v>
      </c>
      <c r="AP16" s="57" t="str">
        <v>Arm, Upper Back, Lower Back, Leg, Other (state): lklkm</v>
      </c>
      <c r="AQ16" s="57" t="str">
        <v>Arm, Upper Back, Lower Back, Leg, Other (state): lklkm</v>
      </c>
      <c r="AR16" s="57" t="str">
        <v>0 days (1)</v>
      </c>
      <c r="AS16" s="57" t="str">
        <v>0 days (1)</v>
      </c>
      <c r="AT16" s="57" t="str">
        <v>&lt;strong&gt;Extremely&lt;/strong&gt;&lt;br&gt;10</v>
      </c>
      <c r="AU16" s="57" t="str">
        <v>&lt;strong&gt;Pain as bad as it could be&lt;/strong&gt;&lt;br&gt;10</v>
      </c>
      <c r="AV16" s="57" t="str">
        <v>&lt;strong&gt;Pain as bad as it could be&lt;/strong&gt;&lt;br&gt;10</v>
      </c>
      <c r="AW16" s="57" t="str">
        <v>&lt;strong&gt;Always&lt;/strong&gt;&lt;br&gt;10</v>
      </c>
      <c r="AX16" s="57" t="str">
        <v>&lt;strong&gt;Can’t decrease it at all&lt;/strong&gt;&lt;br&gt;0</v>
      </c>
      <c r="AY16" s="57" t="str">
        <v>&lt;strong&gt;Not satisfied at all&lt;/strong&gt;&lt;br&gt;0</v>
      </c>
      <c r="AZ16" s="57" t="str">
        <v>&lt;strong&gt;As tense and anxious as I’ve ever felt&lt;/strong&gt;&lt;br&gt;10</v>
      </c>
      <c r="BA16" s="57" t="str">
        <v>&lt;strong&gt;Extremely&lt;/strong&gt;&lt;br&gt;10</v>
      </c>
      <c r="BB16" s="57" t="str">
        <v>&lt;strong&gt;Very large risk&lt;/strong&gt;&lt;br&gt;10</v>
      </c>
      <c r="BC16" s="57" t="str">
        <v>&lt;strong&gt;No chance&lt;/strong&gt;&lt;br&gt;0</v>
      </c>
      <c r="BD16" s="57" t="str">
        <v>&lt;strong&gt;Completely agree&lt;/strong&gt;&lt;br&gt;10</v>
      </c>
      <c r="BE16" s="57" t="str">
        <v>&lt;strong&gt;Completely agree&lt;/strong&gt;&lt;br&gt;10</v>
      </c>
      <c r="BF16" s="57" t="str">
        <v>&lt;strong&gt;Completely agree&lt;/strong&gt;&lt;br&gt;10</v>
      </c>
      <c r="BG16" s="57" t="str">
        <v>&lt;strong&gt;Can’t do it because of pain problem&lt;/strong&gt;&lt;br&gt;0</v>
      </c>
      <c r="BH16" s="57" t="str">
        <v>&lt;strong&gt;Can’t do it because of pain problem&lt;/strong&gt;&lt;br&gt;0</v>
      </c>
      <c r="BI16" s="57" t="str">
        <v>&lt;strong&gt;Can’t do it because of pain problem&lt;/strong&gt;&lt;br&gt;0</v>
      </c>
      <c r="BJ16" s="57" t="str">
        <v>&lt;strong&gt;Can’t do it because of pain problem&lt;/strong&gt;&lt;br&gt;0</v>
      </c>
      <c r="BK16" s="57" t="str">
        <v>&lt;strong&gt;Can’t do it because of pain problem&lt;/strong&gt;&lt;br&gt;0</v>
      </c>
      <c r="BL16" s="2">
        <f t="shared" ref="BL16:BR16" si="40">IF(ISERR(SEARCH(BL$1,AK16)),0,1)</f>
        <v>0</v>
      </c>
      <c r="BM16" s="2">
        <f t="shared" si="40"/>
        <v>0</v>
      </c>
      <c r="BN16" s="2">
        <f t="shared" si="40"/>
        <v>1</v>
      </c>
      <c r="BO16" s="2">
        <f t="shared" si="40"/>
        <v>1</v>
      </c>
      <c r="BP16" s="2">
        <f t="shared" si="40"/>
        <v>1</v>
      </c>
      <c r="BQ16" s="2">
        <f t="shared" si="40"/>
        <v>1</v>
      </c>
      <c r="BR16" s="2">
        <f t="shared" si="40"/>
        <v>1</v>
      </c>
      <c r="BS16" s="2">
        <f t="shared" si="2"/>
        <v>5</v>
      </c>
      <c r="BT16" s="57">
        <f t="shared" si="3"/>
        <v>0</v>
      </c>
      <c r="BU16" s="68" t="str">
        <f t="shared" si="4"/>
        <v>0 0</v>
      </c>
      <c r="BV16">
        <f t="shared" si="5"/>
        <v>1</v>
      </c>
      <c r="BW16">
        <f t="shared" si="6"/>
        <v>9</v>
      </c>
      <c r="BX16">
        <f t="shared" si="7"/>
        <v>10</v>
      </c>
      <c r="BY16">
        <f t="shared" si="8"/>
        <v>10</v>
      </c>
      <c r="BZ16">
        <f t="shared" si="9"/>
        <v>10</v>
      </c>
      <c r="CA16">
        <f t="shared" si="10"/>
        <v>10</v>
      </c>
      <c r="CB16">
        <f t="shared" si="11"/>
        <v>0</v>
      </c>
      <c r="CC16">
        <f t="shared" si="12"/>
        <v>0</v>
      </c>
      <c r="CD16">
        <f t="shared" si="13"/>
        <v>10</v>
      </c>
      <c r="CE16">
        <f t="shared" si="14"/>
        <v>10</v>
      </c>
      <c r="CF16">
        <f t="shared" si="15"/>
        <v>10</v>
      </c>
      <c r="CG16">
        <f t="shared" si="16"/>
        <v>0</v>
      </c>
      <c r="CH16">
        <f t="shared" si="17"/>
        <v>10</v>
      </c>
      <c r="CI16">
        <f t="shared" si="18"/>
        <v>10</v>
      </c>
      <c r="CJ16">
        <f t="shared" si="19"/>
        <v>10</v>
      </c>
      <c r="CK16">
        <f t="shared" si="20"/>
        <v>0</v>
      </c>
      <c r="CL16">
        <f t="shared" si="21"/>
        <v>0</v>
      </c>
      <c r="CM16">
        <f t="shared" si="22"/>
        <v>0</v>
      </c>
      <c r="CN16">
        <f t="shared" si="23"/>
        <v>0</v>
      </c>
      <c r="CO16">
        <f t="shared" si="24"/>
        <v>0</v>
      </c>
      <c r="CP16" s="57">
        <f t="shared" si="25"/>
        <v>180</v>
      </c>
      <c r="CQ16" s="57">
        <f t="shared" si="26"/>
        <v>180</v>
      </c>
    </row>
    <row r="17" spans="1:95">
      <c r="A17">
        <v>4257475199</v>
      </c>
      <c r="B17">
        <v>73546271</v>
      </c>
      <c r="C17" s="54">
        <v>42291.233472222222</v>
      </c>
      <c r="D17" s="54">
        <v>42291.236273148148</v>
      </c>
      <c r="E17" t="str">
        <v>58.172.41.145</v>
      </c>
      <c r="F17" t="str">
        <v>jamesbenjamin1961@gmail.comhh</v>
      </c>
      <c r="G17" t="str">
        <v>James</v>
      </c>
      <c r="H17" t="str">
        <v>Benjamin</v>
      </c>
      <c r="I17">
        <v>0</v>
      </c>
      <c r="J17" t="str">
        <v>The claimant gives approval for the collection and use of information as described above</v>
      </c>
      <c r="K17" t="str">
        <v>No, I want to input the claim's particulars</v>
      </c>
      <c r="L17">
        <v>0</v>
      </c>
      <c r="M17" s="55" t="str">
        <v>NoCode</v>
      </c>
      <c r="N17" t="str">
        <v>James</v>
      </c>
      <c r="O17" t="str">
        <v>J</v>
      </c>
      <c r="P17" t="str">
        <v>Benjamin</v>
      </c>
      <c r="Q17" s="55" t="str">
        <v>4/24/1961</v>
      </c>
      <c r="R17" t="str">
        <v>M</v>
      </c>
      <c r="S17" t="str">
        <v>Company</v>
      </c>
      <c r="T17" t="str">
        <v>Eddie</v>
      </c>
      <c r="U17" t="str">
        <v>D</v>
      </c>
      <c r="V17" t="str">
        <v>Price</v>
      </c>
      <c r="W17" t="str">
        <v>sadcasfwa</v>
      </c>
      <c r="X17" t="str">
        <v>jamesbenjamin1961@gmail.comhh</v>
      </c>
      <c r="Y17" t="str">
        <v>No</v>
      </c>
      <c r="Z17">
        <v>0</v>
      </c>
      <c r="AA17">
        <v>0</v>
      </c>
      <c r="AB17">
        <v>0</v>
      </c>
      <c r="AC17">
        <v>0</v>
      </c>
      <c r="AD17">
        <v>0</v>
      </c>
      <c r="AE17">
        <v>0</v>
      </c>
      <c r="AF17">
        <v>0</v>
      </c>
      <c r="AG17">
        <v>0</v>
      </c>
      <c r="AH17">
        <v>0</v>
      </c>
      <c r="AI17" s="18">
        <v>0</v>
      </c>
      <c r="AJ17">
        <v>0</v>
      </c>
      <c r="AK17" t="str">
        <v>Neck, Shoulder, Arm, Upper Back, Lower Back, Leg, Other (state): hub</v>
      </c>
      <c r="AL17" t="str">
        <v>Neck, Shoulder, Arm, Upper Back, Lower Back, Leg, Other (state): hub</v>
      </c>
      <c r="AM17" t="str">
        <v>Neck, Shoulder, Arm, Upper Back, Lower Back, Leg, Other (state): hub</v>
      </c>
      <c r="AN17" s="57" t="str">
        <v>Neck, Shoulder, Arm, Upper Back, Lower Back, Leg, Other (state): hub</v>
      </c>
      <c r="AO17" s="57" t="str">
        <v>Neck, Shoulder, Arm, Upper Back, Lower Back, Leg, Other (state): hub</v>
      </c>
      <c r="AP17" s="57" t="str">
        <v>Neck, Shoulder, Arm, Upper Back, Lower Back, Leg, Other (state): hub</v>
      </c>
      <c r="AQ17" s="57" t="str">
        <v>Neck, Shoulder, Arm, Upper Back, Lower Back, Leg, Other (state): hub</v>
      </c>
      <c r="AR17" s="57" t="str">
        <v>over 1 year (10)</v>
      </c>
      <c r="AS17" s="57" t="str">
        <v>over 1 year (10)</v>
      </c>
      <c r="AT17" s="57" t="str">
        <v>&lt;strong&gt;Not at all&lt;/strong&gt;&lt;br&gt;0</v>
      </c>
      <c r="AU17" s="57" t="str">
        <v>&lt;strong&gt;No Pain&lt;/strong&gt;&lt;br&gt;0</v>
      </c>
      <c r="AV17" s="57" t="str">
        <v>&lt;strong&gt;No Pain&lt;/strong&gt;&lt;br&gt;0</v>
      </c>
      <c r="AW17" s="57" t="str">
        <v>&lt;strong&gt;Never&lt;/strong&gt;&lt;br&gt;0</v>
      </c>
      <c r="AX17" s="57" t="str">
        <v>&lt;strong&gt;Can decrease it completely&lt;/strong&gt;&lt;br&gt;10</v>
      </c>
      <c r="AY17" s="57" t="str">
        <v>&lt;strong&gt;Completely satisfied&lt;/strong&gt;&lt;br&gt;10</v>
      </c>
      <c r="AZ17" s="57" t="str">
        <v>&lt;strong&gt;Absolutely calm and relaxed&lt;/strong&gt;&lt;br&gt;0</v>
      </c>
      <c r="BA17" s="57" t="str">
        <v>&lt;strong&gt;Not at all&lt;/strong&gt;&lt;br&gt;0</v>
      </c>
      <c r="BB17" s="57" t="str">
        <v>&lt;strong&gt;No risk&lt;/strong&gt;&lt;br&gt;0</v>
      </c>
      <c r="BC17" s="57" t="str">
        <v>&lt;strong&gt;Very large chance&lt;/strong&gt;&lt;br&gt;10</v>
      </c>
      <c r="BD17" s="57" t="str">
        <v>&lt;strong&gt;Completely disagree&lt;/strong&gt;&lt;br&gt;0</v>
      </c>
      <c r="BE17" s="57" t="str">
        <v>&lt;strong&gt;Completely disagree&lt;/strong&gt;&lt;br&gt;0</v>
      </c>
      <c r="BF17" s="57" t="str">
        <v>&lt;strong&gt;Completely disagree&lt;/strong&gt;&lt;br&gt;0</v>
      </c>
      <c r="BG17" s="57" t="str">
        <v>&lt;strong&gt;Can do it without pain being a problem&lt;/strong&gt;&lt;br&gt;10</v>
      </c>
      <c r="BH17" s="57" t="str">
        <v>&lt;strong&gt;Can do it without pain being a problem&lt;/strong&gt;&lt;br&gt;10</v>
      </c>
      <c r="BI17" s="57" t="str">
        <v>&lt;strong&gt;Can do it without pain being a problem&lt;/strong&gt;&lt;br&gt;10</v>
      </c>
      <c r="BJ17" s="57" t="str">
        <v>&lt;strong&gt;Can do it without pain being a problem&lt;/strong&gt;&lt;br&gt;10</v>
      </c>
      <c r="BK17" s="57" t="str">
        <v>&lt;strong&gt;Can do it without pain being a problem&lt;/strong&gt;&lt;br&gt;10</v>
      </c>
      <c r="BL17" s="2">
        <f t="shared" ref="BL17:BR17" si="41">IF(ISERR(SEARCH(BL$1,AK17)),0,1)</f>
        <v>1</v>
      </c>
      <c r="BM17" s="2">
        <f t="shared" si="41"/>
        <v>1</v>
      </c>
      <c r="BN17" s="2">
        <f t="shared" si="41"/>
        <v>1</v>
      </c>
      <c r="BO17" s="2">
        <f t="shared" si="41"/>
        <v>1</v>
      </c>
      <c r="BP17" s="2">
        <f t="shared" si="41"/>
        <v>1</v>
      </c>
      <c r="BQ17" s="2">
        <f t="shared" si="41"/>
        <v>1</v>
      </c>
      <c r="BR17" s="2">
        <f t="shared" si="41"/>
        <v>1</v>
      </c>
      <c r="BS17" s="2">
        <f t="shared" si="2"/>
        <v>7</v>
      </c>
      <c r="BT17" s="57" t="str">
        <f t="shared" si="3"/>
        <v>jamesbenjamin1961@gmail.comhh</v>
      </c>
      <c r="BU17" s="68" t="str">
        <f t="shared" si="4"/>
        <v>James Benjamin</v>
      </c>
      <c r="BV17">
        <f t="shared" si="5"/>
        <v>10</v>
      </c>
      <c r="BW17">
        <f t="shared" si="6"/>
        <v>10</v>
      </c>
      <c r="BX17">
        <f t="shared" si="7"/>
        <v>0</v>
      </c>
      <c r="BY17">
        <f t="shared" si="8"/>
        <v>0</v>
      </c>
      <c r="BZ17">
        <f t="shared" si="9"/>
        <v>0</v>
      </c>
      <c r="CA17">
        <f t="shared" si="10"/>
        <v>0</v>
      </c>
      <c r="CB17">
        <f t="shared" si="11"/>
        <v>10</v>
      </c>
      <c r="CC17">
        <f t="shared" si="12"/>
        <v>10</v>
      </c>
      <c r="CD17">
        <f t="shared" si="13"/>
        <v>0</v>
      </c>
      <c r="CE17">
        <f t="shared" si="14"/>
        <v>0</v>
      </c>
      <c r="CF17">
        <f t="shared" si="15"/>
        <v>0</v>
      </c>
      <c r="CG17">
        <f t="shared" si="16"/>
        <v>10</v>
      </c>
      <c r="CH17">
        <f t="shared" si="17"/>
        <v>0</v>
      </c>
      <c r="CI17">
        <f t="shared" si="18"/>
        <v>0</v>
      </c>
      <c r="CJ17">
        <f t="shared" si="19"/>
        <v>0</v>
      </c>
      <c r="CK17">
        <f t="shared" si="20"/>
        <v>10</v>
      </c>
      <c r="CL17">
        <f t="shared" si="21"/>
        <v>10</v>
      </c>
      <c r="CM17">
        <f t="shared" si="22"/>
        <v>10</v>
      </c>
      <c r="CN17">
        <f t="shared" si="23"/>
        <v>10</v>
      </c>
      <c r="CO17">
        <f t="shared" si="24"/>
        <v>10</v>
      </c>
      <c r="CP17" s="57">
        <f t="shared" si="25"/>
        <v>50</v>
      </c>
      <c r="CQ17" s="57">
        <f t="shared" si="26"/>
        <v>50</v>
      </c>
    </row>
    <row r="18" spans="1:95">
      <c r="A18">
        <v>4257438868</v>
      </c>
      <c r="B18">
        <v>73546271</v>
      </c>
      <c r="C18" s="54">
        <v>42291.205868055556</v>
      </c>
      <c r="D18" s="54">
        <v>42291.207094907404</v>
      </c>
      <c r="E18" t="str">
        <v>58.172.41.145</v>
      </c>
      <c r="F18">
        <v>0</v>
      </c>
      <c r="G18">
        <v>0</v>
      </c>
      <c r="H18">
        <v>0</v>
      </c>
      <c r="I18">
        <v>0</v>
      </c>
      <c r="J18" t="str">
        <v>The claimant gives approval for the collection and use of information as described above</v>
      </c>
      <c r="K18" t="str">
        <v>Yes, I have the client identification code</v>
      </c>
      <c r="L18" t="str">
        <v>YesCode</v>
      </c>
      <c r="M18" s="55">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s="18">
        <v>0</v>
      </c>
      <c r="AJ18">
        <v>0</v>
      </c>
      <c r="AK18" t="str">
        <v>Lower Back</v>
      </c>
      <c r="AL18" t="str">
        <v>Lower Back</v>
      </c>
      <c r="AM18" t="str">
        <v>Lower Back</v>
      </c>
      <c r="AN18" s="57" t="str">
        <v>Lower Back</v>
      </c>
      <c r="AO18" s="57" t="str">
        <v>Lower Back</v>
      </c>
      <c r="AP18" s="57" t="str">
        <v>Lower Back</v>
      </c>
      <c r="AQ18" s="57" t="str">
        <v>Lower Back</v>
      </c>
      <c r="AR18" s="57" t="str">
        <v>0 days (1)</v>
      </c>
      <c r="AS18" s="57" t="str">
        <v>0 days (1)</v>
      </c>
      <c r="AT18" s="57" t="str">
        <v>&lt;strong&gt;Not at all&lt;/strong&gt;&lt;br&gt;0</v>
      </c>
      <c r="AU18" s="57" t="str">
        <v>&lt;strong&gt;No Pain&lt;/strong&gt;&lt;br&gt;0</v>
      </c>
      <c r="AV18" s="57" t="str">
        <v>&lt;strong&gt;No Pain&lt;/strong&gt;&lt;br&gt;0</v>
      </c>
      <c r="AW18" s="57" t="str">
        <v>&lt;strong&gt;Never&lt;/strong&gt;&lt;br&gt;0</v>
      </c>
      <c r="AX18" s="57" t="str">
        <v>&lt;strong&gt;Can’t decrease it at all&lt;/strong&gt;&lt;br&gt;0</v>
      </c>
      <c r="AY18" s="57" t="str">
        <v>&lt;strong&gt;Not satisfied at all&lt;/strong&gt;&lt;br&gt;0</v>
      </c>
      <c r="AZ18" s="57" t="str">
        <v>&lt;strong&gt;Absolutely calm and relaxed&lt;/strong&gt;&lt;br&gt;0</v>
      </c>
      <c r="BA18" s="57" t="str">
        <v>&lt;strong&gt;Not at all&lt;/strong&gt;&lt;br&gt;0</v>
      </c>
      <c r="BB18" s="57" t="str">
        <v>&lt;strong&gt;No risk&lt;/strong&gt;&lt;br&gt;0</v>
      </c>
      <c r="BC18" s="57" t="str">
        <v>&lt;strong&gt;No chance&lt;/strong&gt;&lt;br&gt;0</v>
      </c>
      <c r="BD18" s="57" t="str">
        <v>&lt;strong&gt;Completely disagree&lt;/strong&gt;&lt;br&gt;0</v>
      </c>
      <c r="BE18" s="57" t="str">
        <v>&lt;strong&gt;Completely disagree&lt;/strong&gt;&lt;br&gt;0</v>
      </c>
      <c r="BF18" s="57" t="str">
        <v>&lt;strong&gt;Completely disagree&lt;/strong&gt;&lt;br&gt;0</v>
      </c>
      <c r="BG18" s="57" t="str">
        <v>&lt;strong&gt;Can’t do it because of pain problem&lt;/strong&gt;&lt;br&gt;0</v>
      </c>
      <c r="BH18" s="57" t="str">
        <v>&lt;strong&gt;Can’t do it because of pain problem&lt;/strong&gt;&lt;br&gt;0</v>
      </c>
      <c r="BI18" s="57" t="str">
        <v>&lt;strong&gt;Can’t do it because of pain problem&lt;/strong&gt;&lt;br&gt;0</v>
      </c>
      <c r="BJ18" s="57" t="str">
        <v>&lt;strong&gt;Can’t do it because of pain problem&lt;/strong&gt;&lt;br&gt;0</v>
      </c>
      <c r="BK18" s="57" t="str">
        <v>&lt;strong&gt;Can’t do it because of pain problem&lt;/strong&gt;&lt;br&gt;0</v>
      </c>
      <c r="BL18" s="2">
        <f t="shared" ref="BL18:BR18" si="42">IF(ISERR(SEARCH(BL$1,AK18)),0,1)</f>
        <v>0</v>
      </c>
      <c r="BM18" s="2">
        <f t="shared" si="42"/>
        <v>0</v>
      </c>
      <c r="BN18" s="2">
        <f t="shared" si="42"/>
        <v>0</v>
      </c>
      <c r="BO18" s="2">
        <f t="shared" si="42"/>
        <v>0</v>
      </c>
      <c r="BP18" s="2">
        <f t="shared" si="42"/>
        <v>1</v>
      </c>
      <c r="BQ18" s="2">
        <f t="shared" si="42"/>
        <v>0</v>
      </c>
      <c r="BR18" s="2">
        <f t="shared" si="42"/>
        <v>0</v>
      </c>
      <c r="BS18" s="2">
        <f t="shared" si="2"/>
        <v>1</v>
      </c>
      <c r="BT18" s="57">
        <f t="shared" si="3"/>
        <v>0</v>
      </c>
      <c r="BU18" s="68" t="str">
        <f t="shared" si="4"/>
        <v>0 0</v>
      </c>
      <c r="BV18">
        <f t="shared" si="5"/>
        <v>1</v>
      </c>
      <c r="BW18">
        <f t="shared" si="6"/>
        <v>9</v>
      </c>
      <c r="BX18">
        <f t="shared" si="7"/>
        <v>0</v>
      </c>
      <c r="BY18">
        <f t="shared" si="8"/>
        <v>0</v>
      </c>
      <c r="BZ18">
        <f t="shared" si="9"/>
        <v>0</v>
      </c>
      <c r="CA18">
        <f t="shared" si="10"/>
        <v>0</v>
      </c>
      <c r="CB18">
        <f t="shared" si="11"/>
        <v>0</v>
      </c>
      <c r="CC18">
        <f t="shared" si="12"/>
        <v>0</v>
      </c>
      <c r="CD18">
        <f t="shared" si="13"/>
        <v>0</v>
      </c>
      <c r="CE18">
        <f t="shared" si="14"/>
        <v>0</v>
      </c>
      <c r="CF18">
        <f t="shared" si="15"/>
        <v>0</v>
      </c>
      <c r="CG18">
        <f t="shared" si="16"/>
        <v>0</v>
      </c>
      <c r="CH18">
        <f t="shared" si="17"/>
        <v>0</v>
      </c>
      <c r="CI18">
        <f t="shared" si="18"/>
        <v>0</v>
      </c>
      <c r="CJ18">
        <f t="shared" si="19"/>
        <v>0</v>
      </c>
      <c r="CK18">
        <f t="shared" si="20"/>
        <v>0</v>
      </c>
      <c r="CL18">
        <f t="shared" si="21"/>
        <v>0</v>
      </c>
      <c r="CM18">
        <f t="shared" si="22"/>
        <v>0</v>
      </c>
      <c r="CN18">
        <f t="shared" si="23"/>
        <v>0</v>
      </c>
      <c r="CO18">
        <f t="shared" si="24"/>
        <v>0</v>
      </c>
      <c r="CP18" s="57">
        <f t="shared" si="25"/>
        <v>92</v>
      </c>
      <c r="CQ18" s="57">
        <f t="shared" si="26"/>
        <v>92</v>
      </c>
    </row>
    <row r="19" spans="1:95">
      <c r="A19">
        <v>4257498973</v>
      </c>
      <c r="B19">
        <v>73546271</v>
      </c>
      <c r="C19" s="54">
        <v>42291.251122685186</v>
      </c>
      <c r="D19" s="54">
        <v>42291.252604166664</v>
      </c>
      <c r="E19" t="str">
        <v>58.172.41.145</v>
      </c>
      <c r="F19">
        <v>0</v>
      </c>
      <c r="G19">
        <v>0</v>
      </c>
      <c r="H19">
        <v>0</v>
      </c>
      <c r="I19">
        <v>0</v>
      </c>
      <c r="J19" t="str">
        <v>The claimant gives approval for the collection and use of information as described above</v>
      </c>
      <c r="K19" t="str">
        <v>Yes, I have the client identification code</v>
      </c>
      <c r="L19" t="str">
        <v>YesCode</v>
      </c>
      <c r="M19" s="55">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s="18">
        <v>0</v>
      </c>
      <c r="AJ19">
        <v>0</v>
      </c>
      <c r="AK19" t="str">
        <v>Arm, Upper Back, Lower Back, Leg, Other (state): lklkm</v>
      </c>
      <c r="AL19" t="str">
        <v>Arm, Upper Back, Lower Back, Leg, Other (state): lklkm</v>
      </c>
      <c r="AM19" t="str">
        <v>Arm, Upper Back, Lower Back, Leg, Other (state): lklkm</v>
      </c>
      <c r="AN19" s="57" t="str">
        <v>Arm, Upper Back, Lower Back, Leg, Other (state): lklkm</v>
      </c>
      <c r="AO19" s="57" t="str">
        <v>Arm, Upper Back, Lower Back, Leg, Other (state): lklkm</v>
      </c>
      <c r="AP19" s="57" t="str">
        <v>Arm, Upper Back, Lower Back, Leg, Other (state): lklkm</v>
      </c>
      <c r="AQ19" s="57" t="str">
        <v>Arm, Upper Back, Lower Back, Leg, Other (state): lklkm</v>
      </c>
      <c r="AR19" s="57" t="str">
        <v>0 days (1)</v>
      </c>
      <c r="AS19" s="57" t="str">
        <v>0 days (1)</v>
      </c>
      <c r="AT19" s="57" t="str">
        <v>&lt;strong&gt;Extremely&lt;/strong&gt;&lt;br&gt;10</v>
      </c>
      <c r="AU19" s="57" t="str">
        <v>&lt;strong&gt;Pain as bad as it could be&lt;/strong&gt;&lt;br&gt;10</v>
      </c>
      <c r="AV19" s="57" t="str">
        <v>&lt;strong&gt;Pain as bad as it could be&lt;/strong&gt;&lt;br&gt;10</v>
      </c>
      <c r="AW19" s="57" t="str">
        <v>&lt;strong&gt;Always&lt;/strong&gt;&lt;br&gt;10</v>
      </c>
      <c r="AX19" s="57" t="str">
        <v>&lt;strong&gt;Can’t decrease it at all&lt;/strong&gt;&lt;br&gt;0</v>
      </c>
      <c r="AY19" s="57" t="str">
        <v>&lt;strong&gt;Not satisfied at all&lt;/strong&gt;&lt;br&gt;0</v>
      </c>
      <c r="AZ19" s="57" t="str">
        <v>&lt;strong&gt;As tense and anxious as I’ve ever felt&lt;/strong&gt;&lt;br&gt;10</v>
      </c>
      <c r="BA19" s="57" t="str">
        <v>&lt;strong&gt;Extremely&lt;/strong&gt;&lt;br&gt;10</v>
      </c>
      <c r="BB19" s="57" t="str">
        <v>&lt;strong&gt;Very large risk&lt;/strong&gt;&lt;br&gt;10</v>
      </c>
      <c r="BC19" s="57" t="str">
        <v>&lt;strong&gt;No chance&lt;/strong&gt;&lt;br&gt;0</v>
      </c>
      <c r="BD19" s="57" t="str">
        <v>&lt;strong&gt;Completely agree&lt;/strong&gt;&lt;br&gt;10</v>
      </c>
      <c r="BE19" s="57" t="str">
        <v>&lt;strong&gt;Completely agree&lt;/strong&gt;&lt;br&gt;10</v>
      </c>
      <c r="BF19" s="57" t="str">
        <v>&lt;strong&gt;Completely agree&lt;/strong&gt;&lt;br&gt;10</v>
      </c>
      <c r="BG19" s="57" t="str">
        <v>&lt;strong&gt;Can’t do it because of pain problem&lt;/strong&gt;&lt;br&gt;0</v>
      </c>
      <c r="BH19" s="57" t="str">
        <v>&lt;strong&gt;Can’t do it because of pain problem&lt;/strong&gt;&lt;br&gt;0</v>
      </c>
      <c r="BI19" s="57" t="str">
        <v>&lt;strong&gt;Can’t do it because of pain problem&lt;/strong&gt;&lt;br&gt;0</v>
      </c>
      <c r="BJ19" s="57" t="str">
        <v>&lt;strong&gt;Can’t do it because of pain problem&lt;/strong&gt;&lt;br&gt;0</v>
      </c>
      <c r="BK19" s="57" t="str">
        <v>&lt;strong&gt;Can’t do it because of pain problem&lt;/strong&gt;&lt;br&gt;0</v>
      </c>
      <c r="BL19" s="2">
        <f t="shared" ref="BL19:BR19" si="43">IF(ISERR(SEARCH(BL$1,AK19)),0,1)</f>
        <v>0</v>
      </c>
      <c r="BM19" s="2">
        <f t="shared" si="43"/>
        <v>0</v>
      </c>
      <c r="BN19" s="2">
        <f t="shared" si="43"/>
        <v>1</v>
      </c>
      <c r="BO19" s="2">
        <f t="shared" si="43"/>
        <v>1</v>
      </c>
      <c r="BP19" s="2">
        <f t="shared" si="43"/>
        <v>1</v>
      </c>
      <c r="BQ19" s="2">
        <f t="shared" si="43"/>
        <v>1</v>
      </c>
      <c r="BR19" s="2">
        <f t="shared" si="43"/>
        <v>1</v>
      </c>
      <c r="BS19" s="2">
        <f t="shared" si="2"/>
        <v>5</v>
      </c>
      <c r="BT19" s="57">
        <f t="shared" si="3"/>
        <v>0</v>
      </c>
      <c r="BU19" s="68" t="str">
        <f t="shared" si="4"/>
        <v>0 0</v>
      </c>
      <c r="BV19">
        <f t="shared" si="5"/>
        <v>1</v>
      </c>
      <c r="BW19">
        <f t="shared" si="6"/>
        <v>9</v>
      </c>
      <c r="BX19">
        <f t="shared" si="7"/>
        <v>10</v>
      </c>
      <c r="BY19">
        <f t="shared" si="8"/>
        <v>10</v>
      </c>
      <c r="BZ19">
        <f t="shared" si="9"/>
        <v>10</v>
      </c>
      <c r="CA19">
        <f t="shared" si="10"/>
        <v>10</v>
      </c>
      <c r="CB19">
        <f t="shared" si="11"/>
        <v>0</v>
      </c>
      <c r="CC19">
        <f t="shared" si="12"/>
        <v>0</v>
      </c>
      <c r="CD19">
        <f t="shared" si="13"/>
        <v>10</v>
      </c>
      <c r="CE19">
        <f t="shared" si="14"/>
        <v>10</v>
      </c>
      <c r="CF19">
        <f t="shared" si="15"/>
        <v>10</v>
      </c>
      <c r="CG19">
        <f t="shared" si="16"/>
        <v>0</v>
      </c>
      <c r="CH19">
        <f t="shared" si="17"/>
        <v>10</v>
      </c>
      <c r="CI19">
        <f t="shared" si="18"/>
        <v>10</v>
      </c>
      <c r="CJ19">
        <f t="shared" si="19"/>
        <v>10</v>
      </c>
      <c r="CK19">
        <f t="shared" si="20"/>
        <v>0</v>
      </c>
      <c r="CL19">
        <f t="shared" si="21"/>
        <v>0</v>
      </c>
      <c r="CM19">
        <f t="shared" si="22"/>
        <v>0</v>
      </c>
      <c r="CN19">
        <f t="shared" si="23"/>
        <v>0</v>
      </c>
      <c r="CO19">
        <f t="shared" si="24"/>
        <v>0</v>
      </c>
      <c r="CP19" s="57">
        <f t="shared" si="25"/>
        <v>180</v>
      </c>
      <c r="CQ19" s="57">
        <f t="shared" si="26"/>
        <v>180</v>
      </c>
    </row>
    <row r="20" spans="1:95">
      <c r="A20">
        <v>4257560283</v>
      </c>
      <c r="B20">
        <v>73546271</v>
      </c>
      <c r="C20" s="54">
        <v>42291.293171296296</v>
      </c>
      <c r="D20" s="54">
        <v>42291.2969212963</v>
      </c>
      <c r="E20" t="str">
        <v>58.172.41.145</v>
      </c>
      <c r="F20">
        <v>0</v>
      </c>
      <c r="G20">
        <v>0</v>
      </c>
      <c r="H20">
        <v>0</v>
      </c>
      <c r="I20">
        <v>0</v>
      </c>
      <c r="J20" t="str">
        <v>The claimant gives approval for the collection and use of information as described above</v>
      </c>
      <c r="K20" t="str">
        <v>Yes, I have the client identification code</v>
      </c>
      <c r="L20" t="str">
        <v>yescode</v>
      </c>
      <c r="M20" s="55">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s="18">
        <v>0</v>
      </c>
      <c r="AJ20">
        <v>0</v>
      </c>
      <c r="AK20" t="str">
        <v>Arm</v>
      </c>
      <c r="AL20" t="str">
        <v>Arm</v>
      </c>
      <c r="AM20" t="str">
        <v>Arm</v>
      </c>
      <c r="AN20" s="57" t="str">
        <v>Arm</v>
      </c>
      <c r="AO20" s="57" t="str">
        <v>Arm</v>
      </c>
      <c r="AP20" s="57" t="str">
        <v>Arm</v>
      </c>
      <c r="AQ20" s="57" t="str">
        <v>Arm</v>
      </c>
      <c r="AR20" s="57" t="str">
        <v>over 1 year (10)</v>
      </c>
      <c r="AS20" s="57" t="str">
        <v>over 1 year (10)</v>
      </c>
      <c r="AT20" s="57" t="str">
        <v>&lt;strong&gt;Extremely&lt;/strong&gt;&lt;br&gt;10</v>
      </c>
      <c r="AU20" s="57" t="str">
        <v>&lt;strong&gt;Pain as bad as it could be&lt;/strong&gt;&lt;br&gt;10</v>
      </c>
      <c r="AV20" s="57" t="str">
        <v>&lt;strong&gt;Pain as bad as it could be&lt;/strong&gt;&lt;br&gt;10</v>
      </c>
      <c r="AW20" s="57" t="str">
        <v>&lt;strong&gt;Always&lt;/strong&gt;&lt;br&gt;10</v>
      </c>
      <c r="AX20" s="57" t="str">
        <v>&lt;strong&gt;Can’t decrease it at all&lt;/strong&gt;&lt;br&gt;0</v>
      </c>
      <c r="AY20" s="57" t="str">
        <v>&lt;strong&gt;Not satisfied at all&lt;/strong&gt;&lt;br&gt;0</v>
      </c>
      <c r="AZ20" s="57" t="str">
        <v>&lt;strong&gt;As tense and anxious as I’ve ever felt&lt;/strong&gt;&lt;br&gt;10</v>
      </c>
      <c r="BA20" s="57" t="str">
        <v>&lt;strong&gt;Extremely&lt;/strong&gt;&lt;br&gt;10</v>
      </c>
      <c r="BB20" s="57" t="str">
        <v>&lt;strong&gt;Very large risk&lt;/strong&gt;&lt;br&gt;10</v>
      </c>
      <c r="BC20" s="57" t="str">
        <v>&lt;strong&gt;No chance&lt;/strong&gt;&lt;br&gt;0</v>
      </c>
      <c r="BD20" s="57" t="str">
        <v>&lt;strong&gt;Completely agree&lt;/strong&gt;&lt;br&gt;10</v>
      </c>
      <c r="BE20" s="57" t="str">
        <v>&lt;strong&gt;Completely agree&lt;/strong&gt;&lt;br&gt;10</v>
      </c>
      <c r="BF20" s="57" t="str">
        <v>&lt;strong&gt;Completely agree&lt;/strong&gt;&lt;br&gt;10</v>
      </c>
      <c r="BG20" s="57" t="str">
        <v>&lt;strong&gt;Can’t do it because of pain problem&lt;/strong&gt;&lt;br&gt;0</v>
      </c>
      <c r="BH20" s="57" t="str">
        <v>&lt;strong&gt;Can’t do it because of pain problem&lt;/strong&gt;&lt;br&gt;0</v>
      </c>
      <c r="BI20" s="57" t="str">
        <v>&lt;strong&gt;Can’t do it because of pain problem&lt;/strong&gt;&lt;br&gt;0</v>
      </c>
      <c r="BJ20" s="57" t="str">
        <v>&lt;strong&gt;Can’t do it because of pain problem&lt;/strong&gt;&lt;br&gt;0</v>
      </c>
      <c r="BK20" s="57" t="str">
        <v>&lt;strong&gt;Can’t do it because of pain problem&lt;/strong&gt;&lt;br&gt;0</v>
      </c>
      <c r="BL20" s="2">
        <f t="shared" ref="BL20:BR20" si="44">IF(ISERR(SEARCH(BL$1,AK20)),0,1)</f>
        <v>0</v>
      </c>
      <c r="BM20" s="2">
        <f t="shared" si="44"/>
        <v>0</v>
      </c>
      <c r="BN20" s="2">
        <f t="shared" si="44"/>
        <v>1</v>
      </c>
      <c r="BO20" s="2">
        <f t="shared" si="44"/>
        <v>0</v>
      </c>
      <c r="BP20" s="2">
        <f t="shared" si="44"/>
        <v>0</v>
      </c>
      <c r="BQ20" s="2">
        <f t="shared" si="44"/>
        <v>0</v>
      </c>
      <c r="BR20" s="2">
        <f t="shared" si="44"/>
        <v>0</v>
      </c>
      <c r="BS20" s="2">
        <f t="shared" si="2"/>
        <v>1</v>
      </c>
      <c r="BT20" s="57">
        <f t="shared" si="3"/>
        <v>0</v>
      </c>
      <c r="BU20" s="68" t="str">
        <f t="shared" si="4"/>
        <v>0 0</v>
      </c>
      <c r="BV20">
        <f t="shared" si="5"/>
        <v>10</v>
      </c>
      <c r="BW20">
        <f t="shared" si="6"/>
        <v>10</v>
      </c>
      <c r="BX20">
        <f t="shared" si="7"/>
        <v>10</v>
      </c>
      <c r="BY20">
        <f t="shared" si="8"/>
        <v>10</v>
      </c>
      <c r="BZ20">
        <f t="shared" si="9"/>
        <v>10</v>
      </c>
      <c r="CA20">
        <f t="shared" si="10"/>
        <v>10</v>
      </c>
      <c r="CB20">
        <f t="shared" si="11"/>
        <v>0</v>
      </c>
      <c r="CC20">
        <f t="shared" si="12"/>
        <v>0</v>
      </c>
      <c r="CD20">
        <f t="shared" si="13"/>
        <v>10</v>
      </c>
      <c r="CE20">
        <f t="shared" si="14"/>
        <v>10</v>
      </c>
      <c r="CF20">
        <f t="shared" si="15"/>
        <v>10</v>
      </c>
      <c r="CG20">
        <f t="shared" si="16"/>
        <v>0</v>
      </c>
      <c r="CH20">
        <f t="shared" si="17"/>
        <v>10</v>
      </c>
      <c r="CI20">
        <f t="shared" si="18"/>
        <v>10</v>
      </c>
      <c r="CJ20">
        <f t="shared" si="19"/>
        <v>10</v>
      </c>
      <c r="CK20">
        <f t="shared" si="20"/>
        <v>0</v>
      </c>
      <c r="CL20">
        <f t="shared" si="21"/>
        <v>0</v>
      </c>
      <c r="CM20">
        <f t="shared" si="22"/>
        <v>0</v>
      </c>
      <c r="CN20">
        <f t="shared" si="23"/>
        <v>0</v>
      </c>
      <c r="CO20">
        <f t="shared" si="24"/>
        <v>0</v>
      </c>
      <c r="CP20" s="57">
        <f t="shared" si="25"/>
        <v>182</v>
      </c>
      <c r="CQ20" s="57">
        <f t="shared" si="26"/>
        <v>182</v>
      </c>
    </row>
    <row r="21" spans="1:95">
      <c r="A21">
        <v>4898415039</v>
      </c>
      <c r="B21">
        <v>89689782</v>
      </c>
      <c r="C21" s="54">
        <v>42590.375960648147</v>
      </c>
      <c r="D21" s="54">
        <v>42590.377280092594</v>
      </c>
      <c r="E21" t="str">
        <v>203.109.83.130</v>
      </c>
      <c r="F21" t="str">
        <v>hetal@gmail.com</v>
      </c>
      <c r="G21" t="str">
        <v>hetal</v>
      </c>
      <c r="H21" t="str">
        <v>Patel</v>
      </c>
      <c r="I21">
        <v>0</v>
      </c>
      <c r="J21" t="str">
        <v>The claimant gives approval for the collection and use of information as described above</v>
      </c>
      <c r="K21" t="str">
        <v>No, I want to input the claim's particulars</v>
      </c>
      <c r="L21">
        <v>0</v>
      </c>
      <c r="M21" s="55" t="str">
        <v>hetal eproms</v>
      </c>
      <c r="N21" t="str">
        <v>hetal</v>
      </c>
      <c r="O21">
        <v>12</v>
      </c>
      <c r="P21" t="str">
        <v>Patel</v>
      </c>
      <c r="Q21" s="80">
        <v>34221</v>
      </c>
      <c r="R21" t="str">
        <v>F</v>
      </c>
      <c r="S21" t="str">
        <v>Hetal</v>
      </c>
      <c r="T21" t="str">
        <v>Hetal</v>
      </c>
      <c r="U21">
        <v>11</v>
      </c>
      <c r="V21" t="str">
        <v>Patel</v>
      </c>
      <c r="W21">
        <v>12121212</v>
      </c>
      <c r="X21" t="str">
        <v>hetal@gmail.com</v>
      </c>
      <c r="Y21" t="str">
        <v>Yes</v>
      </c>
      <c r="Z21" t="str">
        <v>test</v>
      </c>
      <c r="AA21">
        <v>545455454</v>
      </c>
      <c r="AB21" t="str">
        <v>sdsd</v>
      </c>
      <c r="AC21" t="str">
        <v>sdsd</v>
      </c>
      <c r="AD21" t="str">
        <v>sdsdsd</v>
      </c>
      <c r="AE21" t="str">
        <v>sdsd</v>
      </c>
      <c r="AF21" t="str">
        <v>sdsd</v>
      </c>
      <c r="AG21" t="str">
        <v>sdsd</v>
      </c>
      <c r="AH21" t="str">
        <v>sdsd</v>
      </c>
      <c r="AI21" s="18" t="str">
        <v>sds</v>
      </c>
      <c r="AJ21" t="str">
        <v>sds</v>
      </c>
      <c r="AK21" t="str">
        <v>Neck, Upper Back</v>
      </c>
      <c r="AL21" t="str">
        <v>Neck, Upper Back</v>
      </c>
      <c r="AM21" t="str">
        <v>Neck, Upper Back</v>
      </c>
      <c r="AN21" s="57" t="str">
        <v>Neck, Upper Back</v>
      </c>
      <c r="AO21" s="57" t="str">
        <v>Neck, Upper Back</v>
      </c>
      <c r="AP21" s="57" t="str">
        <v>Neck, Upper Back</v>
      </c>
      <c r="AQ21" s="57" t="str">
        <v>Neck, Upper Back</v>
      </c>
      <c r="AR21" s="57" t="str">
        <v>0 days (1)</v>
      </c>
      <c r="AS21" s="57" t="str">
        <v>over 1 year (10)</v>
      </c>
      <c r="AT21" s="57">
        <v>6</v>
      </c>
      <c r="AU21" s="57" t="str">
        <v>&lt;strong&gt;No Pain&lt;/strong&gt;&lt;br&gt;0</v>
      </c>
      <c r="AV21" s="57" t="str">
        <v>&lt;strong&gt;No Pain&lt;/strong&gt;&lt;br&gt;0</v>
      </c>
      <c r="AW21" s="57">
        <v>6</v>
      </c>
      <c r="AX21" s="57">
        <v>4</v>
      </c>
      <c r="AY21" s="57">
        <v>7</v>
      </c>
      <c r="AZ21" s="57">
        <v>5</v>
      </c>
      <c r="BA21" s="57">
        <v>6</v>
      </c>
      <c r="BB21" s="57">
        <v>6</v>
      </c>
      <c r="BC21" s="57">
        <v>7</v>
      </c>
      <c r="BD21" s="57">
        <v>3</v>
      </c>
      <c r="BE21" s="57">
        <v>5</v>
      </c>
      <c r="BF21" s="57">
        <v>5</v>
      </c>
      <c r="BG21" s="57" t="str">
        <v>&lt;strong&gt;Can’t do it because of pain problem&lt;/strong&gt;&lt;br&gt;0</v>
      </c>
      <c r="BH21" s="57">
        <v>9</v>
      </c>
      <c r="BI21" s="57">
        <v>4</v>
      </c>
      <c r="BJ21" s="57">
        <v>6</v>
      </c>
      <c r="BK21" s="57">
        <v>5</v>
      </c>
      <c r="BL21" s="2">
        <f t="shared" ref="BL21:BR21" si="45">IF(ISERR(SEARCH(BL$1,AK21)),0,1)</f>
        <v>1</v>
      </c>
      <c r="BM21" s="2">
        <f t="shared" si="45"/>
        <v>0</v>
      </c>
      <c r="BN21" s="2">
        <f t="shared" si="45"/>
        <v>0</v>
      </c>
      <c r="BO21" s="2">
        <f t="shared" si="45"/>
        <v>1</v>
      </c>
      <c r="BP21" s="2">
        <f t="shared" si="45"/>
        <v>0</v>
      </c>
      <c r="BQ21" s="2">
        <f t="shared" si="45"/>
        <v>0</v>
      </c>
      <c r="BR21" s="2">
        <f t="shared" si="45"/>
        <v>0</v>
      </c>
      <c r="BS21" s="2">
        <f t="shared" si="2"/>
        <v>2</v>
      </c>
      <c r="BT21" s="57" t="str">
        <f t="shared" si="3"/>
        <v>hetal@gmail.com</v>
      </c>
      <c r="BU21" s="68" t="str">
        <f t="shared" si="4"/>
        <v>hetal Patel</v>
      </c>
      <c r="BV21">
        <f t="shared" si="5"/>
        <v>1</v>
      </c>
      <c r="BW21">
        <f t="shared" si="6"/>
        <v>10</v>
      </c>
      <c r="BX21">
        <f t="shared" si="7"/>
        <v>6</v>
      </c>
      <c r="BY21">
        <f t="shared" si="8"/>
        <v>0</v>
      </c>
      <c r="BZ21">
        <f t="shared" si="9"/>
        <v>0</v>
      </c>
      <c r="CA21">
        <f t="shared" si="10"/>
        <v>6</v>
      </c>
      <c r="CB21">
        <f t="shared" si="11"/>
        <v>4</v>
      </c>
      <c r="CC21">
        <f t="shared" si="12"/>
        <v>7</v>
      </c>
      <c r="CD21">
        <f t="shared" si="13"/>
        <v>5</v>
      </c>
      <c r="CE21">
        <f t="shared" si="14"/>
        <v>6</v>
      </c>
      <c r="CF21">
        <f t="shared" si="15"/>
        <v>6</v>
      </c>
      <c r="CG21">
        <f t="shared" si="16"/>
        <v>7</v>
      </c>
      <c r="CH21">
        <f t="shared" si="17"/>
        <v>3</v>
      </c>
      <c r="CI21">
        <f t="shared" si="18"/>
        <v>5</v>
      </c>
      <c r="CJ21">
        <f t="shared" si="19"/>
        <v>5</v>
      </c>
      <c r="CK21">
        <f t="shared" si="20"/>
        <v>0</v>
      </c>
      <c r="CL21">
        <f t="shared" si="21"/>
        <v>9</v>
      </c>
      <c r="CM21">
        <f t="shared" si="22"/>
        <v>4</v>
      </c>
      <c r="CN21">
        <f t="shared" si="23"/>
        <v>6</v>
      </c>
      <c r="CO21">
        <f t="shared" si="24"/>
        <v>5</v>
      </c>
      <c r="CP21" s="57">
        <f t="shared" si="25"/>
        <v>97</v>
      </c>
      <c r="CQ21" s="57">
        <f t="shared" si="26"/>
        <v>97</v>
      </c>
    </row>
    <row r="22" spans="1:95">
      <c r="A22">
        <v>4898842174</v>
      </c>
      <c r="B22">
        <v>73546271</v>
      </c>
      <c r="C22" s="54">
        <v>42590.582696759258</v>
      </c>
      <c r="D22" s="54">
        <v>42590.583252314813</v>
      </c>
      <c r="E22" t="str">
        <v>203.109.83.130</v>
      </c>
      <c r="F22">
        <v>0</v>
      </c>
      <c r="G22">
        <v>0</v>
      </c>
      <c r="H22">
        <v>0</v>
      </c>
      <c r="I22">
        <v>0</v>
      </c>
      <c r="J22" t="str">
        <v>The claimant gives approval for the collection and use of information as described above</v>
      </c>
      <c r="K22" t="str">
        <v>Yes, I have the client identification code</v>
      </c>
      <c r="L22" t="str">
        <v>ggg</v>
      </c>
      <c r="M22" s="55">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s="18">
        <v>0</v>
      </c>
      <c r="AJ22">
        <v>0</v>
      </c>
      <c r="AK22" t="str">
        <v>Neck</v>
      </c>
      <c r="AL22" t="str">
        <v>Neck</v>
      </c>
      <c r="AM22" t="str">
        <v>Neck</v>
      </c>
      <c r="AN22" s="57" t="str">
        <v>Neck</v>
      </c>
      <c r="AO22" s="57" t="str">
        <v>Neck</v>
      </c>
      <c r="AP22" s="57" t="str">
        <v>Neck</v>
      </c>
      <c r="AQ22" s="57" t="str">
        <v>Neck</v>
      </c>
      <c r="AR22" s="57" t="str">
        <v>0 days (1)</v>
      </c>
      <c r="AS22" s="57" t="str">
        <v>0 days (1)</v>
      </c>
      <c r="AT22" s="57">
        <v>2</v>
      </c>
      <c r="AU22" s="57">
        <v>3</v>
      </c>
      <c r="AV22" s="57">
        <v>3</v>
      </c>
      <c r="AW22" s="57">
        <v>3</v>
      </c>
      <c r="AX22" s="57">
        <v>3</v>
      </c>
      <c r="AY22" s="57">
        <v>2</v>
      </c>
      <c r="AZ22" s="57">
        <v>6</v>
      </c>
      <c r="BA22" s="57">
        <v>4</v>
      </c>
      <c r="BB22" s="57">
        <v>2</v>
      </c>
      <c r="BC22" s="57">
        <v>1</v>
      </c>
      <c r="BD22" s="57">
        <v>1</v>
      </c>
      <c r="BE22" s="57">
        <v>1</v>
      </c>
      <c r="BF22" s="57">
        <v>1</v>
      </c>
      <c r="BG22" s="57">
        <v>2</v>
      </c>
      <c r="BH22" s="57">
        <v>2</v>
      </c>
      <c r="BI22" s="57">
        <v>2</v>
      </c>
      <c r="BJ22" s="57">
        <v>6</v>
      </c>
      <c r="BK22" s="57">
        <v>6</v>
      </c>
      <c r="BL22" s="2">
        <f t="shared" ref="BL22:BR22" si="46">IF(ISERR(SEARCH(BL$1,AK22)),0,1)</f>
        <v>1</v>
      </c>
      <c r="BM22" s="2">
        <f t="shared" si="46"/>
        <v>0</v>
      </c>
      <c r="BN22" s="2">
        <f t="shared" si="46"/>
        <v>0</v>
      </c>
      <c r="BO22" s="2">
        <f t="shared" si="46"/>
        <v>0</v>
      </c>
      <c r="BP22" s="2">
        <f t="shared" si="46"/>
        <v>0</v>
      </c>
      <c r="BQ22" s="2">
        <f t="shared" si="46"/>
        <v>0</v>
      </c>
      <c r="BR22" s="2">
        <f t="shared" si="46"/>
        <v>0</v>
      </c>
      <c r="BS22" s="2">
        <f t="shared" si="2"/>
        <v>1</v>
      </c>
      <c r="BT22" s="57">
        <f t="shared" si="3"/>
        <v>0</v>
      </c>
      <c r="BU22" s="68" t="str">
        <f t="shared" si="4"/>
        <v>0 0</v>
      </c>
      <c r="BV22">
        <f t="shared" si="5"/>
        <v>1</v>
      </c>
      <c r="BW22">
        <f t="shared" si="6"/>
        <v>9</v>
      </c>
      <c r="BX22">
        <f t="shared" si="7"/>
        <v>2</v>
      </c>
      <c r="BY22">
        <f t="shared" si="8"/>
        <v>3</v>
      </c>
      <c r="BZ22">
        <f t="shared" si="9"/>
        <v>3</v>
      </c>
      <c r="CA22">
        <f t="shared" si="10"/>
        <v>3</v>
      </c>
      <c r="CB22">
        <f t="shared" si="11"/>
        <v>3</v>
      </c>
      <c r="CC22">
        <f t="shared" si="12"/>
        <v>2</v>
      </c>
      <c r="CD22">
        <f t="shared" si="13"/>
        <v>6</v>
      </c>
      <c r="CE22">
        <f t="shared" si="14"/>
        <v>4</v>
      </c>
      <c r="CF22">
        <f t="shared" si="15"/>
        <v>2</v>
      </c>
      <c r="CG22">
        <f t="shared" si="16"/>
        <v>1</v>
      </c>
      <c r="CH22">
        <f t="shared" si="17"/>
        <v>1</v>
      </c>
      <c r="CI22">
        <f t="shared" si="18"/>
        <v>1</v>
      </c>
      <c r="CJ22">
        <f t="shared" si="19"/>
        <v>1</v>
      </c>
      <c r="CK22">
        <f t="shared" si="20"/>
        <v>2</v>
      </c>
      <c r="CL22">
        <f t="shared" si="21"/>
        <v>2</v>
      </c>
      <c r="CM22">
        <f t="shared" si="22"/>
        <v>2</v>
      </c>
      <c r="CN22">
        <f t="shared" si="23"/>
        <v>6</v>
      </c>
      <c r="CO22">
        <f t="shared" si="24"/>
        <v>6</v>
      </c>
      <c r="CP22" s="57">
        <f t="shared" si="25"/>
        <v>94</v>
      </c>
      <c r="CQ22" s="57">
        <f t="shared" si="26"/>
        <v>94</v>
      </c>
    </row>
    <row r="23" spans="1:95">
      <c r="A23">
        <v>0</v>
      </c>
      <c r="B23">
        <v>0</v>
      </c>
      <c r="C23" s="54">
        <v>0</v>
      </c>
      <c r="D23" s="54">
        <v>0</v>
      </c>
      <c r="E23">
        <v>0</v>
      </c>
      <c r="F23">
        <v>0</v>
      </c>
      <c r="G23">
        <v>0</v>
      </c>
      <c r="H23">
        <v>0</v>
      </c>
      <c r="I23">
        <v>0</v>
      </c>
      <c r="J23">
        <v>0</v>
      </c>
      <c r="K23">
        <v>0</v>
      </c>
      <c r="L23">
        <v>0</v>
      </c>
      <c r="M23" s="55">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s="18">
        <v>0</v>
      </c>
      <c r="AJ23">
        <v>0</v>
      </c>
      <c r="AK23">
        <v>0</v>
      </c>
      <c r="AL23">
        <v>0</v>
      </c>
      <c r="AM23">
        <v>0</v>
      </c>
      <c r="AN23" s="57">
        <v>0</v>
      </c>
      <c r="AO23" s="57">
        <v>0</v>
      </c>
      <c r="AP23" s="57">
        <v>0</v>
      </c>
      <c r="AQ23" s="57">
        <v>0</v>
      </c>
      <c r="AR23" s="57">
        <v>0</v>
      </c>
      <c r="AS23" s="57">
        <v>0</v>
      </c>
      <c r="AT23" s="57">
        <v>0</v>
      </c>
      <c r="AU23" s="57">
        <v>0</v>
      </c>
      <c r="AV23" s="57">
        <v>0</v>
      </c>
      <c r="AW23" s="57">
        <v>0</v>
      </c>
      <c r="AX23" s="57">
        <v>0</v>
      </c>
      <c r="AY23" s="57">
        <v>0</v>
      </c>
      <c r="AZ23" s="57">
        <v>0</v>
      </c>
      <c r="BA23" s="57">
        <v>0</v>
      </c>
      <c r="BB23" s="57">
        <v>0</v>
      </c>
      <c r="BC23" s="57">
        <v>0</v>
      </c>
      <c r="BD23" s="57">
        <v>0</v>
      </c>
      <c r="BE23" s="57">
        <v>0</v>
      </c>
      <c r="BF23" s="57">
        <v>0</v>
      </c>
      <c r="BG23" s="57">
        <v>0</v>
      </c>
      <c r="BH23" s="57">
        <v>0</v>
      </c>
      <c r="BI23" s="57">
        <v>0</v>
      </c>
      <c r="BJ23" s="57">
        <v>0</v>
      </c>
      <c r="BK23" s="57">
        <v>0</v>
      </c>
      <c r="BL23" s="2">
        <f t="shared" ref="BL23:BR23" si="47">IF(ISERR(SEARCH(BL$1,AK23)),0,1)</f>
        <v>0</v>
      </c>
      <c r="BM23" s="2">
        <f t="shared" si="47"/>
        <v>0</v>
      </c>
      <c r="BN23" s="2">
        <f t="shared" si="47"/>
        <v>0</v>
      </c>
      <c r="BO23" s="2">
        <f t="shared" si="47"/>
        <v>0</v>
      </c>
      <c r="BP23" s="2">
        <f t="shared" si="47"/>
        <v>0</v>
      </c>
      <c r="BQ23" s="2">
        <f t="shared" si="47"/>
        <v>0</v>
      </c>
      <c r="BR23" s="2">
        <f t="shared" si="47"/>
        <v>0</v>
      </c>
      <c r="BS23" s="2">
        <f t="shared" si="2"/>
        <v>0</v>
      </c>
      <c r="BT23" s="57">
        <f t="shared" si="3"/>
        <v>0</v>
      </c>
      <c r="BU23" s="68" t="str">
        <f t="shared" si="4"/>
        <v>0 0</v>
      </c>
      <c r="BV23" t="e">
        <f t="shared" si="5"/>
        <v>#N/A</v>
      </c>
      <c r="BW23" t="e">
        <f t="shared" si="6"/>
        <v>#N/A</v>
      </c>
      <c r="BX23" t="e">
        <f t="shared" si="7"/>
        <v>#N/A</v>
      </c>
      <c r="BY23" t="e">
        <f t="shared" si="8"/>
        <v>#N/A</v>
      </c>
      <c r="BZ23" t="e">
        <f t="shared" si="9"/>
        <v>#N/A</v>
      </c>
      <c r="CA23" t="e">
        <f t="shared" si="10"/>
        <v>#N/A</v>
      </c>
      <c r="CB23" t="e">
        <f t="shared" si="11"/>
        <v>#N/A</v>
      </c>
      <c r="CC23" t="e">
        <f t="shared" si="12"/>
        <v>#N/A</v>
      </c>
      <c r="CD23" t="e">
        <f t="shared" si="13"/>
        <v>#N/A</v>
      </c>
      <c r="CE23" t="e">
        <f t="shared" si="14"/>
        <v>#N/A</v>
      </c>
      <c r="CF23" t="e">
        <f t="shared" si="15"/>
        <v>#N/A</v>
      </c>
      <c r="CG23" t="e">
        <f t="shared" si="16"/>
        <v>#N/A</v>
      </c>
      <c r="CH23" t="e">
        <f t="shared" si="17"/>
        <v>#N/A</v>
      </c>
      <c r="CI23" t="e">
        <f t="shared" si="18"/>
        <v>#N/A</v>
      </c>
      <c r="CJ23" t="e">
        <f t="shared" si="19"/>
        <v>#N/A</v>
      </c>
      <c r="CK23" t="e">
        <f t="shared" si="20"/>
        <v>#N/A</v>
      </c>
      <c r="CL23" t="e">
        <f t="shared" si="21"/>
        <v>#N/A</v>
      </c>
      <c r="CM23" t="e">
        <f t="shared" si="22"/>
        <v>#N/A</v>
      </c>
      <c r="CN23" t="e">
        <f t="shared" si="23"/>
        <v>#N/A</v>
      </c>
      <c r="CO23" t="e">
        <f t="shared" si="24"/>
        <v>#N/A</v>
      </c>
      <c r="CP23" s="57" t="e">
        <f t="shared" si="25"/>
        <v>#N/A</v>
      </c>
      <c r="CQ23" s="57" t="str">
        <f t="shared" si="26"/>
        <v>Something has gone wrong. Please contact eHealthier by email at info@ehealthier.net</v>
      </c>
    </row>
    <row r="24" spans="1:95">
      <c r="A24">
        <v>0</v>
      </c>
      <c r="B24">
        <v>0</v>
      </c>
      <c r="C24" s="54">
        <v>0</v>
      </c>
      <c r="D24" s="54">
        <v>0</v>
      </c>
      <c r="E24">
        <v>0</v>
      </c>
      <c r="F24">
        <v>0</v>
      </c>
      <c r="G24">
        <v>0</v>
      </c>
      <c r="H24">
        <v>0</v>
      </c>
      <c r="I24">
        <v>0</v>
      </c>
      <c r="J24">
        <v>0</v>
      </c>
      <c r="K24">
        <v>0</v>
      </c>
      <c r="L24">
        <v>0</v>
      </c>
      <c r="M24" s="55">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s="18">
        <v>0</v>
      </c>
      <c r="AJ24">
        <v>0</v>
      </c>
      <c r="AK24">
        <v>0</v>
      </c>
      <c r="AL24">
        <v>0</v>
      </c>
      <c r="AM24">
        <v>0</v>
      </c>
      <c r="AN24" s="57">
        <v>0</v>
      </c>
      <c r="AO24" s="57">
        <v>0</v>
      </c>
      <c r="AP24" s="57">
        <v>0</v>
      </c>
      <c r="AQ24" s="57">
        <v>0</v>
      </c>
      <c r="AR24" s="57">
        <v>0</v>
      </c>
      <c r="AS24" s="57">
        <v>0</v>
      </c>
      <c r="AT24" s="57">
        <v>0</v>
      </c>
      <c r="AU24" s="57">
        <v>0</v>
      </c>
      <c r="AV24" s="57">
        <v>0</v>
      </c>
      <c r="AW24" s="57">
        <v>0</v>
      </c>
      <c r="AX24" s="57">
        <v>0</v>
      </c>
      <c r="AY24" s="57">
        <v>0</v>
      </c>
      <c r="AZ24" s="57">
        <v>0</v>
      </c>
      <c r="BA24" s="57">
        <v>0</v>
      </c>
      <c r="BB24" s="57">
        <v>0</v>
      </c>
      <c r="BC24" s="57">
        <v>0</v>
      </c>
      <c r="BD24" s="57">
        <v>0</v>
      </c>
      <c r="BE24" s="57">
        <v>0</v>
      </c>
      <c r="BF24" s="57">
        <v>0</v>
      </c>
      <c r="BG24" s="57">
        <v>0</v>
      </c>
      <c r="BH24" s="57">
        <v>0</v>
      </c>
      <c r="BI24" s="57">
        <v>0</v>
      </c>
      <c r="BJ24" s="57">
        <v>0</v>
      </c>
      <c r="BK24" s="57">
        <v>0</v>
      </c>
      <c r="BL24" s="2">
        <f t="shared" ref="BL24:BR24" si="48">IF(ISERR(SEARCH(BL$1,AK24)),0,1)</f>
        <v>0</v>
      </c>
      <c r="BM24" s="2">
        <f t="shared" si="48"/>
        <v>0</v>
      </c>
      <c r="BN24" s="2">
        <f t="shared" si="48"/>
        <v>0</v>
      </c>
      <c r="BO24" s="2">
        <f t="shared" si="48"/>
        <v>0</v>
      </c>
      <c r="BP24" s="2">
        <f t="shared" si="48"/>
        <v>0</v>
      </c>
      <c r="BQ24" s="2">
        <f t="shared" si="48"/>
        <v>0</v>
      </c>
      <c r="BR24" s="2">
        <f t="shared" si="48"/>
        <v>0</v>
      </c>
      <c r="BS24" s="2">
        <f t="shared" si="2"/>
        <v>0</v>
      </c>
      <c r="BT24" s="57">
        <f t="shared" si="3"/>
        <v>0</v>
      </c>
      <c r="BU24" s="68" t="str">
        <f t="shared" si="4"/>
        <v>0 0</v>
      </c>
      <c r="BV24" t="e">
        <f t="shared" si="5"/>
        <v>#N/A</v>
      </c>
      <c r="BW24" t="e">
        <f t="shared" si="6"/>
        <v>#N/A</v>
      </c>
      <c r="BX24" t="e">
        <f t="shared" si="7"/>
        <v>#N/A</v>
      </c>
      <c r="BY24" t="e">
        <f t="shared" si="8"/>
        <v>#N/A</v>
      </c>
      <c r="BZ24" t="e">
        <f t="shared" si="9"/>
        <v>#N/A</v>
      </c>
      <c r="CA24" t="e">
        <f t="shared" si="10"/>
        <v>#N/A</v>
      </c>
      <c r="CB24" t="e">
        <f t="shared" si="11"/>
        <v>#N/A</v>
      </c>
      <c r="CC24" t="e">
        <f t="shared" si="12"/>
        <v>#N/A</v>
      </c>
      <c r="CD24" t="e">
        <f t="shared" si="13"/>
        <v>#N/A</v>
      </c>
      <c r="CE24" t="e">
        <f t="shared" si="14"/>
        <v>#N/A</v>
      </c>
      <c r="CF24" t="e">
        <f t="shared" si="15"/>
        <v>#N/A</v>
      </c>
      <c r="CG24" t="e">
        <f t="shared" si="16"/>
        <v>#N/A</v>
      </c>
      <c r="CH24" t="e">
        <f t="shared" si="17"/>
        <v>#N/A</v>
      </c>
      <c r="CI24" t="e">
        <f t="shared" si="18"/>
        <v>#N/A</v>
      </c>
      <c r="CJ24" t="e">
        <f t="shared" si="19"/>
        <v>#N/A</v>
      </c>
      <c r="CK24" t="e">
        <f t="shared" si="20"/>
        <v>#N/A</v>
      </c>
      <c r="CL24" t="e">
        <f t="shared" si="21"/>
        <v>#N/A</v>
      </c>
      <c r="CM24" t="e">
        <f t="shared" si="22"/>
        <v>#N/A</v>
      </c>
      <c r="CN24" t="e">
        <f t="shared" si="23"/>
        <v>#N/A</v>
      </c>
      <c r="CO24" t="e">
        <f t="shared" si="24"/>
        <v>#N/A</v>
      </c>
      <c r="CP24" s="57" t="e">
        <f t="shared" si="25"/>
        <v>#N/A</v>
      </c>
      <c r="CQ24" s="57" t="str">
        <f t="shared" si="26"/>
        <v>Something has gone wrong. Please contact eHealthier by email at info@ehealthier.net</v>
      </c>
    </row>
    <row r="25" spans="1:95">
      <c r="A25">
        <v>0</v>
      </c>
      <c r="B25">
        <v>0</v>
      </c>
      <c r="C25" s="54">
        <v>0</v>
      </c>
      <c r="D25" s="54">
        <v>0</v>
      </c>
      <c r="E25">
        <v>0</v>
      </c>
      <c r="F25">
        <v>0</v>
      </c>
      <c r="G25">
        <v>0</v>
      </c>
      <c r="H25">
        <v>0</v>
      </c>
      <c r="I25">
        <v>0</v>
      </c>
      <c r="J25">
        <v>0</v>
      </c>
      <c r="K25">
        <v>0</v>
      </c>
      <c r="L25">
        <v>0</v>
      </c>
      <c r="M25" s="5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s="18">
        <v>0</v>
      </c>
      <c r="AJ25">
        <v>0</v>
      </c>
      <c r="AK25">
        <v>0</v>
      </c>
      <c r="AL25">
        <v>0</v>
      </c>
      <c r="AM25">
        <v>0</v>
      </c>
      <c r="AN25" s="57">
        <v>0</v>
      </c>
      <c r="AO25" s="57">
        <v>0</v>
      </c>
      <c r="AP25" s="57">
        <v>0</v>
      </c>
      <c r="AQ25" s="57">
        <v>0</v>
      </c>
      <c r="AR25" s="57">
        <v>0</v>
      </c>
      <c r="AS25" s="57">
        <v>0</v>
      </c>
      <c r="AT25" s="57">
        <v>0</v>
      </c>
      <c r="AU25" s="57">
        <v>0</v>
      </c>
      <c r="AV25" s="57">
        <v>0</v>
      </c>
      <c r="AW25" s="57">
        <v>0</v>
      </c>
      <c r="AX25" s="57">
        <v>0</v>
      </c>
      <c r="AY25" s="57">
        <v>0</v>
      </c>
      <c r="AZ25" s="57">
        <v>0</v>
      </c>
      <c r="BA25" s="57">
        <v>0</v>
      </c>
      <c r="BB25" s="57">
        <v>0</v>
      </c>
      <c r="BC25" s="57">
        <v>0</v>
      </c>
      <c r="BD25" s="57">
        <v>0</v>
      </c>
      <c r="BE25" s="57">
        <v>0</v>
      </c>
      <c r="BF25" s="57">
        <v>0</v>
      </c>
      <c r="BG25" s="57">
        <v>0</v>
      </c>
      <c r="BH25" s="57">
        <v>0</v>
      </c>
      <c r="BI25" s="57">
        <v>0</v>
      </c>
      <c r="BJ25" s="57">
        <v>0</v>
      </c>
      <c r="BK25" s="57">
        <v>0</v>
      </c>
      <c r="BL25" s="2">
        <f t="shared" ref="BL25:BR25" si="49">IF(ISERR(SEARCH(BL$1,AK25)),0,1)</f>
        <v>0</v>
      </c>
      <c r="BM25" s="2">
        <f t="shared" si="49"/>
        <v>0</v>
      </c>
      <c r="BN25" s="2">
        <f t="shared" si="49"/>
        <v>0</v>
      </c>
      <c r="BO25" s="2">
        <f t="shared" si="49"/>
        <v>0</v>
      </c>
      <c r="BP25" s="2">
        <f t="shared" si="49"/>
        <v>0</v>
      </c>
      <c r="BQ25" s="2">
        <f t="shared" si="49"/>
        <v>0</v>
      </c>
      <c r="BR25" s="2">
        <f t="shared" si="49"/>
        <v>0</v>
      </c>
      <c r="BS25" s="2">
        <f t="shared" si="2"/>
        <v>0</v>
      </c>
      <c r="BT25" s="57">
        <f t="shared" si="3"/>
        <v>0</v>
      </c>
      <c r="BU25" s="68" t="str">
        <f t="shared" si="4"/>
        <v>0 0</v>
      </c>
      <c r="BV25" t="e">
        <f t="shared" si="5"/>
        <v>#N/A</v>
      </c>
      <c r="BW25" t="e">
        <f t="shared" si="6"/>
        <v>#N/A</v>
      </c>
      <c r="BX25" t="e">
        <f t="shared" si="7"/>
        <v>#N/A</v>
      </c>
      <c r="BY25" t="e">
        <f t="shared" si="8"/>
        <v>#N/A</v>
      </c>
      <c r="BZ25" t="e">
        <f t="shared" si="9"/>
        <v>#N/A</v>
      </c>
      <c r="CA25" t="e">
        <f t="shared" si="10"/>
        <v>#N/A</v>
      </c>
      <c r="CB25" t="e">
        <f t="shared" si="11"/>
        <v>#N/A</v>
      </c>
      <c r="CC25" t="e">
        <f t="shared" si="12"/>
        <v>#N/A</v>
      </c>
      <c r="CD25" t="e">
        <f t="shared" si="13"/>
        <v>#N/A</v>
      </c>
      <c r="CE25" t="e">
        <f t="shared" si="14"/>
        <v>#N/A</v>
      </c>
      <c r="CF25" t="e">
        <f t="shared" si="15"/>
        <v>#N/A</v>
      </c>
      <c r="CG25" t="e">
        <f t="shared" si="16"/>
        <v>#N/A</v>
      </c>
      <c r="CH25" t="e">
        <f t="shared" si="17"/>
        <v>#N/A</v>
      </c>
      <c r="CI25" t="e">
        <f t="shared" si="18"/>
        <v>#N/A</v>
      </c>
      <c r="CJ25" t="e">
        <f t="shared" si="19"/>
        <v>#N/A</v>
      </c>
      <c r="CK25" t="e">
        <f t="shared" si="20"/>
        <v>#N/A</v>
      </c>
      <c r="CL25" t="e">
        <f t="shared" si="21"/>
        <v>#N/A</v>
      </c>
      <c r="CM25" t="e">
        <f t="shared" si="22"/>
        <v>#N/A</v>
      </c>
      <c r="CN25" t="e">
        <f t="shared" si="23"/>
        <v>#N/A</v>
      </c>
      <c r="CO25" t="e">
        <f t="shared" si="24"/>
        <v>#N/A</v>
      </c>
      <c r="CP25" s="57" t="e">
        <f t="shared" si="25"/>
        <v>#N/A</v>
      </c>
      <c r="CQ25" s="57" t="str">
        <f t="shared" si="26"/>
        <v>Something has gone wrong. Please contact eHealthier by email at info@ehealthier.net</v>
      </c>
    </row>
    <row r="26" spans="1:95">
      <c r="A26">
        <v>0</v>
      </c>
      <c r="B26">
        <v>0</v>
      </c>
      <c r="C26" s="54">
        <v>0</v>
      </c>
      <c r="D26" s="54">
        <v>0</v>
      </c>
      <c r="E26">
        <v>0</v>
      </c>
      <c r="F26">
        <v>0</v>
      </c>
      <c r="G26">
        <v>0</v>
      </c>
      <c r="H26">
        <v>0</v>
      </c>
      <c r="I26">
        <v>0</v>
      </c>
      <c r="J26">
        <v>0</v>
      </c>
      <c r="K26">
        <v>0</v>
      </c>
      <c r="L26">
        <v>0</v>
      </c>
      <c r="M26" s="55">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s="18">
        <v>0</v>
      </c>
      <c r="AJ26">
        <v>0</v>
      </c>
      <c r="AK26">
        <v>0</v>
      </c>
      <c r="AL26">
        <v>0</v>
      </c>
      <c r="AM26">
        <v>0</v>
      </c>
      <c r="AN26" s="57">
        <v>0</v>
      </c>
      <c r="AO26" s="57">
        <v>0</v>
      </c>
      <c r="AP26" s="57">
        <v>0</v>
      </c>
      <c r="AQ26" s="57">
        <v>0</v>
      </c>
      <c r="AR26" s="57">
        <v>0</v>
      </c>
      <c r="AS26" s="57">
        <v>0</v>
      </c>
      <c r="AT26" s="57">
        <v>0</v>
      </c>
      <c r="AU26" s="57">
        <v>0</v>
      </c>
      <c r="AV26" s="57">
        <v>0</v>
      </c>
      <c r="AW26" s="57">
        <v>0</v>
      </c>
      <c r="AX26" s="57">
        <v>0</v>
      </c>
      <c r="AY26" s="57">
        <v>0</v>
      </c>
      <c r="AZ26" s="57">
        <v>0</v>
      </c>
      <c r="BA26" s="57">
        <v>0</v>
      </c>
      <c r="BB26" s="57">
        <v>0</v>
      </c>
      <c r="BC26" s="57">
        <v>0</v>
      </c>
      <c r="BD26" s="57">
        <v>0</v>
      </c>
      <c r="BE26" s="57">
        <v>0</v>
      </c>
      <c r="BF26" s="57">
        <v>0</v>
      </c>
      <c r="BG26" s="57">
        <v>0</v>
      </c>
      <c r="BH26" s="57">
        <v>0</v>
      </c>
      <c r="BI26" s="57">
        <v>0</v>
      </c>
      <c r="BJ26" s="57">
        <v>0</v>
      </c>
      <c r="BK26" s="57">
        <v>0</v>
      </c>
      <c r="BL26" s="2">
        <f t="shared" ref="BL26:BR26" si="50">IF(ISERR(SEARCH(BL$1,AK26)),0,1)</f>
        <v>0</v>
      </c>
      <c r="BM26" s="2">
        <f t="shared" si="50"/>
        <v>0</v>
      </c>
      <c r="BN26" s="2">
        <f t="shared" si="50"/>
        <v>0</v>
      </c>
      <c r="BO26" s="2">
        <f t="shared" si="50"/>
        <v>0</v>
      </c>
      <c r="BP26" s="2">
        <f t="shared" si="50"/>
        <v>0</v>
      </c>
      <c r="BQ26" s="2">
        <f t="shared" si="50"/>
        <v>0</v>
      </c>
      <c r="BR26" s="2">
        <f t="shared" si="50"/>
        <v>0</v>
      </c>
      <c r="BS26" s="2">
        <f t="shared" si="2"/>
        <v>0</v>
      </c>
      <c r="BT26" s="57">
        <f t="shared" si="3"/>
        <v>0</v>
      </c>
      <c r="BU26" s="68" t="str">
        <f t="shared" si="4"/>
        <v>0 0</v>
      </c>
      <c r="BV26" t="e">
        <f t="shared" si="5"/>
        <v>#N/A</v>
      </c>
      <c r="BW26" t="e">
        <f t="shared" si="6"/>
        <v>#N/A</v>
      </c>
      <c r="BX26" t="e">
        <f t="shared" si="7"/>
        <v>#N/A</v>
      </c>
      <c r="BY26" t="e">
        <f t="shared" si="8"/>
        <v>#N/A</v>
      </c>
      <c r="BZ26" t="e">
        <f t="shared" si="9"/>
        <v>#N/A</v>
      </c>
      <c r="CA26" t="e">
        <f t="shared" si="10"/>
        <v>#N/A</v>
      </c>
      <c r="CB26" t="e">
        <f t="shared" si="11"/>
        <v>#N/A</v>
      </c>
      <c r="CC26" t="e">
        <f t="shared" si="12"/>
        <v>#N/A</v>
      </c>
      <c r="CD26" t="e">
        <f t="shared" si="13"/>
        <v>#N/A</v>
      </c>
      <c r="CE26" t="e">
        <f t="shared" si="14"/>
        <v>#N/A</v>
      </c>
      <c r="CF26" t="e">
        <f t="shared" si="15"/>
        <v>#N/A</v>
      </c>
      <c r="CG26" t="e">
        <f t="shared" si="16"/>
        <v>#N/A</v>
      </c>
      <c r="CH26" t="e">
        <f t="shared" si="17"/>
        <v>#N/A</v>
      </c>
      <c r="CI26" t="e">
        <f t="shared" si="18"/>
        <v>#N/A</v>
      </c>
      <c r="CJ26" t="e">
        <f t="shared" si="19"/>
        <v>#N/A</v>
      </c>
      <c r="CK26" t="e">
        <f t="shared" si="20"/>
        <v>#N/A</v>
      </c>
      <c r="CL26" t="e">
        <f t="shared" si="21"/>
        <v>#N/A</v>
      </c>
      <c r="CM26" t="e">
        <f t="shared" si="22"/>
        <v>#N/A</v>
      </c>
      <c r="CN26" t="e">
        <f t="shared" si="23"/>
        <v>#N/A</v>
      </c>
      <c r="CO26" t="e">
        <f t="shared" si="24"/>
        <v>#N/A</v>
      </c>
      <c r="CP26" s="57" t="e">
        <f t="shared" si="25"/>
        <v>#N/A</v>
      </c>
      <c r="CQ26" s="57" t="str">
        <f t="shared" si="26"/>
        <v>Something has gone wrong. Please contact eHealthier by email at info@ehealthier.net</v>
      </c>
    </row>
    <row r="27" spans="1:95">
      <c r="A27">
        <v>0</v>
      </c>
      <c r="B27">
        <v>0</v>
      </c>
      <c r="C27" s="54">
        <v>0</v>
      </c>
      <c r="D27" s="54">
        <v>0</v>
      </c>
      <c r="E27">
        <v>0</v>
      </c>
      <c r="F27">
        <v>0</v>
      </c>
      <c r="G27">
        <v>0</v>
      </c>
      <c r="H27">
        <v>0</v>
      </c>
      <c r="I27">
        <v>0</v>
      </c>
      <c r="J27">
        <v>0</v>
      </c>
      <c r="K27">
        <v>0</v>
      </c>
      <c r="L27">
        <v>0</v>
      </c>
      <c r="M27" s="55">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s="18">
        <v>0</v>
      </c>
      <c r="AJ27">
        <v>0</v>
      </c>
      <c r="AK27">
        <v>0</v>
      </c>
      <c r="AL27">
        <v>0</v>
      </c>
      <c r="AM27">
        <v>0</v>
      </c>
      <c r="AN27" s="57">
        <v>0</v>
      </c>
      <c r="AO27" s="57">
        <v>0</v>
      </c>
      <c r="AP27" s="57">
        <v>0</v>
      </c>
      <c r="AQ27" s="57">
        <v>0</v>
      </c>
      <c r="AR27" s="57">
        <v>0</v>
      </c>
      <c r="AS27" s="57">
        <v>0</v>
      </c>
      <c r="AT27" s="57">
        <v>0</v>
      </c>
      <c r="AU27" s="57">
        <v>0</v>
      </c>
      <c r="AV27" s="57">
        <v>0</v>
      </c>
      <c r="AW27" s="57">
        <v>0</v>
      </c>
      <c r="AX27" s="57">
        <v>0</v>
      </c>
      <c r="AY27" s="57">
        <v>0</v>
      </c>
      <c r="AZ27" s="57">
        <v>0</v>
      </c>
      <c r="BA27" s="57">
        <v>0</v>
      </c>
      <c r="BB27" s="57">
        <v>0</v>
      </c>
      <c r="BC27" s="57">
        <v>0</v>
      </c>
      <c r="BD27" s="57">
        <v>0</v>
      </c>
      <c r="BE27" s="57">
        <v>0</v>
      </c>
      <c r="BF27" s="57">
        <v>0</v>
      </c>
      <c r="BG27" s="57">
        <v>0</v>
      </c>
      <c r="BH27" s="57">
        <v>0</v>
      </c>
      <c r="BI27" s="57">
        <v>0</v>
      </c>
      <c r="BJ27" s="57">
        <v>0</v>
      </c>
      <c r="BK27" s="57">
        <v>0</v>
      </c>
      <c r="BL27" s="2">
        <f t="shared" ref="BL27:BR27" si="51">IF(ISERR(SEARCH(BL$1,AK27)),0,1)</f>
        <v>0</v>
      </c>
      <c r="BM27" s="2">
        <f t="shared" si="51"/>
        <v>0</v>
      </c>
      <c r="BN27" s="2">
        <f t="shared" si="51"/>
        <v>0</v>
      </c>
      <c r="BO27" s="2">
        <f t="shared" si="51"/>
        <v>0</v>
      </c>
      <c r="BP27" s="2">
        <f t="shared" si="51"/>
        <v>0</v>
      </c>
      <c r="BQ27" s="2">
        <f t="shared" si="51"/>
        <v>0</v>
      </c>
      <c r="BR27" s="2">
        <f t="shared" si="51"/>
        <v>0</v>
      </c>
      <c r="BS27" s="2">
        <f t="shared" si="2"/>
        <v>0</v>
      </c>
      <c r="BT27" s="57">
        <f t="shared" si="3"/>
        <v>0</v>
      </c>
      <c r="BU27" s="68" t="str">
        <f t="shared" si="4"/>
        <v>0 0</v>
      </c>
      <c r="BV27" t="e">
        <f t="shared" si="5"/>
        <v>#N/A</v>
      </c>
      <c r="BW27" t="e">
        <f t="shared" si="6"/>
        <v>#N/A</v>
      </c>
      <c r="BX27" t="e">
        <f t="shared" si="7"/>
        <v>#N/A</v>
      </c>
      <c r="BY27" t="e">
        <f t="shared" si="8"/>
        <v>#N/A</v>
      </c>
      <c r="BZ27" t="e">
        <f t="shared" si="9"/>
        <v>#N/A</v>
      </c>
      <c r="CA27" t="e">
        <f t="shared" si="10"/>
        <v>#N/A</v>
      </c>
      <c r="CB27" t="e">
        <f t="shared" si="11"/>
        <v>#N/A</v>
      </c>
      <c r="CC27" t="e">
        <f t="shared" si="12"/>
        <v>#N/A</v>
      </c>
      <c r="CD27" t="e">
        <f t="shared" si="13"/>
        <v>#N/A</v>
      </c>
      <c r="CE27" t="e">
        <f t="shared" si="14"/>
        <v>#N/A</v>
      </c>
      <c r="CF27" t="e">
        <f t="shared" si="15"/>
        <v>#N/A</v>
      </c>
      <c r="CG27" t="e">
        <f t="shared" si="16"/>
        <v>#N/A</v>
      </c>
      <c r="CH27" t="e">
        <f t="shared" si="17"/>
        <v>#N/A</v>
      </c>
      <c r="CI27" t="e">
        <f t="shared" si="18"/>
        <v>#N/A</v>
      </c>
      <c r="CJ27" t="e">
        <f t="shared" si="19"/>
        <v>#N/A</v>
      </c>
      <c r="CK27" t="e">
        <f t="shared" si="20"/>
        <v>#N/A</v>
      </c>
      <c r="CL27" t="e">
        <f t="shared" si="21"/>
        <v>#N/A</v>
      </c>
      <c r="CM27" t="e">
        <f t="shared" si="22"/>
        <v>#N/A</v>
      </c>
      <c r="CN27" t="e">
        <f t="shared" si="23"/>
        <v>#N/A</v>
      </c>
      <c r="CO27" t="e">
        <f t="shared" si="24"/>
        <v>#N/A</v>
      </c>
      <c r="CP27" s="57" t="e">
        <f t="shared" si="25"/>
        <v>#N/A</v>
      </c>
      <c r="CQ27" s="57" t="str">
        <f t="shared" si="26"/>
        <v>Something has gone wrong. Please contact eHealthier by email at info@ehealthier.net</v>
      </c>
    </row>
    <row r="28" spans="1:95">
      <c r="A28">
        <v>0</v>
      </c>
      <c r="B28">
        <v>0</v>
      </c>
      <c r="C28" s="54">
        <v>0</v>
      </c>
      <c r="D28" s="54">
        <v>0</v>
      </c>
      <c r="E28">
        <v>0</v>
      </c>
      <c r="F28">
        <v>0</v>
      </c>
      <c r="G28">
        <v>0</v>
      </c>
      <c r="H28">
        <v>0</v>
      </c>
      <c r="I28">
        <v>0</v>
      </c>
      <c r="J28">
        <v>0</v>
      </c>
      <c r="K28">
        <v>0</v>
      </c>
      <c r="L28">
        <v>0</v>
      </c>
      <c r="M28" s="55">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s="18">
        <v>0</v>
      </c>
      <c r="AJ28">
        <v>0</v>
      </c>
      <c r="AK28">
        <v>0</v>
      </c>
      <c r="AL28">
        <v>0</v>
      </c>
      <c r="AM28">
        <v>0</v>
      </c>
      <c r="AN28" s="57">
        <v>0</v>
      </c>
      <c r="AO28" s="57">
        <v>0</v>
      </c>
      <c r="AP28" s="57">
        <v>0</v>
      </c>
      <c r="AQ28" s="57">
        <v>0</v>
      </c>
      <c r="AR28" s="57">
        <v>0</v>
      </c>
      <c r="AS28" s="57">
        <v>0</v>
      </c>
      <c r="AT28" s="57">
        <v>0</v>
      </c>
      <c r="AU28" s="57">
        <v>0</v>
      </c>
      <c r="AV28" s="57">
        <v>0</v>
      </c>
      <c r="AW28" s="57">
        <v>0</v>
      </c>
      <c r="AX28" s="57">
        <v>0</v>
      </c>
      <c r="AY28" s="57">
        <v>0</v>
      </c>
      <c r="AZ28" s="57">
        <v>0</v>
      </c>
      <c r="BA28" s="57">
        <v>0</v>
      </c>
      <c r="BB28" s="57">
        <v>0</v>
      </c>
      <c r="BC28" s="57">
        <v>0</v>
      </c>
      <c r="BD28" s="57">
        <v>0</v>
      </c>
      <c r="BE28" s="57">
        <v>0</v>
      </c>
      <c r="BF28" s="57">
        <v>0</v>
      </c>
      <c r="BG28" s="57">
        <v>0</v>
      </c>
      <c r="BH28" s="57">
        <v>0</v>
      </c>
      <c r="BI28" s="57">
        <v>0</v>
      </c>
      <c r="BJ28" s="57">
        <v>0</v>
      </c>
      <c r="BK28" s="57">
        <v>0</v>
      </c>
      <c r="BL28" s="2">
        <f t="shared" ref="BL28:BR28" si="52">IF(ISERR(SEARCH(BL$1,AK28)),0,1)</f>
        <v>0</v>
      </c>
      <c r="BM28" s="2">
        <f t="shared" si="52"/>
        <v>0</v>
      </c>
      <c r="BN28" s="2">
        <f t="shared" si="52"/>
        <v>0</v>
      </c>
      <c r="BO28" s="2">
        <f t="shared" si="52"/>
        <v>0</v>
      </c>
      <c r="BP28" s="2">
        <f t="shared" si="52"/>
        <v>0</v>
      </c>
      <c r="BQ28" s="2">
        <f t="shared" si="52"/>
        <v>0</v>
      </c>
      <c r="BR28" s="2">
        <f t="shared" si="52"/>
        <v>0</v>
      </c>
      <c r="BS28" s="2">
        <f t="shared" si="2"/>
        <v>0</v>
      </c>
      <c r="BT28" s="57">
        <f t="shared" si="3"/>
        <v>0</v>
      </c>
      <c r="BU28" s="68" t="str">
        <f t="shared" si="4"/>
        <v>0 0</v>
      </c>
      <c r="BV28" t="e">
        <f t="shared" si="5"/>
        <v>#N/A</v>
      </c>
      <c r="BW28" t="e">
        <f t="shared" si="6"/>
        <v>#N/A</v>
      </c>
      <c r="BX28" t="e">
        <f t="shared" si="7"/>
        <v>#N/A</v>
      </c>
      <c r="BY28" t="e">
        <f t="shared" si="8"/>
        <v>#N/A</v>
      </c>
      <c r="BZ28" t="e">
        <f t="shared" si="9"/>
        <v>#N/A</v>
      </c>
      <c r="CA28" t="e">
        <f t="shared" si="10"/>
        <v>#N/A</v>
      </c>
      <c r="CB28" t="e">
        <f t="shared" si="11"/>
        <v>#N/A</v>
      </c>
      <c r="CC28" t="e">
        <f t="shared" si="12"/>
        <v>#N/A</v>
      </c>
      <c r="CD28" t="e">
        <f t="shared" si="13"/>
        <v>#N/A</v>
      </c>
      <c r="CE28" t="e">
        <f t="shared" si="14"/>
        <v>#N/A</v>
      </c>
      <c r="CF28" t="e">
        <f t="shared" si="15"/>
        <v>#N/A</v>
      </c>
      <c r="CG28" t="e">
        <f t="shared" si="16"/>
        <v>#N/A</v>
      </c>
      <c r="CH28" t="e">
        <f t="shared" si="17"/>
        <v>#N/A</v>
      </c>
      <c r="CI28" t="e">
        <f t="shared" si="18"/>
        <v>#N/A</v>
      </c>
      <c r="CJ28" t="e">
        <f t="shared" si="19"/>
        <v>#N/A</v>
      </c>
      <c r="CK28" t="e">
        <f t="shared" si="20"/>
        <v>#N/A</v>
      </c>
      <c r="CL28" t="e">
        <f t="shared" si="21"/>
        <v>#N/A</v>
      </c>
      <c r="CM28" t="e">
        <f t="shared" si="22"/>
        <v>#N/A</v>
      </c>
      <c r="CN28" t="e">
        <f t="shared" si="23"/>
        <v>#N/A</v>
      </c>
      <c r="CO28" t="e">
        <f t="shared" si="24"/>
        <v>#N/A</v>
      </c>
      <c r="CP28" s="57" t="e">
        <f t="shared" si="25"/>
        <v>#N/A</v>
      </c>
      <c r="CQ28" s="57" t="str">
        <f t="shared" si="26"/>
        <v>Something has gone wrong. Please contact eHealthier by email at info@ehealthier.net</v>
      </c>
    </row>
    <row r="29" spans="1:95">
      <c r="A29">
        <v>0</v>
      </c>
      <c r="B29">
        <v>0</v>
      </c>
      <c r="C29" s="54">
        <v>0</v>
      </c>
      <c r="D29" s="54">
        <v>0</v>
      </c>
      <c r="E29">
        <v>0</v>
      </c>
      <c r="F29">
        <v>0</v>
      </c>
      <c r="G29">
        <v>0</v>
      </c>
      <c r="H29">
        <v>0</v>
      </c>
      <c r="I29">
        <v>0</v>
      </c>
      <c r="J29">
        <v>0</v>
      </c>
      <c r="K29">
        <v>0</v>
      </c>
      <c r="L29">
        <v>0</v>
      </c>
      <c r="M29" s="55">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s="18">
        <v>0</v>
      </c>
      <c r="AJ29">
        <v>0</v>
      </c>
      <c r="AK29">
        <v>0</v>
      </c>
      <c r="AL29">
        <v>0</v>
      </c>
      <c r="AM29">
        <v>0</v>
      </c>
      <c r="AN29" s="57">
        <v>0</v>
      </c>
      <c r="AO29" s="57">
        <v>0</v>
      </c>
      <c r="AP29" s="57">
        <v>0</v>
      </c>
      <c r="AQ29" s="57">
        <v>0</v>
      </c>
      <c r="AR29" s="57">
        <v>0</v>
      </c>
      <c r="AS29" s="57">
        <v>0</v>
      </c>
      <c r="AT29" s="57">
        <v>0</v>
      </c>
      <c r="AU29" s="57">
        <v>0</v>
      </c>
      <c r="AV29" s="57">
        <v>0</v>
      </c>
      <c r="AW29" s="57">
        <v>0</v>
      </c>
      <c r="AX29" s="57">
        <v>0</v>
      </c>
      <c r="AY29" s="57">
        <v>0</v>
      </c>
      <c r="AZ29" s="57">
        <v>0</v>
      </c>
      <c r="BA29" s="57">
        <v>0</v>
      </c>
      <c r="BB29" s="57">
        <v>0</v>
      </c>
      <c r="BC29" s="57">
        <v>0</v>
      </c>
      <c r="BD29" s="57">
        <v>0</v>
      </c>
      <c r="BE29" s="57">
        <v>0</v>
      </c>
      <c r="BF29" s="57">
        <v>0</v>
      </c>
      <c r="BG29" s="57">
        <v>0</v>
      </c>
      <c r="BH29" s="57">
        <v>0</v>
      </c>
      <c r="BI29" s="57">
        <v>0</v>
      </c>
      <c r="BJ29" s="57">
        <v>0</v>
      </c>
      <c r="BK29" s="57">
        <v>0</v>
      </c>
      <c r="BL29" s="2">
        <f t="shared" ref="BL29:BR29" si="53">IF(ISERR(SEARCH(BL$1,AK29)),0,1)</f>
        <v>0</v>
      </c>
      <c r="BM29" s="2">
        <f t="shared" si="53"/>
        <v>0</v>
      </c>
      <c r="BN29" s="2">
        <f t="shared" si="53"/>
        <v>0</v>
      </c>
      <c r="BO29" s="2">
        <f t="shared" si="53"/>
        <v>0</v>
      </c>
      <c r="BP29" s="2">
        <f t="shared" si="53"/>
        <v>0</v>
      </c>
      <c r="BQ29" s="2">
        <f t="shared" si="53"/>
        <v>0</v>
      </c>
      <c r="BR29" s="2">
        <f t="shared" si="53"/>
        <v>0</v>
      </c>
      <c r="BS29" s="2">
        <f t="shared" si="2"/>
        <v>0</v>
      </c>
      <c r="BT29" s="57">
        <f t="shared" si="3"/>
        <v>0</v>
      </c>
      <c r="BU29" s="68" t="str">
        <f t="shared" si="4"/>
        <v>0 0</v>
      </c>
      <c r="BV29" t="e">
        <f t="shared" si="5"/>
        <v>#N/A</v>
      </c>
      <c r="BW29" t="e">
        <f t="shared" si="6"/>
        <v>#N/A</v>
      </c>
      <c r="BX29" t="e">
        <f t="shared" si="7"/>
        <v>#N/A</v>
      </c>
      <c r="BY29" t="e">
        <f t="shared" si="8"/>
        <v>#N/A</v>
      </c>
      <c r="BZ29" t="e">
        <f t="shared" si="9"/>
        <v>#N/A</v>
      </c>
      <c r="CA29" t="e">
        <f t="shared" si="10"/>
        <v>#N/A</v>
      </c>
      <c r="CB29" t="e">
        <f t="shared" si="11"/>
        <v>#N/A</v>
      </c>
      <c r="CC29" t="e">
        <f t="shared" si="12"/>
        <v>#N/A</v>
      </c>
      <c r="CD29" t="e">
        <f t="shared" si="13"/>
        <v>#N/A</v>
      </c>
      <c r="CE29" t="e">
        <f t="shared" si="14"/>
        <v>#N/A</v>
      </c>
      <c r="CF29" t="e">
        <f t="shared" si="15"/>
        <v>#N/A</v>
      </c>
      <c r="CG29" t="e">
        <f t="shared" si="16"/>
        <v>#N/A</v>
      </c>
      <c r="CH29" t="e">
        <f t="shared" si="17"/>
        <v>#N/A</v>
      </c>
      <c r="CI29" t="e">
        <f t="shared" si="18"/>
        <v>#N/A</v>
      </c>
      <c r="CJ29" t="e">
        <f t="shared" si="19"/>
        <v>#N/A</v>
      </c>
      <c r="CK29" t="e">
        <f t="shared" si="20"/>
        <v>#N/A</v>
      </c>
      <c r="CL29" t="e">
        <f t="shared" si="21"/>
        <v>#N/A</v>
      </c>
      <c r="CM29" t="e">
        <f t="shared" si="22"/>
        <v>#N/A</v>
      </c>
      <c r="CN29" t="e">
        <f t="shared" si="23"/>
        <v>#N/A</v>
      </c>
      <c r="CO29" t="e">
        <f t="shared" si="24"/>
        <v>#N/A</v>
      </c>
      <c r="CP29" s="57" t="e">
        <f t="shared" si="25"/>
        <v>#N/A</v>
      </c>
      <c r="CQ29" s="57" t="str">
        <f t="shared" si="26"/>
        <v>Something has gone wrong. Please contact eHealthier by email at info@ehealthier.net</v>
      </c>
    </row>
    <row r="30" spans="1:95">
      <c r="A30">
        <v>0</v>
      </c>
      <c r="B30">
        <v>0</v>
      </c>
      <c r="C30" s="54">
        <v>0</v>
      </c>
      <c r="D30" s="54">
        <v>0</v>
      </c>
      <c r="E30">
        <v>0</v>
      </c>
      <c r="F30">
        <v>0</v>
      </c>
      <c r="G30">
        <v>0</v>
      </c>
      <c r="H30">
        <v>0</v>
      </c>
      <c r="I30">
        <v>0</v>
      </c>
      <c r="J30">
        <v>0</v>
      </c>
      <c r="K30">
        <v>0</v>
      </c>
      <c r="L30">
        <v>0</v>
      </c>
      <c r="M30" s="55">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s="18">
        <v>0</v>
      </c>
      <c r="AJ30">
        <v>0</v>
      </c>
      <c r="AK30">
        <v>0</v>
      </c>
      <c r="AL30">
        <v>0</v>
      </c>
      <c r="AM30">
        <v>0</v>
      </c>
      <c r="AN30" s="57">
        <v>0</v>
      </c>
      <c r="AO30" s="57">
        <v>0</v>
      </c>
      <c r="AP30" s="57">
        <v>0</v>
      </c>
      <c r="AQ30" s="57">
        <v>0</v>
      </c>
      <c r="AR30" s="57">
        <v>0</v>
      </c>
      <c r="AS30" s="57">
        <v>0</v>
      </c>
      <c r="AT30" s="57">
        <v>0</v>
      </c>
      <c r="AU30" s="57">
        <v>0</v>
      </c>
      <c r="AV30" s="57">
        <v>0</v>
      </c>
      <c r="AW30" s="57">
        <v>0</v>
      </c>
      <c r="AX30" s="57">
        <v>0</v>
      </c>
      <c r="AY30" s="57">
        <v>0</v>
      </c>
      <c r="AZ30" s="57">
        <v>0</v>
      </c>
      <c r="BA30" s="57">
        <v>0</v>
      </c>
      <c r="BB30" s="57">
        <v>0</v>
      </c>
      <c r="BC30" s="57">
        <v>0</v>
      </c>
      <c r="BD30" s="57">
        <v>0</v>
      </c>
      <c r="BE30" s="57">
        <v>0</v>
      </c>
      <c r="BF30" s="57">
        <v>0</v>
      </c>
      <c r="BG30" s="57">
        <v>0</v>
      </c>
      <c r="BH30" s="57">
        <v>0</v>
      </c>
      <c r="BI30" s="57">
        <v>0</v>
      </c>
      <c r="BJ30" s="57">
        <v>0</v>
      </c>
      <c r="BK30" s="57">
        <v>0</v>
      </c>
      <c r="BL30" s="2">
        <f t="shared" ref="BL30:BR30" si="54">IF(ISERR(SEARCH(BL$1,AK30)),0,1)</f>
        <v>0</v>
      </c>
      <c r="BM30" s="2">
        <f t="shared" si="54"/>
        <v>0</v>
      </c>
      <c r="BN30" s="2">
        <f t="shared" si="54"/>
        <v>0</v>
      </c>
      <c r="BO30" s="2">
        <f t="shared" si="54"/>
        <v>0</v>
      </c>
      <c r="BP30" s="2">
        <f t="shared" si="54"/>
        <v>0</v>
      </c>
      <c r="BQ30" s="2">
        <f t="shared" si="54"/>
        <v>0</v>
      </c>
      <c r="BR30" s="2">
        <f t="shared" si="54"/>
        <v>0</v>
      </c>
      <c r="BS30" s="2">
        <f t="shared" si="2"/>
        <v>0</v>
      </c>
      <c r="BT30" s="57">
        <f t="shared" si="3"/>
        <v>0</v>
      </c>
      <c r="BU30" s="68" t="str">
        <f t="shared" si="4"/>
        <v>0 0</v>
      </c>
      <c r="BV30" t="e">
        <f t="shared" si="5"/>
        <v>#N/A</v>
      </c>
      <c r="BW30" t="e">
        <f t="shared" si="6"/>
        <v>#N/A</v>
      </c>
      <c r="BX30" t="e">
        <f t="shared" si="7"/>
        <v>#N/A</v>
      </c>
      <c r="BY30" t="e">
        <f t="shared" si="8"/>
        <v>#N/A</v>
      </c>
      <c r="BZ30" t="e">
        <f t="shared" si="9"/>
        <v>#N/A</v>
      </c>
      <c r="CA30" t="e">
        <f t="shared" si="10"/>
        <v>#N/A</v>
      </c>
      <c r="CB30" t="e">
        <f t="shared" si="11"/>
        <v>#N/A</v>
      </c>
      <c r="CC30" t="e">
        <f t="shared" si="12"/>
        <v>#N/A</v>
      </c>
      <c r="CD30" t="e">
        <f t="shared" si="13"/>
        <v>#N/A</v>
      </c>
      <c r="CE30" t="e">
        <f t="shared" si="14"/>
        <v>#N/A</v>
      </c>
      <c r="CF30" t="e">
        <f t="shared" si="15"/>
        <v>#N/A</v>
      </c>
      <c r="CG30" t="e">
        <f t="shared" si="16"/>
        <v>#N/A</v>
      </c>
      <c r="CH30" t="e">
        <f t="shared" si="17"/>
        <v>#N/A</v>
      </c>
      <c r="CI30" t="e">
        <f t="shared" si="18"/>
        <v>#N/A</v>
      </c>
      <c r="CJ30" t="e">
        <f t="shared" si="19"/>
        <v>#N/A</v>
      </c>
      <c r="CK30" t="e">
        <f t="shared" si="20"/>
        <v>#N/A</v>
      </c>
      <c r="CL30" t="e">
        <f t="shared" si="21"/>
        <v>#N/A</v>
      </c>
      <c r="CM30" t="e">
        <f t="shared" si="22"/>
        <v>#N/A</v>
      </c>
      <c r="CN30" t="e">
        <f t="shared" si="23"/>
        <v>#N/A</v>
      </c>
      <c r="CO30" t="e">
        <f t="shared" si="24"/>
        <v>#N/A</v>
      </c>
      <c r="CP30" s="57" t="e">
        <f t="shared" si="25"/>
        <v>#N/A</v>
      </c>
      <c r="CQ30" s="57" t="str">
        <f t="shared" si="26"/>
        <v>Something has gone wrong. Please contact eHealthier by email at info@ehealthier.net</v>
      </c>
    </row>
    <row r="31" spans="1:95">
      <c r="A31">
        <v>0</v>
      </c>
      <c r="B31">
        <v>0</v>
      </c>
      <c r="C31" s="54">
        <v>0</v>
      </c>
      <c r="D31" s="54">
        <v>0</v>
      </c>
      <c r="E31">
        <v>0</v>
      </c>
      <c r="F31">
        <v>0</v>
      </c>
      <c r="G31">
        <v>0</v>
      </c>
      <c r="H31">
        <v>0</v>
      </c>
      <c r="I31">
        <v>0</v>
      </c>
      <c r="J31">
        <v>0</v>
      </c>
      <c r="K31">
        <v>0</v>
      </c>
      <c r="L31">
        <v>0</v>
      </c>
      <c r="M31" s="55">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s="18">
        <v>0</v>
      </c>
      <c r="AJ31">
        <v>0</v>
      </c>
      <c r="AK31">
        <v>0</v>
      </c>
      <c r="AL31">
        <v>0</v>
      </c>
      <c r="AM31">
        <v>0</v>
      </c>
      <c r="AN31" s="57">
        <v>0</v>
      </c>
      <c r="AO31" s="57">
        <v>0</v>
      </c>
      <c r="AP31" s="57">
        <v>0</v>
      </c>
      <c r="AQ31" s="57">
        <v>0</v>
      </c>
      <c r="AR31" s="57">
        <v>0</v>
      </c>
      <c r="AS31" s="57">
        <v>0</v>
      </c>
      <c r="AT31" s="57">
        <v>0</v>
      </c>
      <c r="AU31" s="57">
        <v>0</v>
      </c>
      <c r="AV31" s="57">
        <v>0</v>
      </c>
      <c r="AW31" s="57">
        <v>0</v>
      </c>
      <c r="AX31" s="57">
        <v>0</v>
      </c>
      <c r="AY31" s="57">
        <v>0</v>
      </c>
      <c r="AZ31" s="57">
        <v>0</v>
      </c>
      <c r="BA31" s="57">
        <v>0</v>
      </c>
      <c r="BB31" s="57">
        <v>0</v>
      </c>
      <c r="BC31" s="57">
        <v>0</v>
      </c>
      <c r="BD31" s="57">
        <v>0</v>
      </c>
      <c r="BE31" s="57">
        <v>0</v>
      </c>
      <c r="BF31" s="57">
        <v>0</v>
      </c>
      <c r="BG31" s="57">
        <v>0</v>
      </c>
      <c r="BH31" s="57">
        <v>0</v>
      </c>
      <c r="BI31" s="57">
        <v>0</v>
      </c>
      <c r="BJ31" s="57">
        <v>0</v>
      </c>
      <c r="BK31" s="57">
        <v>0</v>
      </c>
      <c r="BL31" s="2">
        <f t="shared" ref="BL31:BR31" si="55">IF(ISERR(SEARCH(BL$1,AK31)),0,1)</f>
        <v>0</v>
      </c>
      <c r="BM31" s="2">
        <f t="shared" si="55"/>
        <v>0</v>
      </c>
      <c r="BN31" s="2">
        <f t="shared" si="55"/>
        <v>0</v>
      </c>
      <c r="BO31" s="2">
        <f t="shared" si="55"/>
        <v>0</v>
      </c>
      <c r="BP31" s="2">
        <f t="shared" si="55"/>
        <v>0</v>
      </c>
      <c r="BQ31" s="2">
        <f t="shared" si="55"/>
        <v>0</v>
      </c>
      <c r="BR31" s="2">
        <f t="shared" si="55"/>
        <v>0</v>
      </c>
      <c r="BS31" s="2">
        <f t="shared" si="2"/>
        <v>0</v>
      </c>
      <c r="BT31" s="57">
        <f t="shared" si="3"/>
        <v>0</v>
      </c>
      <c r="BU31" s="68" t="str">
        <f t="shared" si="4"/>
        <v>0 0</v>
      </c>
      <c r="BV31" t="e">
        <f t="shared" si="5"/>
        <v>#N/A</v>
      </c>
      <c r="BW31" t="e">
        <f t="shared" si="6"/>
        <v>#N/A</v>
      </c>
      <c r="BX31" t="e">
        <f t="shared" si="7"/>
        <v>#N/A</v>
      </c>
      <c r="BY31" t="e">
        <f t="shared" si="8"/>
        <v>#N/A</v>
      </c>
      <c r="BZ31" t="e">
        <f t="shared" si="9"/>
        <v>#N/A</v>
      </c>
      <c r="CA31" t="e">
        <f t="shared" si="10"/>
        <v>#N/A</v>
      </c>
      <c r="CB31" t="e">
        <f t="shared" si="11"/>
        <v>#N/A</v>
      </c>
      <c r="CC31" t="e">
        <f t="shared" si="12"/>
        <v>#N/A</v>
      </c>
      <c r="CD31" t="e">
        <f t="shared" si="13"/>
        <v>#N/A</v>
      </c>
      <c r="CE31" t="e">
        <f t="shared" si="14"/>
        <v>#N/A</v>
      </c>
      <c r="CF31" t="e">
        <f t="shared" si="15"/>
        <v>#N/A</v>
      </c>
      <c r="CG31" t="e">
        <f t="shared" si="16"/>
        <v>#N/A</v>
      </c>
      <c r="CH31" t="e">
        <f t="shared" si="17"/>
        <v>#N/A</v>
      </c>
      <c r="CI31" t="e">
        <f t="shared" si="18"/>
        <v>#N/A</v>
      </c>
      <c r="CJ31" t="e">
        <f t="shared" si="19"/>
        <v>#N/A</v>
      </c>
      <c r="CK31" t="e">
        <f t="shared" si="20"/>
        <v>#N/A</v>
      </c>
      <c r="CL31" t="e">
        <f t="shared" si="21"/>
        <v>#N/A</v>
      </c>
      <c r="CM31" t="e">
        <f t="shared" si="22"/>
        <v>#N/A</v>
      </c>
      <c r="CN31" t="e">
        <f t="shared" si="23"/>
        <v>#N/A</v>
      </c>
      <c r="CO31" t="e">
        <f t="shared" si="24"/>
        <v>#N/A</v>
      </c>
      <c r="CP31" s="57" t="e">
        <f t="shared" si="25"/>
        <v>#N/A</v>
      </c>
      <c r="CQ31" s="57" t="str">
        <f t="shared" si="26"/>
        <v>Something has gone wrong. Please contact eHealthier by email at info@ehealthier.net</v>
      </c>
    </row>
    <row r="32" spans="1:95">
      <c r="A32">
        <v>0</v>
      </c>
      <c r="B32">
        <v>0</v>
      </c>
      <c r="C32" s="54">
        <v>0</v>
      </c>
      <c r="D32" s="54">
        <v>0</v>
      </c>
      <c r="E32">
        <v>0</v>
      </c>
      <c r="F32">
        <v>0</v>
      </c>
      <c r="G32">
        <v>0</v>
      </c>
      <c r="H32">
        <v>0</v>
      </c>
      <c r="I32">
        <v>0</v>
      </c>
      <c r="J32">
        <v>0</v>
      </c>
      <c r="K32">
        <v>0</v>
      </c>
      <c r="L32">
        <v>0</v>
      </c>
      <c r="M32" s="55">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s="18">
        <v>0</v>
      </c>
      <c r="AJ32">
        <v>0</v>
      </c>
      <c r="AK32">
        <v>0</v>
      </c>
      <c r="AL32">
        <v>0</v>
      </c>
      <c r="AM32">
        <v>0</v>
      </c>
      <c r="AN32" s="57">
        <v>0</v>
      </c>
      <c r="AO32" s="57">
        <v>0</v>
      </c>
      <c r="AP32" s="57">
        <v>0</v>
      </c>
      <c r="AQ32" s="57">
        <v>0</v>
      </c>
      <c r="AR32" s="57">
        <v>0</v>
      </c>
      <c r="AS32" s="57">
        <v>0</v>
      </c>
      <c r="AT32" s="57">
        <v>0</v>
      </c>
      <c r="AU32" s="57">
        <v>0</v>
      </c>
      <c r="AV32" s="57">
        <v>0</v>
      </c>
      <c r="AW32" s="57">
        <v>0</v>
      </c>
      <c r="AX32" s="57">
        <v>0</v>
      </c>
      <c r="AY32" s="57">
        <v>0</v>
      </c>
      <c r="AZ32" s="57">
        <v>0</v>
      </c>
      <c r="BA32" s="57">
        <v>0</v>
      </c>
      <c r="BB32" s="57">
        <v>0</v>
      </c>
      <c r="BC32" s="57">
        <v>0</v>
      </c>
      <c r="BD32" s="57">
        <v>0</v>
      </c>
      <c r="BE32" s="57">
        <v>0</v>
      </c>
      <c r="BF32" s="57">
        <v>0</v>
      </c>
      <c r="BG32" s="57">
        <v>0</v>
      </c>
      <c r="BH32" s="57">
        <v>0</v>
      </c>
      <c r="BI32" s="57">
        <v>0</v>
      </c>
      <c r="BJ32" s="57">
        <v>0</v>
      </c>
      <c r="BK32" s="57">
        <v>0</v>
      </c>
      <c r="BL32" s="2">
        <f t="shared" ref="BL32:BR32" si="56">IF(ISERR(SEARCH(BL$1,AK32)),0,1)</f>
        <v>0</v>
      </c>
      <c r="BM32" s="2">
        <f t="shared" si="56"/>
        <v>0</v>
      </c>
      <c r="BN32" s="2">
        <f t="shared" si="56"/>
        <v>0</v>
      </c>
      <c r="BO32" s="2">
        <f t="shared" si="56"/>
        <v>0</v>
      </c>
      <c r="BP32" s="2">
        <f t="shared" si="56"/>
        <v>0</v>
      </c>
      <c r="BQ32" s="2">
        <f t="shared" si="56"/>
        <v>0</v>
      </c>
      <c r="BR32" s="2">
        <f t="shared" si="56"/>
        <v>0</v>
      </c>
      <c r="BS32" s="2">
        <f t="shared" si="2"/>
        <v>0</v>
      </c>
      <c r="BT32" s="57">
        <f t="shared" si="3"/>
        <v>0</v>
      </c>
      <c r="BU32" s="68" t="str">
        <f t="shared" si="4"/>
        <v>0 0</v>
      </c>
      <c r="BV32" t="e">
        <f t="shared" si="5"/>
        <v>#N/A</v>
      </c>
      <c r="BW32" t="e">
        <f t="shared" si="6"/>
        <v>#N/A</v>
      </c>
      <c r="BX32" t="e">
        <f t="shared" si="7"/>
        <v>#N/A</v>
      </c>
      <c r="BY32" t="e">
        <f t="shared" si="8"/>
        <v>#N/A</v>
      </c>
      <c r="BZ32" t="e">
        <f t="shared" si="9"/>
        <v>#N/A</v>
      </c>
      <c r="CA32" t="e">
        <f t="shared" si="10"/>
        <v>#N/A</v>
      </c>
      <c r="CB32" t="e">
        <f t="shared" si="11"/>
        <v>#N/A</v>
      </c>
      <c r="CC32" t="e">
        <f t="shared" si="12"/>
        <v>#N/A</v>
      </c>
      <c r="CD32" t="e">
        <f t="shared" si="13"/>
        <v>#N/A</v>
      </c>
      <c r="CE32" t="e">
        <f t="shared" si="14"/>
        <v>#N/A</v>
      </c>
      <c r="CF32" t="e">
        <f t="shared" si="15"/>
        <v>#N/A</v>
      </c>
      <c r="CG32" t="e">
        <f t="shared" si="16"/>
        <v>#N/A</v>
      </c>
      <c r="CH32" t="e">
        <f t="shared" si="17"/>
        <v>#N/A</v>
      </c>
      <c r="CI32" t="e">
        <f t="shared" si="18"/>
        <v>#N/A</v>
      </c>
      <c r="CJ32" t="e">
        <f t="shared" si="19"/>
        <v>#N/A</v>
      </c>
      <c r="CK32" t="e">
        <f t="shared" si="20"/>
        <v>#N/A</v>
      </c>
      <c r="CL32" t="e">
        <f t="shared" si="21"/>
        <v>#N/A</v>
      </c>
      <c r="CM32" t="e">
        <f t="shared" si="22"/>
        <v>#N/A</v>
      </c>
      <c r="CN32" t="e">
        <f t="shared" si="23"/>
        <v>#N/A</v>
      </c>
      <c r="CO32" t="e">
        <f t="shared" si="24"/>
        <v>#N/A</v>
      </c>
      <c r="CP32" s="57" t="e">
        <f t="shared" si="25"/>
        <v>#N/A</v>
      </c>
      <c r="CQ32" s="57" t="str">
        <f t="shared" si="26"/>
        <v>Something has gone wrong. Please contact eHealthier by email at info@ehealthier.net</v>
      </c>
    </row>
    <row r="33" spans="1:95">
      <c r="A33">
        <v>0</v>
      </c>
      <c r="B33">
        <v>0</v>
      </c>
      <c r="C33" s="54">
        <v>0</v>
      </c>
      <c r="D33" s="54">
        <v>0</v>
      </c>
      <c r="E33">
        <v>0</v>
      </c>
      <c r="F33">
        <v>0</v>
      </c>
      <c r="G33">
        <v>0</v>
      </c>
      <c r="H33">
        <v>0</v>
      </c>
      <c r="I33">
        <v>0</v>
      </c>
      <c r="J33">
        <v>0</v>
      </c>
      <c r="K33">
        <v>0</v>
      </c>
      <c r="L33">
        <v>0</v>
      </c>
      <c r="M33" s="55">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s="18">
        <v>0</v>
      </c>
      <c r="AJ33">
        <v>0</v>
      </c>
      <c r="AK33">
        <v>0</v>
      </c>
      <c r="AL33">
        <v>0</v>
      </c>
      <c r="AM33">
        <v>0</v>
      </c>
      <c r="AN33" s="57">
        <v>0</v>
      </c>
      <c r="AO33" s="57">
        <v>0</v>
      </c>
      <c r="AP33" s="57">
        <v>0</v>
      </c>
      <c r="AQ33" s="57">
        <v>0</v>
      </c>
      <c r="AR33" s="57">
        <v>0</v>
      </c>
      <c r="AS33" s="57">
        <v>0</v>
      </c>
      <c r="AT33" s="57">
        <v>0</v>
      </c>
      <c r="AU33" s="57">
        <v>0</v>
      </c>
      <c r="AV33" s="57">
        <v>0</v>
      </c>
      <c r="AW33" s="57">
        <v>0</v>
      </c>
      <c r="AX33" s="57">
        <v>0</v>
      </c>
      <c r="AY33" s="57">
        <v>0</v>
      </c>
      <c r="AZ33" s="57">
        <v>0</v>
      </c>
      <c r="BA33" s="57">
        <v>0</v>
      </c>
      <c r="BB33" s="57">
        <v>0</v>
      </c>
      <c r="BC33" s="57">
        <v>0</v>
      </c>
      <c r="BD33" s="57">
        <v>0</v>
      </c>
      <c r="BE33" s="57">
        <v>0</v>
      </c>
      <c r="BF33" s="57">
        <v>0</v>
      </c>
      <c r="BG33" s="57">
        <v>0</v>
      </c>
      <c r="BH33" s="57">
        <v>0</v>
      </c>
      <c r="BI33" s="57">
        <v>0</v>
      </c>
      <c r="BJ33" s="57">
        <v>0</v>
      </c>
      <c r="BK33" s="57">
        <v>0</v>
      </c>
      <c r="BL33" s="2">
        <f t="shared" ref="BL33:BR33" si="57">IF(ISERR(SEARCH(BL$1,AK33)),0,1)</f>
        <v>0</v>
      </c>
      <c r="BM33" s="2">
        <f t="shared" si="57"/>
        <v>0</v>
      </c>
      <c r="BN33" s="2">
        <f t="shared" si="57"/>
        <v>0</v>
      </c>
      <c r="BO33" s="2">
        <f t="shared" si="57"/>
        <v>0</v>
      </c>
      <c r="BP33" s="2">
        <f t="shared" si="57"/>
        <v>0</v>
      </c>
      <c r="BQ33" s="2">
        <f t="shared" si="57"/>
        <v>0</v>
      </c>
      <c r="BR33" s="2">
        <f t="shared" si="57"/>
        <v>0</v>
      </c>
      <c r="BS33" s="2">
        <f t="shared" si="2"/>
        <v>0</v>
      </c>
      <c r="BT33" s="57">
        <f t="shared" si="3"/>
        <v>0</v>
      </c>
      <c r="BU33" s="68" t="str">
        <f t="shared" si="4"/>
        <v>0 0</v>
      </c>
      <c r="BV33" t="e">
        <f t="shared" si="5"/>
        <v>#N/A</v>
      </c>
      <c r="BW33" t="e">
        <f t="shared" si="6"/>
        <v>#N/A</v>
      </c>
      <c r="BX33" t="e">
        <f t="shared" si="7"/>
        <v>#N/A</v>
      </c>
      <c r="BY33" t="e">
        <f t="shared" si="8"/>
        <v>#N/A</v>
      </c>
      <c r="BZ33" t="e">
        <f t="shared" si="9"/>
        <v>#N/A</v>
      </c>
      <c r="CA33" t="e">
        <f t="shared" si="10"/>
        <v>#N/A</v>
      </c>
      <c r="CB33" t="e">
        <f t="shared" si="11"/>
        <v>#N/A</v>
      </c>
      <c r="CC33" t="e">
        <f t="shared" si="12"/>
        <v>#N/A</v>
      </c>
      <c r="CD33" t="e">
        <f t="shared" si="13"/>
        <v>#N/A</v>
      </c>
      <c r="CE33" t="e">
        <f t="shared" si="14"/>
        <v>#N/A</v>
      </c>
      <c r="CF33" t="e">
        <f t="shared" si="15"/>
        <v>#N/A</v>
      </c>
      <c r="CG33" t="e">
        <f t="shared" si="16"/>
        <v>#N/A</v>
      </c>
      <c r="CH33" t="e">
        <f t="shared" si="17"/>
        <v>#N/A</v>
      </c>
      <c r="CI33" t="e">
        <f t="shared" si="18"/>
        <v>#N/A</v>
      </c>
      <c r="CJ33" t="e">
        <f t="shared" si="19"/>
        <v>#N/A</v>
      </c>
      <c r="CK33" t="e">
        <f t="shared" si="20"/>
        <v>#N/A</v>
      </c>
      <c r="CL33" t="e">
        <f t="shared" si="21"/>
        <v>#N/A</v>
      </c>
      <c r="CM33" t="e">
        <f t="shared" si="22"/>
        <v>#N/A</v>
      </c>
      <c r="CN33" t="e">
        <f t="shared" si="23"/>
        <v>#N/A</v>
      </c>
      <c r="CO33" t="e">
        <f t="shared" si="24"/>
        <v>#N/A</v>
      </c>
      <c r="CP33" s="57" t="e">
        <f t="shared" si="25"/>
        <v>#N/A</v>
      </c>
      <c r="CQ33" s="57" t="str">
        <f t="shared" si="26"/>
        <v>Something has gone wrong. Please contact eHealthier by email at info@ehealthier.net</v>
      </c>
    </row>
    <row r="34" spans="1:95">
      <c r="C34" s="54"/>
      <c r="D34" s="54"/>
      <c r="AI34" s="18"/>
      <c r="AN34" s="57"/>
      <c r="AO34" s="57"/>
      <c r="AP34" s="57"/>
      <c r="AQ34" s="57"/>
      <c r="AR34" s="57"/>
      <c r="AS34" s="57"/>
      <c r="AT34" s="57"/>
      <c r="AU34" s="57"/>
      <c r="AV34" s="57"/>
      <c r="AW34" s="57"/>
      <c r="AX34" s="57"/>
      <c r="AY34" s="57"/>
      <c r="AZ34" s="57"/>
      <c r="BA34" s="57"/>
      <c r="BB34" s="57"/>
      <c r="BC34" s="57"/>
      <c r="BD34" s="57"/>
      <c r="BE34" s="57"/>
      <c r="BF34" s="57"/>
      <c r="BG34" s="57"/>
      <c r="BH34" s="57"/>
      <c r="BI34" s="57"/>
      <c r="BJ34" s="57"/>
      <c r="BK34" s="57"/>
      <c r="BL34" s="2">
        <f t="shared" ref="BL34:BR34" si="58">IF(ISERR(SEARCH(BL$1,AK34)),0,1)</f>
        <v>0</v>
      </c>
      <c r="BM34" s="2">
        <f t="shared" si="58"/>
        <v>0</v>
      </c>
      <c r="BN34" s="2">
        <f t="shared" si="58"/>
        <v>0</v>
      </c>
      <c r="BO34" s="2">
        <f t="shared" si="58"/>
        <v>0</v>
      </c>
      <c r="BP34" s="2">
        <f t="shared" si="58"/>
        <v>0</v>
      </c>
      <c r="BQ34" s="2">
        <f t="shared" si="58"/>
        <v>0</v>
      </c>
      <c r="BR34" s="2">
        <f t="shared" si="58"/>
        <v>0</v>
      </c>
      <c r="BS34" s="2">
        <f t="shared" si="2"/>
        <v>0</v>
      </c>
      <c r="BT34" s="57">
        <f t="shared" si="3"/>
        <v>0</v>
      </c>
      <c r="BU34" s="68">
        <f t="shared" si="4"/>
        <v>0</v>
      </c>
      <c r="BV34" t="e">
        <f t="shared" si="5"/>
        <v>#N/A</v>
      </c>
      <c r="BW34" t="e">
        <f t="shared" si="6"/>
        <v>#N/A</v>
      </c>
      <c r="BX34" t="e">
        <f t="shared" si="7"/>
        <v>#N/A</v>
      </c>
      <c r="BY34" t="e">
        <f t="shared" si="8"/>
        <v>#N/A</v>
      </c>
      <c r="BZ34" t="e">
        <f t="shared" si="9"/>
        <v>#N/A</v>
      </c>
      <c r="CA34" t="e">
        <f t="shared" si="10"/>
        <v>#N/A</v>
      </c>
      <c r="CB34" t="e">
        <f t="shared" si="11"/>
        <v>#N/A</v>
      </c>
      <c r="CC34" t="e">
        <f t="shared" si="12"/>
        <v>#N/A</v>
      </c>
      <c r="CD34" t="e">
        <f t="shared" si="13"/>
        <v>#N/A</v>
      </c>
      <c r="CE34" t="e">
        <f t="shared" si="14"/>
        <v>#N/A</v>
      </c>
      <c r="CF34" t="e">
        <f t="shared" si="15"/>
        <v>#N/A</v>
      </c>
      <c r="CG34" t="e">
        <f t="shared" si="16"/>
        <v>#N/A</v>
      </c>
      <c r="CH34" t="e">
        <f t="shared" si="17"/>
        <v>#N/A</v>
      </c>
      <c r="CI34" t="e">
        <f t="shared" si="18"/>
        <v>#N/A</v>
      </c>
      <c r="CJ34" t="e">
        <f t="shared" si="19"/>
        <v>#N/A</v>
      </c>
      <c r="CK34" t="e">
        <f t="shared" si="20"/>
        <v>#N/A</v>
      </c>
      <c r="CL34" t="e">
        <f t="shared" si="21"/>
        <v>#N/A</v>
      </c>
      <c r="CM34" t="e">
        <f t="shared" si="22"/>
        <v>#N/A</v>
      </c>
      <c r="CN34" t="e">
        <f t="shared" si="23"/>
        <v>#N/A</v>
      </c>
      <c r="CO34" t="e">
        <f t="shared" si="24"/>
        <v>#N/A</v>
      </c>
      <c r="CP34" s="57" t="e">
        <f t="shared" si="25"/>
        <v>#N/A</v>
      </c>
      <c r="CQ34" s="57" t="str">
        <f t="shared" si="26"/>
        <v/>
      </c>
    </row>
    <row r="35" spans="1:95">
      <c r="C35" s="54"/>
      <c r="D35" s="54"/>
      <c r="AI35" s="18"/>
      <c r="AN35" s="57"/>
      <c r="AO35" s="57"/>
      <c r="AP35" s="57"/>
      <c r="AQ35" s="57"/>
      <c r="AR35" s="57"/>
      <c r="AS35" s="57"/>
      <c r="AT35" s="57"/>
      <c r="AU35" s="57"/>
      <c r="AV35" s="57"/>
      <c r="AW35" s="57"/>
      <c r="AX35" s="57"/>
      <c r="AY35" s="57"/>
      <c r="AZ35" s="57"/>
      <c r="BA35" s="57"/>
      <c r="BB35" s="57"/>
      <c r="BC35" s="57"/>
      <c r="BD35" s="57"/>
      <c r="BE35" s="57"/>
      <c r="BF35" s="57"/>
      <c r="BG35" s="57"/>
      <c r="BH35" s="57"/>
      <c r="BI35" s="57"/>
      <c r="BJ35" s="57"/>
      <c r="BK35" s="57"/>
      <c r="BL35" s="2">
        <f t="shared" ref="BL35:BR35" si="59">IF(ISERR(SEARCH(BL$1,AK35)),0,1)</f>
        <v>0</v>
      </c>
      <c r="BM35" s="2">
        <f t="shared" si="59"/>
        <v>0</v>
      </c>
      <c r="BN35" s="2">
        <f t="shared" si="59"/>
        <v>0</v>
      </c>
      <c r="BO35" s="2">
        <f t="shared" si="59"/>
        <v>0</v>
      </c>
      <c r="BP35" s="2">
        <f t="shared" si="59"/>
        <v>0</v>
      </c>
      <c r="BQ35" s="2">
        <f t="shared" si="59"/>
        <v>0</v>
      </c>
      <c r="BR35" s="2">
        <f t="shared" si="59"/>
        <v>0</v>
      </c>
      <c r="BS35" s="2">
        <f t="shared" si="2"/>
        <v>0</v>
      </c>
      <c r="BT35" s="57">
        <f t="shared" si="3"/>
        <v>0</v>
      </c>
      <c r="BU35" s="68">
        <f t="shared" si="4"/>
        <v>0</v>
      </c>
      <c r="BV35" t="e">
        <f t="shared" si="5"/>
        <v>#N/A</v>
      </c>
      <c r="BW35" t="e">
        <f t="shared" si="6"/>
        <v>#N/A</v>
      </c>
      <c r="BX35" t="e">
        <f t="shared" si="7"/>
        <v>#N/A</v>
      </c>
      <c r="BY35" t="e">
        <f t="shared" si="8"/>
        <v>#N/A</v>
      </c>
      <c r="BZ35" t="e">
        <f t="shared" si="9"/>
        <v>#N/A</v>
      </c>
      <c r="CA35" t="e">
        <f t="shared" si="10"/>
        <v>#N/A</v>
      </c>
      <c r="CB35" t="e">
        <f t="shared" si="11"/>
        <v>#N/A</v>
      </c>
      <c r="CC35" t="e">
        <f t="shared" si="12"/>
        <v>#N/A</v>
      </c>
      <c r="CD35" t="e">
        <f t="shared" si="13"/>
        <v>#N/A</v>
      </c>
      <c r="CE35" t="e">
        <f t="shared" si="14"/>
        <v>#N/A</v>
      </c>
      <c r="CF35" t="e">
        <f t="shared" si="15"/>
        <v>#N/A</v>
      </c>
      <c r="CG35" t="e">
        <f t="shared" si="16"/>
        <v>#N/A</v>
      </c>
      <c r="CH35" t="e">
        <f t="shared" si="17"/>
        <v>#N/A</v>
      </c>
      <c r="CI35" t="e">
        <f t="shared" si="18"/>
        <v>#N/A</v>
      </c>
      <c r="CJ35" t="e">
        <f t="shared" si="19"/>
        <v>#N/A</v>
      </c>
      <c r="CK35" t="e">
        <f t="shared" si="20"/>
        <v>#N/A</v>
      </c>
      <c r="CL35" t="e">
        <f t="shared" si="21"/>
        <v>#N/A</v>
      </c>
      <c r="CM35" t="e">
        <f t="shared" si="22"/>
        <v>#N/A</v>
      </c>
      <c r="CN35" t="e">
        <f t="shared" si="23"/>
        <v>#N/A</v>
      </c>
      <c r="CO35" t="e">
        <f t="shared" si="24"/>
        <v>#N/A</v>
      </c>
      <c r="CP35" s="57" t="e">
        <f t="shared" si="25"/>
        <v>#N/A</v>
      </c>
      <c r="CQ35" s="57" t="str">
        <f t="shared" si="26"/>
        <v/>
      </c>
    </row>
    <row r="36" spans="1:95">
      <c r="C36" s="54"/>
      <c r="D36" s="54"/>
      <c r="AI36" s="18"/>
      <c r="AN36" s="57"/>
      <c r="AO36" s="57"/>
      <c r="AP36" s="57"/>
      <c r="AQ36" s="57"/>
      <c r="AR36" s="57"/>
      <c r="AS36" s="57"/>
      <c r="AT36" s="57"/>
      <c r="AU36" s="57"/>
      <c r="AV36" s="57"/>
      <c r="AW36" s="57"/>
      <c r="AX36" s="57"/>
      <c r="AY36" s="57"/>
      <c r="AZ36" s="57"/>
      <c r="BA36" s="57"/>
      <c r="BB36" s="57"/>
      <c r="BC36" s="57"/>
      <c r="BD36" s="57"/>
      <c r="BE36" s="57"/>
      <c r="BF36" s="57"/>
      <c r="BG36" s="57"/>
      <c r="BH36" s="57"/>
      <c r="BI36" s="57"/>
      <c r="BJ36" s="57"/>
      <c r="BK36" s="57"/>
      <c r="BL36" s="2">
        <f t="shared" ref="BL36:BR36" si="60">IF(ISERR(SEARCH(BL$1,AK36)),0,1)</f>
        <v>0</v>
      </c>
      <c r="BM36" s="2">
        <f t="shared" si="60"/>
        <v>0</v>
      </c>
      <c r="BN36" s="2">
        <f t="shared" si="60"/>
        <v>0</v>
      </c>
      <c r="BO36" s="2">
        <f t="shared" si="60"/>
        <v>0</v>
      </c>
      <c r="BP36" s="2">
        <f t="shared" si="60"/>
        <v>0</v>
      </c>
      <c r="BQ36" s="2">
        <f t="shared" si="60"/>
        <v>0</v>
      </c>
      <c r="BR36" s="2">
        <f t="shared" si="60"/>
        <v>0</v>
      </c>
      <c r="BS36" s="2">
        <f t="shared" si="2"/>
        <v>0</v>
      </c>
      <c r="BT36" s="57">
        <f t="shared" si="3"/>
        <v>0</v>
      </c>
      <c r="BU36" s="68">
        <f t="shared" si="4"/>
        <v>0</v>
      </c>
      <c r="BV36" t="e">
        <f t="shared" si="5"/>
        <v>#N/A</v>
      </c>
      <c r="BW36" t="e">
        <f t="shared" si="6"/>
        <v>#N/A</v>
      </c>
      <c r="BX36" t="e">
        <f t="shared" si="7"/>
        <v>#N/A</v>
      </c>
      <c r="BY36" t="e">
        <f t="shared" si="8"/>
        <v>#N/A</v>
      </c>
      <c r="BZ36" t="e">
        <f t="shared" si="9"/>
        <v>#N/A</v>
      </c>
      <c r="CA36" t="e">
        <f t="shared" si="10"/>
        <v>#N/A</v>
      </c>
      <c r="CB36" t="e">
        <f t="shared" si="11"/>
        <v>#N/A</v>
      </c>
      <c r="CC36" t="e">
        <f t="shared" si="12"/>
        <v>#N/A</v>
      </c>
      <c r="CD36" t="e">
        <f t="shared" si="13"/>
        <v>#N/A</v>
      </c>
      <c r="CE36" t="e">
        <f t="shared" si="14"/>
        <v>#N/A</v>
      </c>
      <c r="CF36" t="e">
        <f t="shared" si="15"/>
        <v>#N/A</v>
      </c>
      <c r="CG36" t="e">
        <f t="shared" si="16"/>
        <v>#N/A</v>
      </c>
      <c r="CH36" t="e">
        <f t="shared" si="17"/>
        <v>#N/A</v>
      </c>
      <c r="CI36" t="e">
        <f t="shared" si="18"/>
        <v>#N/A</v>
      </c>
      <c r="CJ36" t="e">
        <f t="shared" si="19"/>
        <v>#N/A</v>
      </c>
      <c r="CK36" t="e">
        <f t="shared" si="20"/>
        <v>#N/A</v>
      </c>
      <c r="CL36" t="e">
        <f t="shared" si="21"/>
        <v>#N/A</v>
      </c>
      <c r="CM36" t="e">
        <f t="shared" si="22"/>
        <v>#N/A</v>
      </c>
      <c r="CN36" t="e">
        <f t="shared" si="23"/>
        <v>#N/A</v>
      </c>
      <c r="CO36" t="e">
        <f t="shared" si="24"/>
        <v>#N/A</v>
      </c>
      <c r="CP36" s="57" t="e">
        <f t="shared" si="25"/>
        <v>#N/A</v>
      </c>
      <c r="CQ36" s="57" t="str">
        <f t="shared" si="26"/>
        <v/>
      </c>
    </row>
    <row r="37" spans="1:95">
      <c r="C37" s="54"/>
      <c r="D37" s="54"/>
      <c r="AI37" s="18"/>
      <c r="AN37" s="57"/>
      <c r="AO37" s="57"/>
      <c r="AP37" s="57"/>
      <c r="AQ37" s="57"/>
      <c r="AR37" s="57"/>
      <c r="AS37" s="57"/>
      <c r="AT37" s="57"/>
      <c r="AU37" s="57"/>
      <c r="AV37" s="57"/>
      <c r="AW37" s="57"/>
      <c r="AX37" s="57"/>
      <c r="AY37" s="57"/>
      <c r="AZ37" s="57"/>
      <c r="BA37" s="57"/>
      <c r="BB37" s="57"/>
      <c r="BC37" s="57"/>
      <c r="BD37" s="57"/>
      <c r="BE37" s="57"/>
      <c r="BF37" s="57"/>
      <c r="BG37" s="57"/>
      <c r="BH37" s="57"/>
      <c r="BI37" s="57"/>
      <c r="BJ37" s="57"/>
      <c r="BK37" s="57"/>
      <c r="BL37" s="2">
        <f t="shared" ref="BL37:BR37" si="61">IF(ISERR(SEARCH(BL$1,AK37)),0,1)</f>
        <v>0</v>
      </c>
      <c r="BM37" s="2">
        <f t="shared" si="61"/>
        <v>0</v>
      </c>
      <c r="BN37" s="2">
        <f t="shared" si="61"/>
        <v>0</v>
      </c>
      <c r="BO37" s="2">
        <f t="shared" si="61"/>
        <v>0</v>
      </c>
      <c r="BP37" s="2">
        <f t="shared" si="61"/>
        <v>0</v>
      </c>
      <c r="BQ37" s="2">
        <f t="shared" si="61"/>
        <v>0</v>
      </c>
      <c r="BR37" s="2">
        <f t="shared" si="61"/>
        <v>0</v>
      </c>
      <c r="BS37" s="2">
        <f t="shared" si="2"/>
        <v>0</v>
      </c>
      <c r="BT37" s="57">
        <f t="shared" si="3"/>
        <v>0</v>
      </c>
      <c r="BU37" s="68">
        <f t="shared" si="4"/>
        <v>0</v>
      </c>
      <c r="BV37" t="e">
        <f t="shared" si="5"/>
        <v>#N/A</v>
      </c>
      <c r="BW37" t="e">
        <f t="shared" si="6"/>
        <v>#N/A</v>
      </c>
      <c r="BX37" t="e">
        <f t="shared" si="7"/>
        <v>#N/A</v>
      </c>
      <c r="BY37" t="e">
        <f t="shared" si="8"/>
        <v>#N/A</v>
      </c>
      <c r="BZ37" t="e">
        <f t="shared" si="9"/>
        <v>#N/A</v>
      </c>
      <c r="CA37" t="e">
        <f t="shared" si="10"/>
        <v>#N/A</v>
      </c>
      <c r="CB37" t="e">
        <f t="shared" si="11"/>
        <v>#N/A</v>
      </c>
      <c r="CC37" t="e">
        <f t="shared" si="12"/>
        <v>#N/A</v>
      </c>
      <c r="CD37" t="e">
        <f t="shared" si="13"/>
        <v>#N/A</v>
      </c>
      <c r="CE37" t="e">
        <f t="shared" si="14"/>
        <v>#N/A</v>
      </c>
      <c r="CF37" t="e">
        <f t="shared" si="15"/>
        <v>#N/A</v>
      </c>
      <c r="CG37" t="e">
        <f t="shared" si="16"/>
        <v>#N/A</v>
      </c>
      <c r="CH37" t="e">
        <f t="shared" si="17"/>
        <v>#N/A</v>
      </c>
      <c r="CI37" t="e">
        <f t="shared" si="18"/>
        <v>#N/A</v>
      </c>
      <c r="CJ37" t="e">
        <f t="shared" si="19"/>
        <v>#N/A</v>
      </c>
      <c r="CK37" t="e">
        <f t="shared" si="20"/>
        <v>#N/A</v>
      </c>
      <c r="CL37" t="e">
        <f t="shared" si="21"/>
        <v>#N/A</v>
      </c>
      <c r="CM37" t="e">
        <f t="shared" si="22"/>
        <v>#N/A</v>
      </c>
      <c r="CN37" t="e">
        <f t="shared" si="23"/>
        <v>#N/A</v>
      </c>
      <c r="CO37" t="e">
        <f t="shared" si="24"/>
        <v>#N/A</v>
      </c>
      <c r="CP37" s="57" t="e">
        <f t="shared" si="25"/>
        <v>#N/A</v>
      </c>
      <c r="CQ37" s="57" t="str">
        <f t="shared" si="26"/>
        <v/>
      </c>
    </row>
    <row r="38" spans="1:95">
      <c r="C38" s="54"/>
      <c r="D38" s="54"/>
      <c r="AI38" s="18"/>
      <c r="AN38" s="57"/>
      <c r="AO38" s="57"/>
      <c r="AP38" s="57"/>
      <c r="AQ38" s="57"/>
      <c r="AR38" s="57"/>
      <c r="AS38" s="57"/>
      <c r="AT38" s="57"/>
      <c r="AU38" s="57"/>
      <c r="AV38" s="57"/>
      <c r="AW38" s="57"/>
      <c r="AX38" s="57"/>
      <c r="AY38" s="57"/>
      <c r="AZ38" s="57"/>
      <c r="BA38" s="57"/>
      <c r="BB38" s="57"/>
      <c r="BC38" s="57"/>
      <c r="BD38" s="57"/>
      <c r="BE38" s="57"/>
      <c r="BF38" s="57"/>
      <c r="BG38" s="57"/>
      <c r="BH38" s="57"/>
      <c r="BI38" s="57"/>
      <c r="BJ38" s="57"/>
      <c r="BK38" s="57"/>
      <c r="BL38" s="2">
        <f t="shared" ref="BL38:BR38" si="62">IF(ISERR(SEARCH(BL$1,AK38)),0,1)</f>
        <v>0</v>
      </c>
      <c r="BM38" s="2">
        <f t="shared" si="62"/>
        <v>0</v>
      </c>
      <c r="BN38" s="2">
        <f t="shared" si="62"/>
        <v>0</v>
      </c>
      <c r="BO38" s="2">
        <f t="shared" si="62"/>
        <v>0</v>
      </c>
      <c r="BP38" s="2">
        <f t="shared" si="62"/>
        <v>0</v>
      </c>
      <c r="BQ38" s="2">
        <f t="shared" si="62"/>
        <v>0</v>
      </c>
      <c r="BR38" s="2">
        <f t="shared" si="62"/>
        <v>0</v>
      </c>
      <c r="BS38" s="2">
        <f t="shared" si="2"/>
        <v>0</v>
      </c>
      <c r="BT38" s="57">
        <f t="shared" si="3"/>
        <v>0</v>
      </c>
      <c r="BU38" s="68">
        <f t="shared" si="4"/>
        <v>0</v>
      </c>
      <c r="BV38" t="e">
        <f t="shared" si="5"/>
        <v>#N/A</v>
      </c>
      <c r="BW38" t="e">
        <f t="shared" si="6"/>
        <v>#N/A</v>
      </c>
      <c r="BX38" t="e">
        <f t="shared" si="7"/>
        <v>#N/A</v>
      </c>
      <c r="BY38" t="e">
        <f t="shared" si="8"/>
        <v>#N/A</v>
      </c>
      <c r="BZ38" t="e">
        <f t="shared" si="9"/>
        <v>#N/A</v>
      </c>
      <c r="CA38" t="e">
        <f t="shared" si="10"/>
        <v>#N/A</v>
      </c>
      <c r="CB38" t="e">
        <f t="shared" si="11"/>
        <v>#N/A</v>
      </c>
      <c r="CC38" t="e">
        <f t="shared" si="12"/>
        <v>#N/A</v>
      </c>
      <c r="CD38" t="e">
        <f t="shared" si="13"/>
        <v>#N/A</v>
      </c>
      <c r="CE38" t="e">
        <f t="shared" si="14"/>
        <v>#N/A</v>
      </c>
      <c r="CF38" t="e">
        <f t="shared" si="15"/>
        <v>#N/A</v>
      </c>
      <c r="CG38" t="e">
        <f t="shared" si="16"/>
        <v>#N/A</v>
      </c>
      <c r="CH38" t="e">
        <f t="shared" si="17"/>
        <v>#N/A</v>
      </c>
      <c r="CI38" t="e">
        <f t="shared" si="18"/>
        <v>#N/A</v>
      </c>
      <c r="CJ38" t="e">
        <f t="shared" si="19"/>
        <v>#N/A</v>
      </c>
      <c r="CK38" t="e">
        <f t="shared" si="20"/>
        <v>#N/A</v>
      </c>
      <c r="CL38" t="e">
        <f t="shared" si="21"/>
        <v>#N/A</v>
      </c>
      <c r="CM38" t="e">
        <f t="shared" si="22"/>
        <v>#N/A</v>
      </c>
      <c r="CN38" t="e">
        <f t="shared" si="23"/>
        <v>#N/A</v>
      </c>
      <c r="CO38" t="e">
        <f t="shared" si="24"/>
        <v>#N/A</v>
      </c>
      <c r="CP38" s="57" t="e">
        <f t="shared" si="25"/>
        <v>#N/A</v>
      </c>
      <c r="CQ38" s="57" t="str">
        <f t="shared" si="26"/>
        <v/>
      </c>
    </row>
    <row r="39" spans="1:95">
      <c r="C39" s="54"/>
      <c r="D39" s="54"/>
      <c r="AI39" s="18"/>
      <c r="AN39" s="57"/>
      <c r="AO39" s="57"/>
      <c r="AP39" s="57"/>
      <c r="AQ39" s="57"/>
      <c r="AR39" s="57"/>
      <c r="AS39" s="57"/>
      <c r="AT39" s="57"/>
      <c r="AU39" s="57"/>
      <c r="AV39" s="57"/>
      <c r="AW39" s="57"/>
      <c r="AX39" s="57"/>
      <c r="AY39" s="57"/>
      <c r="AZ39" s="57"/>
      <c r="BA39" s="57"/>
      <c r="BB39" s="57"/>
      <c r="BC39" s="57"/>
      <c r="BD39" s="57"/>
      <c r="BE39" s="57"/>
      <c r="BF39" s="57"/>
      <c r="BG39" s="57"/>
      <c r="BH39" s="57"/>
      <c r="BI39" s="57"/>
      <c r="BJ39" s="57"/>
      <c r="BK39" s="57"/>
      <c r="BL39" s="2">
        <f t="shared" ref="BL39:BR39" si="63">IF(ISERR(SEARCH(BL$1,AK39)),0,1)</f>
        <v>0</v>
      </c>
      <c r="BM39" s="2">
        <f t="shared" si="63"/>
        <v>0</v>
      </c>
      <c r="BN39" s="2">
        <f t="shared" si="63"/>
        <v>0</v>
      </c>
      <c r="BO39" s="2">
        <f t="shared" si="63"/>
        <v>0</v>
      </c>
      <c r="BP39" s="2">
        <f t="shared" si="63"/>
        <v>0</v>
      </c>
      <c r="BQ39" s="2">
        <f t="shared" si="63"/>
        <v>0</v>
      </c>
      <c r="BR39" s="2">
        <f t="shared" si="63"/>
        <v>0</v>
      </c>
      <c r="BS39" s="2">
        <f t="shared" si="2"/>
        <v>0</v>
      </c>
      <c r="BT39" s="57">
        <f t="shared" si="3"/>
        <v>0</v>
      </c>
      <c r="BU39" s="68">
        <f t="shared" si="4"/>
        <v>0</v>
      </c>
      <c r="BV39" t="e">
        <f t="shared" si="5"/>
        <v>#N/A</v>
      </c>
      <c r="BW39" t="e">
        <f t="shared" si="6"/>
        <v>#N/A</v>
      </c>
      <c r="BX39" t="e">
        <f t="shared" si="7"/>
        <v>#N/A</v>
      </c>
      <c r="BY39" t="e">
        <f t="shared" si="8"/>
        <v>#N/A</v>
      </c>
      <c r="BZ39" t="e">
        <f t="shared" si="9"/>
        <v>#N/A</v>
      </c>
      <c r="CA39" t="e">
        <f t="shared" si="10"/>
        <v>#N/A</v>
      </c>
      <c r="CB39" t="e">
        <f t="shared" si="11"/>
        <v>#N/A</v>
      </c>
      <c r="CC39" t="e">
        <f t="shared" si="12"/>
        <v>#N/A</v>
      </c>
      <c r="CD39" t="e">
        <f t="shared" si="13"/>
        <v>#N/A</v>
      </c>
      <c r="CE39" t="e">
        <f t="shared" si="14"/>
        <v>#N/A</v>
      </c>
      <c r="CF39" t="e">
        <f t="shared" si="15"/>
        <v>#N/A</v>
      </c>
      <c r="CG39" t="e">
        <f t="shared" si="16"/>
        <v>#N/A</v>
      </c>
      <c r="CH39" t="e">
        <f t="shared" si="17"/>
        <v>#N/A</v>
      </c>
      <c r="CI39" t="e">
        <f t="shared" si="18"/>
        <v>#N/A</v>
      </c>
      <c r="CJ39" t="e">
        <f t="shared" si="19"/>
        <v>#N/A</v>
      </c>
      <c r="CK39" t="e">
        <f t="shared" si="20"/>
        <v>#N/A</v>
      </c>
      <c r="CL39" t="e">
        <f t="shared" si="21"/>
        <v>#N/A</v>
      </c>
      <c r="CM39" t="e">
        <f t="shared" si="22"/>
        <v>#N/A</v>
      </c>
      <c r="CN39" t="e">
        <f t="shared" si="23"/>
        <v>#N/A</v>
      </c>
      <c r="CO39" t="e">
        <f t="shared" si="24"/>
        <v>#N/A</v>
      </c>
      <c r="CP39" s="57" t="e">
        <f t="shared" si="25"/>
        <v>#N/A</v>
      </c>
      <c r="CQ39" s="57" t="str">
        <f t="shared" si="26"/>
        <v/>
      </c>
    </row>
    <row r="40" spans="1:95">
      <c r="C40" s="54"/>
      <c r="D40" s="54"/>
      <c r="AI40" s="18"/>
      <c r="AN40" s="57"/>
      <c r="AO40" s="57"/>
      <c r="AP40" s="57"/>
      <c r="AQ40" s="57"/>
      <c r="AR40" s="57"/>
      <c r="AS40" s="57"/>
      <c r="AT40" s="57"/>
      <c r="AU40" s="57"/>
      <c r="AV40" s="57"/>
      <c r="AW40" s="57"/>
      <c r="AX40" s="57"/>
      <c r="AY40" s="57"/>
      <c r="AZ40" s="57"/>
      <c r="BA40" s="57"/>
      <c r="BB40" s="57"/>
      <c r="BC40" s="57"/>
      <c r="BD40" s="57"/>
      <c r="BE40" s="57"/>
      <c r="BF40" s="57"/>
      <c r="BG40" s="57"/>
      <c r="BH40" s="57"/>
      <c r="BI40" s="57"/>
      <c r="BJ40" s="57"/>
      <c r="BK40" s="57"/>
      <c r="BL40" s="2">
        <f t="shared" ref="BL40:BR40" si="64">IF(ISERR(SEARCH(BL$1,AK40)),0,1)</f>
        <v>0</v>
      </c>
      <c r="BM40" s="2">
        <f t="shared" si="64"/>
        <v>0</v>
      </c>
      <c r="BN40" s="2">
        <f t="shared" si="64"/>
        <v>0</v>
      </c>
      <c r="BO40" s="2">
        <f t="shared" si="64"/>
        <v>0</v>
      </c>
      <c r="BP40" s="2">
        <f t="shared" si="64"/>
        <v>0</v>
      </c>
      <c r="BQ40" s="2">
        <f t="shared" si="64"/>
        <v>0</v>
      </c>
      <c r="BR40" s="2">
        <f t="shared" si="64"/>
        <v>0</v>
      </c>
      <c r="BS40" s="2">
        <f t="shared" si="2"/>
        <v>0</v>
      </c>
      <c r="BT40" s="57">
        <f t="shared" si="3"/>
        <v>0</v>
      </c>
      <c r="BU40" s="68">
        <f t="shared" si="4"/>
        <v>0</v>
      </c>
      <c r="BV40" t="e">
        <f t="shared" si="5"/>
        <v>#N/A</v>
      </c>
      <c r="BW40" t="e">
        <f t="shared" si="6"/>
        <v>#N/A</v>
      </c>
      <c r="BX40" t="e">
        <f t="shared" si="7"/>
        <v>#N/A</v>
      </c>
      <c r="BY40" t="e">
        <f t="shared" si="8"/>
        <v>#N/A</v>
      </c>
      <c r="BZ40" t="e">
        <f t="shared" si="9"/>
        <v>#N/A</v>
      </c>
      <c r="CA40" t="e">
        <f t="shared" si="10"/>
        <v>#N/A</v>
      </c>
      <c r="CB40" t="e">
        <f t="shared" si="11"/>
        <v>#N/A</v>
      </c>
      <c r="CC40" t="e">
        <f t="shared" si="12"/>
        <v>#N/A</v>
      </c>
      <c r="CD40" t="e">
        <f t="shared" si="13"/>
        <v>#N/A</v>
      </c>
      <c r="CE40" t="e">
        <f t="shared" si="14"/>
        <v>#N/A</v>
      </c>
      <c r="CF40" t="e">
        <f t="shared" si="15"/>
        <v>#N/A</v>
      </c>
      <c r="CG40" t="e">
        <f t="shared" si="16"/>
        <v>#N/A</v>
      </c>
      <c r="CH40" t="e">
        <f t="shared" si="17"/>
        <v>#N/A</v>
      </c>
      <c r="CI40" t="e">
        <f t="shared" si="18"/>
        <v>#N/A</v>
      </c>
      <c r="CJ40" t="e">
        <f t="shared" si="19"/>
        <v>#N/A</v>
      </c>
      <c r="CK40" t="e">
        <f t="shared" si="20"/>
        <v>#N/A</v>
      </c>
      <c r="CL40" t="e">
        <f t="shared" si="21"/>
        <v>#N/A</v>
      </c>
      <c r="CM40" t="e">
        <f t="shared" si="22"/>
        <v>#N/A</v>
      </c>
      <c r="CN40" t="e">
        <f t="shared" si="23"/>
        <v>#N/A</v>
      </c>
      <c r="CO40" t="e">
        <f t="shared" si="24"/>
        <v>#N/A</v>
      </c>
      <c r="CP40" s="57" t="e">
        <f t="shared" si="25"/>
        <v>#N/A</v>
      </c>
      <c r="CQ40" s="57" t="str">
        <f t="shared" si="26"/>
        <v/>
      </c>
    </row>
    <row r="41" spans="1:95">
      <c r="C41" s="54"/>
      <c r="D41" s="54"/>
      <c r="AI41" s="18"/>
      <c r="AN41" s="57"/>
      <c r="AO41" s="57"/>
      <c r="AP41" s="57"/>
      <c r="AQ41" s="57"/>
      <c r="AR41" s="57"/>
      <c r="AS41" s="57"/>
      <c r="AT41" s="57"/>
      <c r="AU41" s="57"/>
      <c r="AV41" s="57"/>
      <c r="AW41" s="57"/>
      <c r="AX41" s="57"/>
      <c r="AY41" s="57"/>
      <c r="AZ41" s="57"/>
      <c r="BA41" s="57"/>
      <c r="BB41" s="57"/>
      <c r="BC41" s="57"/>
      <c r="BD41" s="57"/>
      <c r="BE41" s="57"/>
      <c r="BF41" s="57"/>
      <c r="BG41" s="57"/>
      <c r="BH41" s="57"/>
      <c r="BI41" s="57"/>
      <c r="BJ41" s="57"/>
      <c r="BK41" s="57"/>
      <c r="BL41" s="2">
        <f t="shared" ref="BL41:BR41" si="65">IF(ISERR(SEARCH(BL$1,AK41)),0,1)</f>
        <v>0</v>
      </c>
      <c r="BM41" s="2">
        <f t="shared" si="65"/>
        <v>0</v>
      </c>
      <c r="BN41" s="2">
        <f t="shared" si="65"/>
        <v>0</v>
      </c>
      <c r="BO41" s="2">
        <f t="shared" si="65"/>
        <v>0</v>
      </c>
      <c r="BP41" s="2">
        <f t="shared" si="65"/>
        <v>0</v>
      </c>
      <c r="BQ41" s="2">
        <f t="shared" si="65"/>
        <v>0</v>
      </c>
      <c r="BR41" s="2">
        <f t="shared" si="65"/>
        <v>0</v>
      </c>
      <c r="BS41" s="2">
        <f t="shared" si="2"/>
        <v>0</v>
      </c>
      <c r="BT41" s="57">
        <f t="shared" si="3"/>
        <v>0</v>
      </c>
      <c r="BU41" s="68">
        <f t="shared" si="4"/>
        <v>0</v>
      </c>
      <c r="BV41" t="e">
        <f t="shared" si="5"/>
        <v>#N/A</v>
      </c>
      <c r="BW41" t="e">
        <f t="shared" si="6"/>
        <v>#N/A</v>
      </c>
      <c r="BX41" t="e">
        <f t="shared" si="7"/>
        <v>#N/A</v>
      </c>
      <c r="BY41" t="e">
        <f t="shared" si="8"/>
        <v>#N/A</v>
      </c>
      <c r="BZ41" t="e">
        <f t="shared" si="9"/>
        <v>#N/A</v>
      </c>
      <c r="CA41" t="e">
        <f t="shared" si="10"/>
        <v>#N/A</v>
      </c>
      <c r="CB41" t="e">
        <f t="shared" si="11"/>
        <v>#N/A</v>
      </c>
      <c r="CC41" t="e">
        <f t="shared" si="12"/>
        <v>#N/A</v>
      </c>
      <c r="CD41" t="e">
        <f t="shared" si="13"/>
        <v>#N/A</v>
      </c>
      <c r="CE41" t="e">
        <f t="shared" si="14"/>
        <v>#N/A</v>
      </c>
      <c r="CF41" t="e">
        <f t="shared" si="15"/>
        <v>#N/A</v>
      </c>
      <c r="CG41" t="e">
        <f t="shared" si="16"/>
        <v>#N/A</v>
      </c>
      <c r="CH41" t="e">
        <f t="shared" si="17"/>
        <v>#N/A</v>
      </c>
      <c r="CI41" t="e">
        <f t="shared" si="18"/>
        <v>#N/A</v>
      </c>
      <c r="CJ41" t="e">
        <f t="shared" si="19"/>
        <v>#N/A</v>
      </c>
      <c r="CK41" t="e">
        <f t="shared" si="20"/>
        <v>#N/A</v>
      </c>
      <c r="CL41" t="e">
        <f t="shared" si="21"/>
        <v>#N/A</v>
      </c>
      <c r="CM41" t="e">
        <f t="shared" si="22"/>
        <v>#N/A</v>
      </c>
      <c r="CN41" t="e">
        <f t="shared" si="23"/>
        <v>#N/A</v>
      </c>
      <c r="CO41" t="e">
        <f t="shared" si="24"/>
        <v>#N/A</v>
      </c>
      <c r="CP41" s="57" t="e">
        <f t="shared" si="25"/>
        <v>#N/A</v>
      </c>
      <c r="CQ41" s="57" t="str">
        <f t="shared" si="26"/>
        <v/>
      </c>
    </row>
    <row r="42" spans="1:95">
      <c r="C42" s="54"/>
      <c r="D42" s="54"/>
      <c r="AI42" s="18"/>
      <c r="AN42" s="57"/>
      <c r="AO42" s="57"/>
      <c r="AP42" s="57"/>
      <c r="AQ42" s="57"/>
      <c r="AR42" s="57"/>
      <c r="AS42" s="57"/>
      <c r="AT42" s="57"/>
      <c r="AU42" s="57"/>
      <c r="AV42" s="57"/>
      <c r="AW42" s="57"/>
      <c r="AX42" s="57"/>
      <c r="AY42" s="57"/>
      <c r="AZ42" s="57"/>
      <c r="BA42" s="57"/>
      <c r="BB42" s="57"/>
      <c r="BC42" s="57"/>
      <c r="BD42" s="57"/>
      <c r="BE42" s="57"/>
      <c r="BF42" s="57"/>
      <c r="BG42" s="57"/>
      <c r="BH42" s="57"/>
      <c r="BI42" s="57"/>
      <c r="BJ42" s="57"/>
      <c r="BK42" s="57"/>
      <c r="BL42" s="2">
        <f t="shared" ref="BL42:BR42" si="66">IF(ISERR(SEARCH(BL$1,AK42)),0,1)</f>
        <v>0</v>
      </c>
      <c r="BM42" s="2">
        <f t="shared" si="66"/>
        <v>0</v>
      </c>
      <c r="BN42" s="2">
        <f t="shared" si="66"/>
        <v>0</v>
      </c>
      <c r="BO42" s="2">
        <f t="shared" si="66"/>
        <v>0</v>
      </c>
      <c r="BP42" s="2">
        <f t="shared" si="66"/>
        <v>0</v>
      </c>
      <c r="BQ42" s="2">
        <f t="shared" si="66"/>
        <v>0</v>
      </c>
      <c r="BR42" s="2">
        <f t="shared" si="66"/>
        <v>0</v>
      </c>
      <c r="BS42" s="2">
        <f t="shared" si="2"/>
        <v>0</v>
      </c>
      <c r="BT42" s="57">
        <f t="shared" si="3"/>
        <v>0</v>
      </c>
      <c r="BU42" s="68">
        <f t="shared" si="4"/>
        <v>0</v>
      </c>
      <c r="BV42" t="e">
        <f t="shared" si="5"/>
        <v>#N/A</v>
      </c>
      <c r="BW42" t="e">
        <f t="shared" si="6"/>
        <v>#N/A</v>
      </c>
      <c r="BX42" t="e">
        <f t="shared" si="7"/>
        <v>#N/A</v>
      </c>
      <c r="BY42" t="e">
        <f t="shared" si="8"/>
        <v>#N/A</v>
      </c>
      <c r="BZ42" t="e">
        <f t="shared" si="9"/>
        <v>#N/A</v>
      </c>
      <c r="CA42" t="e">
        <f t="shared" si="10"/>
        <v>#N/A</v>
      </c>
      <c r="CB42" t="e">
        <f t="shared" si="11"/>
        <v>#N/A</v>
      </c>
      <c r="CC42" t="e">
        <f t="shared" si="12"/>
        <v>#N/A</v>
      </c>
      <c r="CD42" t="e">
        <f t="shared" si="13"/>
        <v>#N/A</v>
      </c>
      <c r="CE42" t="e">
        <f t="shared" si="14"/>
        <v>#N/A</v>
      </c>
      <c r="CF42" t="e">
        <f t="shared" si="15"/>
        <v>#N/A</v>
      </c>
      <c r="CG42" t="e">
        <f t="shared" si="16"/>
        <v>#N/A</v>
      </c>
      <c r="CH42" t="e">
        <f t="shared" si="17"/>
        <v>#N/A</v>
      </c>
      <c r="CI42" t="e">
        <f t="shared" si="18"/>
        <v>#N/A</v>
      </c>
      <c r="CJ42" t="e">
        <f t="shared" si="19"/>
        <v>#N/A</v>
      </c>
      <c r="CK42" t="e">
        <f t="shared" si="20"/>
        <v>#N/A</v>
      </c>
      <c r="CL42" t="e">
        <f t="shared" si="21"/>
        <v>#N/A</v>
      </c>
      <c r="CM42" t="e">
        <f t="shared" si="22"/>
        <v>#N/A</v>
      </c>
      <c r="CN42" t="e">
        <f t="shared" si="23"/>
        <v>#N/A</v>
      </c>
      <c r="CO42" t="e">
        <f t="shared" si="24"/>
        <v>#N/A</v>
      </c>
      <c r="CP42" s="57" t="e">
        <f t="shared" si="25"/>
        <v>#N/A</v>
      </c>
      <c r="CQ42" s="57" t="str">
        <f t="shared" si="26"/>
        <v/>
      </c>
    </row>
    <row r="43" spans="1:95">
      <c r="C43" s="54"/>
      <c r="D43" s="54"/>
      <c r="AI43" s="18"/>
      <c r="AN43" s="57"/>
      <c r="AO43" s="57"/>
      <c r="AP43" s="57"/>
      <c r="AQ43" s="57"/>
      <c r="AR43" s="57"/>
      <c r="AS43" s="57"/>
      <c r="AT43" s="57"/>
      <c r="AU43" s="57"/>
      <c r="AV43" s="57"/>
      <c r="AW43" s="57"/>
      <c r="AX43" s="57"/>
      <c r="AY43" s="57"/>
      <c r="AZ43" s="57"/>
      <c r="BA43" s="57"/>
      <c r="BB43" s="57"/>
      <c r="BC43" s="57"/>
      <c r="BD43" s="57"/>
      <c r="BE43" s="57"/>
      <c r="BF43" s="57"/>
      <c r="BG43" s="57"/>
      <c r="BH43" s="57"/>
      <c r="BI43" s="57"/>
      <c r="BJ43" s="57"/>
      <c r="BK43" s="57"/>
      <c r="BL43" s="2">
        <f t="shared" ref="BL43:BR43" si="67">IF(ISERR(SEARCH(BL$1,AK43)),0,1)</f>
        <v>0</v>
      </c>
      <c r="BM43" s="2">
        <f t="shared" si="67"/>
        <v>0</v>
      </c>
      <c r="BN43" s="2">
        <f t="shared" si="67"/>
        <v>0</v>
      </c>
      <c r="BO43" s="2">
        <f t="shared" si="67"/>
        <v>0</v>
      </c>
      <c r="BP43" s="2">
        <f t="shared" si="67"/>
        <v>0</v>
      </c>
      <c r="BQ43" s="2">
        <f t="shared" si="67"/>
        <v>0</v>
      </c>
      <c r="BR43" s="2">
        <f t="shared" si="67"/>
        <v>0</v>
      </c>
      <c r="BS43" s="2">
        <f t="shared" si="2"/>
        <v>0</v>
      </c>
      <c r="BT43" s="57">
        <f t="shared" si="3"/>
        <v>0</v>
      </c>
      <c r="BU43" s="68">
        <f t="shared" si="4"/>
        <v>0</v>
      </c>
      <c r="BV43" t="e">
        <f t="shared" si="5"/>
        <v>#N/A</v>
      </c>
      <c r="BW43" t="e">
        <f t="shared" si="6"/>
        <v>#N/A</v>
      </c>
      <c r="BX43" t="e">
        <f t="shared" si="7"/>
        <v>#N/A</v>
      </c>
      <c r="BY43" t="e">
        <f t="shared" si="8"/>
        <v>#N/A</v>
      </c>
      <c r="BZ43" t="e">
        <f t="shared" si="9"/>
        <v>#N/A</v>
      </c>
      <c r="CA43" t="e">
        <f t="shared" si="10"/>
        <v>#N/A</v>
      </c>
      <c r="CB43" t="e">
        <f t="shared" si="11"/>
        <v>#N/A</v>
      </c>
      <c r="CC43" t="e">
        <f t="shared" si="12"/>
        <v>#N/A</v>
      </c>
      <c r="CD43" t="e">
        <f t="shared" si="13"/>
        <v>#N/A</v>
      </c>
      <c r="CE43" t="e">
        <f t="shared" si="14"/>
        <v>#N/A</v>
      </c>
      <c r="CF43" t="e">
        <f t="shared" si="15"/>
        <v>#N/A</v>
      </c>
      <c r="CG43" t="e">
        <f t="shared" si="16"/>
        <v>#N/A</v>
      </c>
      <c r="CH43" t="e">
        <f t="shared" si="17"/>
        <v>#N/A</v>
      </c>
      <c r="CI43" t="e">
        <f t="shared" si="18"/>
        <v>#N/A</v>
      </c>
      <c r="CJ43" t="e">
        <f t="shared" si="19"/>
        <v>#N/A</v>
      </c>
      <c r="CK43" t="e">
        <f t="shared" si="20"/>
        <v>#N/A</v>
      </c>
      <c r="CL43" t="e">
        <f t="shared" si="21"/>
        <v>#N/A</v>
      </c>
      <c r="CM43" t="e">
        <f t="shared" si="22"/>
        <v>#N/A</v>
      </c>
      <c r="CN43" t="e">
        <f t="shared" si="23"/>
        <v>#N/A</v>
      </c>
      <c r="CO43" t="e">
        <f t="shared" si="24"/>
        <v>#N/A</v>
      </c>
      <c r="CP43" s="57" t="e">
        <f t="shared" si="25"/>
        <v>#N/A</v>
      </c>
      <c r="CQ43" s="57" t="str">
        <f t="shared" si="26"/>
        <v/>
      </c>
    </row>
    <row r="44" spans="1:95">
      <c r="C44" s="54"/>
      <c r="D44" s="54"/>
      <c r="AI44" s="18"/>
      <c r="AN44" s="57"/>
      <c r="AO44" s="57"/>
      <c r="AP44" s="57"/>
      <c r="AQ44" s="57"/>
      <c r="AR44" s="57"/>
      <c r="AS44" s="57"/>
      <c r="AT44" s="57"/>
      <c r="AU44" s="57"/>
      <c r="AV44" s="57"/>
      <c r="AW44" s="57"/>
      <c r="AX44" s="57"/>
      <c r="AY44" s="57"/>
      <c r="AZ44" s="57"/>
      <c r="BA44" s="57"/>
      <c r="BB44" s="57"/>
      <c r="BC44" s="57"/>
      <c r="BD44" s="57"/>
      <c r="BE44" s="57"/>
      <c r="BF44" s="57"/>
      <c r="BG44" s="57"/>
      <c r="BH44" s="57"/>
      <c r="BI44" s="57"/>
      <c r="BJ44" s="57"/>
      <c r="BK44" s="57"/>
      <c r="BL44" s="2">
        <f t="shared" ref="BL44:BR44" si="68">IF(ISERR(SEARCH(BL$1,AK44)),0,1)</f>
        <v>0</v>
      </c>
      <c r="BM44" s="2">
        <f t="shared" si="68"/>
        <v>0</v>
      </c>
      <c r="BN44" s="2">
        <f t="shared" si="68"/>
        <v>0</v>
      </c>
      <c r="BO44" s="2">
        <f t="shared" si="68"/>
        <v>0</v>
      </c>
      <c r="BP44" s="2">
        <f t="shared" si="68"/>
        <v>0</v>
      </c>
      <c r="BQ44" s="2">
        <f t="shared" si="68"/>
        <v>0</v>
      </c>
      <c r="BR44" s="2">
        <f t="shared" si="68"/>
        <v>0</v>
      </c>
      <c r="BS44" s="2">
        <f t="shared" si="2"/>
        <v>0</v>
      </c>
      <c r="BT44" s="57">
        <f t="shared" si="3"/>
        <v>0</v>
      </c>
      <c r="BU44" s="68">
        <f t="shared" si="4"/>
        <v>0</v>
      </c>
      <c r="BV44" t="e">
        <f t="shared" si="5"/>
        <v>#N/A</v>
      </c>
      <c r="BW44" t="e">
        <f t="shared" si="6"/>
        <v>#N/A</v>
      </c>
      <c r="BX44" t="e">
        <f t="shared" si="7"/>
        <v>#N/A</v>
      </c>
      <c r="BY44" t="e">
        <f t="shared" si="8"/>
        <v>#N/A</v>
      </c>
      <c r="BZ44" t="e">
        <f t="shared" si="9"/>
        <v>#N/A</v>
      </c>
      <c r="CA44" t="e">
        <f t="shared" si="10"/>
        <v>#N/A</v>
      </c>
      <c r="CB44" t="e">
        <f t="shared" si="11"/>
        <v>#N/A</v>
      </c>
      <c r="CC44" t="e">
        <f t="shared" si="12"/>
        <v>#N/A</v>
      </c>
      <c r="CD44" t="e">
        <f t="shared" si="13"/>
        <v>#N/A</v>
      </c>
      <c r="CE44" t="e">
        <f t="shared" si="14"/>
        <v>#N/A</v>
      </c>
      <c r="CF44" t="e">
        <f t="shared" si="15"/>
        <v>#N/A</v>
      </c>
      <c r="CG44" t="e">
        <f t="shared" si="16"/>
        <v>#N/A</v>
      </c>
      <c r="CH44" t="e">
        <f t="shared" si="17"/>
        <v>#N/A</v>
      </c>
      <c r="CI44" t="e">
        <f t="shared" si="18"/>
        <v>#N/A</v>
      </c>
      <c r="CJ44" t="e">
        <f t="shared" si="19"/>
        <v>#N/A</v>
      </c>
      <c r="CK44" t="e">
        <f t="shared" si="20"/>
        <v>#N/A</v>
      </c>
      <c r="CL44" t="e">
        <f t="shared" si="21"/>
        <v>#N/A</v>
      </c>
      <c r="CM44" t="e">
        <f t="shared" si="22"/>
        <v>#N/A</v>
      </c>
      <c r="CN44" t="e">
        <f t="shared" si="23"/>
        <v>#N/A</v>
      </c>
      <c r="CO44" t="e">
        <f t="shared" si="24"/>
        <v>#N/A</v>
      </c>
      <c r="CP44" s="57" t="e">
        <f t="shared" si="25"/>
        <v>#N/A</v>
      </c>
      <c r="CQ44" s="57" t="str">
        <f t="shared" si="26"/>
        <v/>
      </c>
    </row>
    <row r="45" spans="1:95">
      <c r="C45" s="54"/>
      <c r="D45" s="54"/>
      <c r="AI45" s="18"/>
      <c r="AN45" s="57"/>
      <c r="AO45" s="57"/>
      <c r="AP45" s="57"/>
      <c r="AQ45" s="57"/>
      <c r="AR45" s="57"/>
      <c r="AS45" s="57"/>
      <c r="AT45" s="57"/>
      <c r="AU45" s="57"/>
      <c r="AV45" s="57"/>
      <c r="AW45" s="57"/>
      <c r="AX45" s="57"/>
      <c r="AY45" s="57"/>
      <c r="AZ45" s="57"/>
      <c r="BA45" s="57"/>
      <c r="BB45" s="57"/>
      <c r="BC45" s="57"/>
      <c r="BD45" s="57"/>
      <c r="BE45" s="57"/>
      <c r="BF45" s="57"/>
      <c r="BG45" s="57"/>
      <c r="BH45" s="57"/>
      <c r="BI45" s="57"/>
      <c r="BJ45" s="57"/>
      <c r="BK45" s="57"/>
      <c r="BL45" s="2">
        <f t="shared" ref="BL45:BR45" si="69">IF(ISERR(SEARCH(BL$1,AK45)),0,1)</f>
        <v>0</v>
      </c>
      <c r="BM45" s="2">
        <f t="shared" si="69"/>
        <v>0</v>
      </c>
      <c r="BN45" s="2">
        <f t="shared" si="69"/>
        <v>0</v>
      </c>
      <c r="BO45" s="2">
        <f t="shared" si="69"/>
        <v>0</v>
      </c>
      <c r="BP45" s="2">
        <f t="shared" si="69"/>
        <v>0</v>
      </c>
      <c r="BQ45" s="2">
        <f t="shared" si="69"/>
        <v>0</v>
      </c>
      <c r="BR45" s="2">
        <f t="shared" si="69"/>
        <v>0</v>
      </c>
      <c r="BS45" s="2">
        <f t="shared" si="2"/>
        <v>0</v>
      </c>
      <c r="BT45" s="57">
        <f t="shared" si="3"/>
        <v>0</v>
      </c>
      <c r="BU45" s="68">
        <f t="shared" si="4"/>
        <v>0</v>
      </c>
      <c r="BV45" t="e">
        <f t="shared" si="5"/>
        <v>#N/A</v>
      </c>
      <c r="BW45" t="e">
        <f t="shared" si="6"/>
        <v>#N/A</v>
      </c>
      <c r="BX45" t="e">
        <f t="shared" si="7"/>
        <v>#N/A</v>
      </c>
      <c r="BY45" t="e">
        <f t="shared" si="8"/>
        <v>#N/A</v>
      </c>
      <c r="BZ45" t="e">
        <f t="shared" si="9"/>
        <v>#N/A</v>
      </c>
      <c r="CA45" t="e">
        <f t="shared" si="10"/>
        <v>#N/A</v>
      </c>
      <c r="CB45" t="e">
        <f t="shared" si="11"/>
        <v>#N/A</v>
      </c>
      <c r="CC45" t="e">
        <f t="shared" si="12"/>
        <v>#N/A</v>
      </c>
      <c r="CD45" t="e">
        <f t="shared" si="13"/>
        <v>#N/A</v>
      </c>
      <c r="CE45" t="e">
        <f t="shared" si="14"/>
        <v>#N/A</v>
      </c>
      <c r="CF45" t="e">
        <f t="shared" si="15"/>
        <v>#N/A</v>
      </c>
      <c r="CG45" t="e">
        <f t="shared" si="16"/>
        <v>#N/A</v>
      </c>
      <c r="CH45" t="e">
        <f t="shared" si="17"/>
        <v>#N/A</v>
      </c>
      <c r="CI45" t="e">
        <f t="shared" si="18"/>
        <v>#N/A</v>
      </c>
      <c r="CJ45" t="e">
        <f t="shared" si="19"/>
        <v>#N/A</v>
      </c>
      <c r="CK45" t="e">
        <f t="shared" si="20"/>
        <v>#N/A</v>
      </c>
      <c r="CL45" t="e">
        <f t="shared" si="21"/>
        <v>#N/A</v>
      </c>
      <c r="CM45" t="e">
        <f t="shared" si="22"/>
        <v>#N/A</v>
      </c>
      <c r="CN45" t="e">
        <f t="shared" si="23"/>
        <v>#N/A</v>
      </c>
      <c r="CO45" t="e">
        <f t="shared" si="24"/>
        <v>#N/A</v>
      </c>
      <c r="CP45" s="57" t="e">
        <f t="shared" si="25"/>
        <v>#N/A</v>
      </c>
      <c r="CQ45" s="57" t="str">
        <f t="shared" si="26"/>
        <v/>
      </c>
    </row>
    <row r="46" spans="1:95">
      <c r="C46" s="54"/>
      <c r="D46" s="54"/>
      <c r="AI46" s="18"/>
      <c r="AN46" s="57"/>
      <c r="AO46" s="57"/>
      <c r="AP46" s="57"/>
      <c r="AQ46" s="57"/>
      <c r="AR46" s="57"/>
      <c r="AS46" s="57"/>
      <c r="AT46" s="57"/>
      <c r="AU46" s="57"/>
      <c r="AV46" s="57"/>
      <c r="AW46" s="57"/>
      <c r="AX46" s="57"/>
      <c r="AY46" s="57"/>
      <c r="AZ46" s="57"/>
      <c r="BA46" s="57"/>
      <c r="BB46" s="57"/>
      <c r="BC46" s="57"/>
      <c r="BD46" s="57"/>
      <c r="BE46" s="57"/>
      <c r="BF46" s="57"/>
      <c r="BG46" s="57"/>
      <c r="BH46" s="57"/>
      <c r="BI46" s="57"/>
      <c r="BJ46" s="57"/>
      <c r="BK46" s="57"/>
      <c r="BL46" s="2">
        <f t="shared" ref="BL46:BR46" si="70">IF(ISERR(SEARCH(BL$1,AK46)),0,1)</f>
        <v>0</v>
      </c>
      <c r="BM46" s="2">
        <f t="shared" si="70"/>
        <v>0</v>
      </c>
      <c r="BN46" s="2">
        <f t="shared" si="70"/>
        <v>0</v>
      </c>
      <c r="BO46" s="2">
        <f t="shared" si="70"/>
        <v>0</v>
      </c>
      <c r="BP46" s="2">
        <f t="shared" si="70"/>
        <v>0</v>
      </c>
      <c r="BQ46" s="2">
        <f t="shared" si="70"/>
        <v>0</v>
      </c>
      <c r="BR46" s="2">
        <f t="shared" si="70"/>
        <v>0</v>
      </c>
      <c r="BS46" s="2">
        <f t="shared" si="2"/>
        <v>0</v>
      </c>
      <c r="BT46" s="57">
        <f t="shared" si="3"/>
        <v>0</v>
      </c>
      <c r="BU46" s="68">
        <f t="shared" si="4"/>
        <v>0</v>
      </c>
      <c r="BV46" t="e">
        <f t="shared" si="5"/>
        <v>#N/A</v>
      </c>
      <c r="BW46" t="e">
        <f t="shared" si="6"/>
        <v>#N/A</v>
      </c>
      <c r="BX46" t="e">
        <f t="shared" si="7"/>
        <v>#N/A</v>
      </c>
      <c r="BY46" t="e">
        <f t="shared" si="8"/>
        <v>#N/A</v>
      </c>
      <c r="BZ46" t="e">
        <f t="shared" si="9"/>
        <v>#N/A</v>
      </c>
      <c r="CA46" t="e">
        <f t="shared" si="10"/>
        <v>#N/A</v>
      </c>
      <c r="CB46" t="e">
        <f t="shared" si="11"/>
        <v>#N/A</v>
      </c>
      <c r="CC46" t="e">
        <f t="shared" si="12"/>
        <v>#N/A</v>
      </c>
      <c r="CD46" t="e">
        <f t="shared" si="13"/>
        <v>#N/A</v>
      </c>
      <c r="CE46" t="e">
        <f t="shared" si="14"/>
        <v>#N/A</v>
      </c>
      <c r="CF46" t="e">
        <f t="shared" si="15"/>
        <v>#N/A</v>
      </c>
      <c r="CG46" t="e">
        <f t="shared" si="16"/>
        <v>#N/A</v>
      </c>
      <c r="CH46" t="e">
        <f t="shared" si="17"/>
        <v>#N/A</v>
      </c>
      <c r="CI46" t="e">
        <f t="shared" si="18"/>
        <v>#N/A</v>
      </c>
      <c r="CJ46" t="e">
        <f t="shared" si="19"/>
        <v>#N/A</v>
      </c>
      <c r="CK46" t="e">
        <f t="shared" si="20"/>
        <v>#N/A</v>
      </c>
      <c r="CL46" t="e">
        <f t="shared" si="21"/>
        <v>#N/A</v>
      </c>
      <c r="CM46" t="e">
        <f t="shared" si="22"/>
        <v>#N/A</v>
      </c>
      <c r="CN46" t="e">
        <f t="shared" si="23"/>
        <v>#N/A</v>
      </c>
      <c r="CO46" t="e">
        <f t="shared" si="24"/>
        <v>#N/A</v>
      </c>
      <c r="CP46" s="57" t="e">
        <f t="shared" si="25"/>
        <v>#N/A</v>
      </c>
      <c r="CQ46" s="57" t="str">
        <f t="shared" si="26"/>
        <v/>
      </c>
    </row>
    <row r="47" spans="1:95">
      <c r="C47" s="54"/>
      <c r="D47" s="54"/>
      <c r="AI47" s="18"/>
      <c r="AN47" s="57"/>
      <c r="AO47" s="57"/>
      <c r="AP47" s="57"/>
      <c r="AQ47" s="57"/>
      <c r="AR47" s="57"/>
      <c r="AS47" s="57"/>
      <c r="AT47" s="57"/>
      <c r="AU47" s="57"/>
      <c r="AV47" s="57"/>
      <c r="AW47" s="57"/>
      <c r="AX47" s="57"/>
      <c r="AY47" s="57"/>
      <c r="AZ47" s="57"/>
      <c r="BA47" s="57"/>
      <c r="BB47" s="57"/>
      <c r="BC47" s="57"/>
      <c r="BD47" s="57"/>
      <c r="BE47" s="57"/>
      <c r="BF47" s="57"/>
      <c r="BG47" s="57"/>
      <c r="BH47" s="57"/>
      <c r="BI47" s="57"/>
      <c r="BJ47" s="57"/>
      <c r="BK47" s="57"/>
      <c r="BL47" s="2">
        <f t="shared" ref="BL47:BR47" si="71">IF(ISERR(SEARCH(BL$1,AK47)),0,1)</f>
        <v>0</v>
      </c>
      <c r="BM47" s="2">
        <f t="shared" si="71"/>
        <v>0</v>
      </c>
      <c r="BN47" s="2">
        <f t="shared" si="71"/>
        <v>0</v>
      </c>
      <c r="BO47" s="2">
        <f t="shared" si="71"/>
        <v>0</v>
      </c>
      <c r="BP47" s="2">
        <f t="shared" si="71"/>
        <v>0</v>
      </c>
      <c r="BQ47" s="2">
        <f t="shared" si="71"/>
        <v>0</v>
      </c>
      <c r="BR47" s="2">
        <f t="shared" si="71"/>
        <v>0</v>
      </c>
      <c r="BS47" s="2">
        <f t="shared" si="2"/>
        <v>0</v>
      </c>
      <c r="BT47" s="57">
        <f t="shared" si="3"/>
        <v>0</v>
      </c>
      <c r="BU47" s="68">
        <f t="shared" si="4"/>
        <v>0</v>
      </c>
      <c r="BV47" t="e">
        <f t="shared" si="5"/>
        <v>#N/A</v>
      </c>
      <c r="BW47" t="e">
        <f t="shared" si="6"/>
        <v>#N/A</v>
      </c>
      <c r="BX47" t="e">
        <f t="shared" si="7"/>
        <v>#N/A</v>
      </c>
      <c r="BY47" t="e">
        <f t="shared" si="8"/>
        <v>#N/A</v>
      </c>
      <c r="BZ47" t="e">
        <f t="shared" si="9"/>
        <v>#N/A</v>
      </c>
      <c r="CA47" t="e">
        <f t="shared" si="10"/>
        <v>#N/A</v>
      </c>
      <c r="CB47" t="e">
        <f t="shared" si="11"/>
        <v>#N/A</v>
      </c>
      <c r="CC47" t="e">
        <f t="shared" si="12"/>
        <v>#N/A</v>
      </c>
      <c r="CD47" t="e">
        <f t="shared" si="13"/>
        <v>#N/A</v>
      </c>
      <c r="CE47" t="e">
        <f t="shared" si="14"/>
        <v>#N/A</v>
      </c>
      <c r="CF47" t="e">
        <f t="shared" si="15"/>
        <v>#N/A</v>
      </c>
      <c r="CG47" t="e">
        <f t="shared" si="16"/>
        <v>#N/A</v>
      </c>
      <c r="CH47" t="e">
        <f t="shared" si="17"/>
        <v>#N/A</v>
      </c>
      <c r="CI47" t="e">
        <f t="shared" si="18"/>
        <v>#N/A</v>
      </c>
      <c r="CJ47" t="e">
        <f t="shared" si="19"/>
        <v>#N/A</v>
      </c>
      <c r="CK47" t="e">
        <f t="shared" si="20"/>
        <v>#N/A</v>
      </c>
      <c r="CL47" t="e">
        <f t="shared" si="21"/>
        <v>#N/A</v>
      </c>
      <c r="CM47" t="e">
        <f t="shared" si="22"/>
        <v>#N/A</v>
      </c>
      <c r="CN47" t="e">
        <f t="shared" si="23"/>
        <v>#N/A</v>
      </c>
      <c r="CO47" t="e">
        <f t="shared" si="24"/>
        <v>#N/A</v>
      </c>
      <c r="CP47" s="57" t="e">
        <f t="shared" si="25"/>
        <v>#N/A</v>
      </c>
      <c r="CQ47" s="57" t="str">
        <f t="shared" si="26"/>
        <v/>
      </c>
    </row>
    <row r="48" spans="1:95">
      <c r="C48" s="54"/>
      <c r="D48" s="54"/>
      <c r="AI48" s="18"/>
      <c r="AN48" s="57"/>
      <c r="AO48" s="57"/>
      <c r="AP48" s="57"/>
      <c r="AQ48" s="57"/>
      <c r="AR48" s="57"/>
      <c r="AS48" s="57"/>
      <c r="AT48" s="57"/>
      <c r="AU48" s="57"/>
      <c r="AV48" s="57"/>
      <c r="AW48" s="57"/>
      <c r="AX48" s="57"/>
      <c r="AY48" s="57"/>
      <c r="AZ48" s="57"/>
      <c r="BA48" s="57"/>
      <c r="BB48" s="57"/>
      <c r="BC48" s="57"/>
      <c r="BD48" s="57"/>
      <c r="BE48" s="57"/>
      <c r="BF48" s="57"/>
      <c r="BG48" s="57"/>
      <c r="BH48" s="57"/>
      <c r="BI48" s="57"/>
      <c r="BJ48" s="57"/>
      <c r="BK48" s="57"/>
      <c r="BL48" s="2">
        <f t="shared" ref="BL48:BR48" si="72">IF(ISERR(SEARCH(BL$1,AK48)),0,1)</f>
        <v>0</v>
      </c>
      <c r="BM48" s="2">
        <f t="shared" si="72"/>
        <v>0</v>
      </c>
      <c r="BN48" s="2">
        <f t="shared" si="72"/>
        <v>0</v>
      </c>
      <c r="BO48" s="2">
        <f t="shared" si="72"/>
        <v>0</v>
      </c>
      <c r="BP48" s="2">
        <f t="shared" si="72"/>
        <v>0</v>
      </c>
      <c r="BQ48" s="2">
        <f t="shared" si="72"/>
        <v>0</v>
      </c>
      <c r="BR48" s="2">
        <f t="shared" si="72"/>
        <v>0</v>
      </c>
      <c r="BS48" s="2">
        <f t="shared" si="2"/>
        <v>0</v>
      </c>
      <c r="BT48" s="57">
        <f t="shared" si="3"/>
        <v>0</v>
      </c>
      <c r="BU48" s="68">
        <f t="shared" si="4"/>
        <v>0</v>
      </c>
      <c r="BV48" t="e">
        <f t="shared" si="5"/>
        <v>#N/A</v>
      </c>
      <c r="BW48" t="e">
        <f t="shared" si="6"/>
        <v>#N/A</v>
      </c>
      <c r="BX48" t="e">
        <f t="shared" si="7"/>
        <v>#N/A</v>
      </c>
      <c r="BY48" t="e">
        <f t="shared" si="8"/>
        <v>#N/A</v>
      </c>
      <c r="BZ48" t="e">
        <f t="shared" si="9"/>
        <v>#N/A</v>
      </c>
      <c r="CA48" t="e">
        <f t="shared" si="10"/>
        <v>#N/A</v>
      </c>
      <c r="CB48" t="e">
        <f t="shared" si="11"/>
        <v>#N/A</v>
      </c>
      <c r="CC48" t="e">
        <f t="shared" si="12"/>
        <v>#N/A</v>
      </c>
      <c r="CD48" t="e">
        <f t="shared" si="13"/>
        <v>#N/A</v>
      </c>
      <c r="CE48" t="e">
        <f t="shared" si="14"/>
        <v>#N/A</v>
      </c>
      <c r="CF48" t="e">
        <f t="shared" si="15"/>
        <v>#N/A</v>
      </c>
      <c r="CG48" t="e">
        <f t="shared" si="16"/>
        <v>#N/A</v>
      </c>
      <c r="CH48" t="e">
        <f t="shared" si="17"/>
        <v>#N/A</v>
      </c>
      <c r="CI48" t="e">
        <f t="shared" si="18"/>
        <v>#N/A</v>
      </c>
      <c r="CJ48" t="e">
        <f t="shared" si="19"/>
        <v>#N/A</v>
      </c>
      <c r="CK48" t="e">
        <f t="shared" si="20"/>
        <v>#N/A</v>
      </c>
      <c r="CL48" t="e">
        <f t="shared" si="21"/>
        <v>#N/A</v>
      </c>
      <c r="CM48" t="e">
        <f t="shared" si="22"/>
        <v>#N/A</v>
      </c>
      <c r="CN48" t="e">
        <f t="shared" si="23"/>
        <v>#N/A</v>
      </c>
      <c r="CO48" t="e">
        <f t="shared" si="24"/>
        <v>#N/A</v>
      </c>
      <c r="CP48" s="57" t="e">
        <f t="shared" si="25"/>
        <v>#N/A</v>
      </c>
      <c r="CQ48" s="57" t="str">
        <f t="shared" si="26"/>
        <v/>
      </c>
    </row>
    <row r="49" spans="3:95">
      <c r="C49" s="54"/>
      <c r="D49" s="54"/>
      <c r="AI49" s="18"/>
      <c r="AN49" s="57"/>
      <c r="AO49" s="57"/>
      <c r="AP49" s="57"/>
      <c r="AQ49" s="57"/>
      <c r="AR49" s="57"/>
      <c r="AS49" s="57"/>
      <c r="AT49" s="57"/>
      <c r="AU49" s="57"/>
      <c r="AV49" s="57"/>
      <c r="AW49" s="57"/>
      <c r="AX49" s="57"/>
      <c r="AY49" s="57"/>
      <c r="AZ49" s="57"/>
      <c r="BA49" s="57"/>
      <c r="BB49" s="57"/>
      <c r="BC49" s="57"/>
      <c r="BD49" s="57"/>
      <c r="BE49" s="57"/>
      <c r="BF49" s="57"/>
      <c r="BG49" s="57"/>
      <c r="BH49" s="57"/>
      <c r="BI49" s="57"/>
      <c r="BJ49" s="57"/>
      <c r="BK49" s="57"/>
      <c r="BL49" s="2">
        <f t="shared" ref="BL49:BR49" si="73">IF(ISERR(SEARCH(BL$1,AK49)),0,1)</f>
        <v>0</v>
      </c>
      <c r="BM49" s="2">
        <f t="shared" si="73"/>
        <v>0</v>
      </c>
      <c r="BN49" s="2">
        <f t="shared" si="73"/>
        <v>0</v>
      </c>
      <c r="BO49" s="2">
        <f t="shared" si="73"/>
        <v>0</v>
      </c>
      <c r="BP49" s="2">
        <f t="shared" si="73"/>
        <v>0</v>
      </c>
      <c r="BQ49" s="2">
        <f t="shared" si="73"/>
        <v>0</v>
      </c>
      <c r="BR49" s="2">
        <f t="shared" si="73"/>
        <v>0</v>
      </c>
      <c r="BS49" s="2">
        <f t="shared" si="2"/>
        <v>0</v>
      </c>
      <c r="BT49" s="57">
        <f t="shared" si="3"/>
        <v>0</v>
      </c>
      <c r="BU49" s="68">
        <f t="shared" si="4"/>
        <v>0</v>
      </c>
      <c r="BV49" t="e">
        <f t="shared" si="5"/>
        <v>#N/A</v>
      </c>
      <c r="BW49" t="e">
        <f t="shared" si="6"/>
        <v>#N/A</v>
      </c>
      <c r="BX49" t="e">
        <f t="shared" si="7"/>
        <v>#N/A</v>
      </c>
      <c r="BY49" t="e">
        <f t="shared" si="8"/>
        <v>#N/A</v>
      </c>
      <c r="BZ49" t="e">
        <f t="shared" si="9"/>
        <v>#N/A</v>
      </c>
      <c r="CA49" t="e">
        <f t="shared" si="10"/>
        <v>#N/A</v>
      </c>
      <c r="CB49" t="e">
        <f t="shared" si="11"/>
        <v>#N/A</v>
      </c>
      <c r="CC49" t="e">
        <f t="shared" si="12"/>
        <v>#N/A</v>
      </c>
      <c r="CD49" t="e">
        <f t="shared" si="13"/>
        <v>#N/A</v>
      </c>
      <c r="CE49" t="e">
        <f t="shared" si="14"/>
        <v>#N/A</v>
      </c>
      <c r="CF49" t="e">
        <f t="shared" si="15"/>
        <v>#N/A</v>
      </c>
      <c r="CG49" t="e">
        <f t="shared" si="16"/>
        <v>#N/A</v>
      </c>
      <c r="CH49" t="e">
        <f t="shared" si="17"/>
        <v>#N/A</v>
      </c>
      <c r="CI49" t="e">
        <f t="shared" si="18"/>
        <v>#N/A</v>
      </c>
      <c r="CJ49" t="e">
        <f t="shared" si="19"/>
        <v>#N/A</v>
      </c>
      <c r="CK49" t="e">
        <f t="shared" si="20"/>
        <v>#N/A</v>
      </c>
      <c r="CL49" t="e">
        <f t="shared" si="21"/>
        <v>#N/A</v>
      </c>
      <c r="CM49" t="e">
        <f t="shared" si="22"/>
        <v>#N/A</v>
      </c>
      <c r="CN49" t="e">
        <f t="shared" si="23"/>
        <v>#N/A</v>
      </c>
      <c r="CO49" t="e">
        <f t="shared" si="24"/>
        <v>#N/A</v>
      </c>
      <c r="CP49" s="57" t="e">
        <f t="shared" si="25"/>
        <v>#N/A</v>
      </c>
      <c r="CQ49" s="57" t="str">
        <f t="shared" si="26"/>
        <v/>
      </c>
    </row>
    <row r="50" spans="3:95">
      <c r="C50" s="54"/>
      <c r="D50" s="54"/>
      <c r="AI50" s="18"/>
      <c r="AN50" s="57"/>
      <c r="AO50" s="57"/>
      <c r="AP50" s="57"/>
      <c r="AQ50" s="57"/>
      <c r="AR50" s="57"/>
      <c r="AS50" s="57"/>
      <c r="AT50" s="57"/>
      <c r="AU50" s="57"/>
      <c r="AV50" s="57"/>
      <c r="AW50" s="57"/>
      <c r="AX50" s="57"/>
      <c r="AY50" s="57"/>
      <c r="AZ50" s="57"/>
      <c r="BA50" s="57"/>
      <c r="BB50" s="57"/>
      <c r="BC50" s="57"/>
      <c r="BD50" s="57"/>
      <c r="BE50" s="57"/>
      <c r="BF50" s="57"/>
      <c r="BG50" s="57"/>
      <c r="BH50" s="57"/>
      <c r="BI50" s="57"/>
      <c r="BJ50" s="57"/>
      <c r="BK50" s="57"/>
      <c r="BL50" s="2">
        <f t="shared" ref="BL50:BR50" si="74">IF(ISERR(SEARCH(BL$1,AK50)),0,1)</f>
        <v>0</v>
      </c>
      <c r="BM50" s="2">
        <f t="shared" si="74"/>
        <v>0</v>
      </c>
      <c r="BN50" s="2">
        <f t="shared" si="74"/>
        <v>0</v>
      </c>
      <c r="BO50" s="2">
        <f t="shared" si="74"/>
        <v>0</v>
      </c>
      <c r="BP50" s="2">
        <f t="shared" si="74"/>
        <v>0</v>
      </c>
      <c r="BQ50" s="2">
        <f t="shared" si="74"/>
        <v>0</v>
      </c>
      <c r="BR50" s="2">
        <f t="shared" si="74"/>
        <v>0</v>
      </c>
      <c r="BS50" s="2">
        <f t="shared" si="2"/>
        <v>0</v>
      </c>
      <c r="BT50" s="57">
        <f t="shared" si="3"/>
        <v>0</v>
      </c>
      <c r="BU50" s="68">
        <f t="shared" si="4"/>
        <v>0</v>
      </c>
      <c r="BV50" t="e">
        <f t="shared" si="5"/>
        <v>#N/A</v>
      </c>
      <c r="BW50" t="e">
        <f t="shared" si="6"/>
        <v>#N/A</v>
      </c>
      <c r="BX50" t="e">
        <f t="shared" si="7"/>
        <v>#N/A</v>
      </c>
      <c r="BY50" t="e">
        <f t="shared" si="8"/>
        <v>#N/A</v>
      </c>
      <c r="BZ50" t="e">
        <f t="shared" si="9"/>
        <v>#N/A</v>
      </c>
      <c r="CA50" t="e">
        <f t="shared" si="10"/>
        <v>#N/A</v>
      </c>
      <c r="CB50" t="e">
        <f t="shared" si="11"/>
        <v>#N/A</v>
      </c>
      <c r="CC50" t="e">
        <f t="shared" si="12"/>
        <v>#N/A</v>
      </c>
      <c r="CD50" t="e">
        <f t="shared" si="13"/>
        <v>#N/A</v>
      </c>
      <c r="CE50" t="e">
        <f t="shared" si="14"/>
        <v>#N/A</v>
      </c>
      <c r="CF50" t="e">
        <f t="shared" si="15"/>
        <v>#N/A</v>
      </c>
      <c r="CG50" t="e">
        <f t="shared" si="16"/>
        <v>#N/A</v>
      </c>
      <c r="CH50" t="e">
        <f t="shared" si="17"/>
        <v>#N/A</v>
      </c>
      <c r="CI50" t="e">
        <f t="shared" si="18"/>
        <v>#N/A</v>
      </c>
      <c r="CJ50" t="e">
        <f t="shared" si="19"/>
        <v>#N/A</v>
      </c>
      <c r="CK50" t="e">
        <f t="shared" si="20"/>
        <v>#N/A</v>
      </c>
      <c r="CL50" t="e">
        <f t="shared" si="21"/>
        <v>#N/A</v>
      </c>
      <c r="CM50" t="e">
        <f t="shared" si="22"/>
        <v>#N/A</v>
      </c>
      <c r="CN50" t="e">
        <f t="shared" si="23"/>
        <v>#N/A</v>
      </c>
      <c r="CO50" t="e">
        <f t="shared" si="24"/>
        <v>#N/A</v>
      </c>
      <c r="CP50" s="57" t="e">
        <f t="shared" si="25"/>
        <v>#N/A</v>
      </c>
      <c r="CQ50" s="57" t="str">
        <f t="shared" si="26"/>
        <v/>
      </c>
    </row>
    <row r="51" spans="3:95">
      <c r="C51" s="54"/>
      <c r="D51" s="54"/>
      <c r="AI51" s="18"/>
      <c r="AN51" s="57"/>
      <c r="AO51" s="57"/>
      <c r="AP51" s="57"/>
      <c r="AQ51" s="57"/>
      <c r="AR51" s="57"/>
      <c r="AS51" s="57"/>
      <c r="AT51" s="57"/>
      <c r="AU51" s="57"/>
      <c r="AV51" s="57"/>
      <c r="AW51" s="57"/>
      <c r="AX51" s="57"/>
      <c r="AY51" s="57"/>
      <c r="AZ51" s="57"/>
      <c r="BA51" s="57"/>
      <c r="BB51" s="57"/>
      <c r="BC51" s="57"/>
      <c r="BD51" s="57"/>
      <c r="BE51" s="57"/>
      <c r="BF51" s="57"/>
      <c r="BG51" s="57"/>
      <c r="BH51" s="57"/>
      <c r="BI51" s="57"/>
      <c r="BJ51" s="57"/>
      <c r="BK51" s="57"/>
      <c r="BL51" s="2">
        <f t="shared" ref="BL51:BR51" si="75">IF(ISERR(SEARCH(BL$1,AK51)),0,1)</f>
        <v>0</v>
      </c>
      <c r="BM51" s="2">
        <f t="shared" si="75"/>
        <v>0</v>
      </c>
      <c r="BN51" s="2">
        <f t="shared" si="75"/>
        <v>0</v>
      </c>
      <c r="BO51" s="2">
        <f t="shared" si="75"/>
        <v>0</v>
      </c>
      <c r="BP51" s="2">
        <f t="shared" si="75"/>
        <v>0</v>
      </c>
      <c r="BQ51" s="2">
        <f t="shared" si="75"/>
        <v>0</v>
      </c>
      <c r="BR51" s="2">
        <f t="shared" si="75"/>
        <v>0</v>
      </c>
      <c r="BS51" s="2">
        <f t="shared" si="2"/>
        <v>0</v>
      </c>
      <c r="BT51" s="57">
        <f t="shared" si="3"/>
        <v>0</v>
      </c>
      <c r="BU51" s="68">
        <f t="shared" si="4"/>
        <v>0</v>
      </c>
      <c r="BV51" t="e">
        <f t="shared" si="5"/>
        <v>#N/A</v>
      </c>
      <c r="BW51" t="e">
        <f t="shared" si="6"/>
        <v>#N/A</v>
      </c>
      <c r="BX51" t="e">
        <f t="shared" si="7"/>
        <v>#N/A</v>
      </c>
      <c r="BY51" t="e">
        <f t="shared" si="8"/>
        <v>#N/A</v>
      </c>
      <c r="BZ51" t="e">
        <f t="shared" si="9"/>
        <v>#N/A</v>
      </c>
      <c r="CA51" t="e">
        <f t="shared" si="10"/>
        <v>#N/A</v>
      </c>
      <c r="CB51" t="e">
        <f t="shared" si="11"/>
        <v>#N/A</v>
      </c>
      <c r="CC51" t="e">
        <f t="shared" si="12"/>
        <v>#N/A</v>
      </c>
      <c r="CD51" t="e">
        <f t="shared" si="13"/>
        <v>#N/A</v>
      </c>
      <c r="CE51" t="e">
        <f t="shared" si="14"/>
        <v>#N/A</v>
      </c>
      <c r="CF51" t="e">
        <f t="shared" si="15"/>
        <v>#N/A</v>
      </c>
      <c r="CG51" t="e">
        <f t="shared" si="16"/>
        <v>#N/A</v>
      </c>
      <c r="CH51" t="e">
        <f t="shared" si="17"/>
        <v>#N/A</v>
      </c>
      <c r="CI51" t="e">
        <f t="shared" si="18"/>
        <v>#N/A</v>
      </c>
      <c r="CJ51" t="e">
        <f t="shared" si="19"/>
        <v>#N/A</v>
      </c>
      <c r="CK51" t="e">
        <f t="shared" si="20"/>
        <v>#N/A</v>
      </c>
      <c r="CL51" t="e">
        <f t="shared" si="21"/>
        <v>#N/A</v>
      </c>
      <c r="CM51" t="e">
        <f t="shared" si="22"/>
        <v>#N/A</v>
      </c>
      <c r="CN51" t="e">
        <f t="shared" si="23"/>
        <v>#N/A</v>
      </c>
      <c r="CO51" t="e">
        <f t="shared" si="24"/>
        <v>#N/A</v>
      </c>
      <c r="CP51" s="57" t="e">
        <f t="shared" si="25"/>
        <v>#N/A</v>
      </c>
      <c r="CQ51" s="57" t="str">
        <f t="shared" si="26"/>
        <v/>
      </c>
    </row>
    <row r="52" spans="3:95">
      <c r="C52" s="54"/>
      <c r="D52" s="54"/>
      <c r="AI52" s="18"/>
      <c r="AN52" s="57"/>
      <c r="AO52" s="57"/>
      <c r="AP52" s="57"/>
      <c r="AQ52" s="57"/>
      <c r="AR52" s="57"/>
      <c r="AS52" s="57"/>
      <c r="AT52" s="57"/>
      <c r="AU52" s="57"/>
      <c r="AV52" s="57"/>
      <c r="AW52" s="57"/>
      <c r="AX52" s="57"/>
      <c r="AY52" s="57"/>
      <c r="AZ52" s="57"/>
      <c r="BA52" s="57"/>
      <c r="BB52" s="57"/>
      <c r="BC52" s="57"/>
      <c r="BD52" s="57"/>
      <c r="BE52" s="57"/>
      <c r="BF52" s="57"/>
      <c r="BG52" s="57"/>
      <c r="BH52" s="57"/>
      <c r="BI52" s="57"/>
      <c r="BJ52" s="57"/>
      <c r="BK52" s="57"/>
      <c r="BL52" s="2">
        <f t="shared" ref="BL52:BR52" si="76">IF(ISERR(SEARCH(BL$1,AK52)),0,1)</f>
        <v>0</v>
      </c>
      <c r="BM52" s="2">
        <f t="shared" si="76"/>
        <v>0</v>
      </c>
      <c r="BN52" s="2">
        <f t="shared" si="76"/>
        <v>0</v>
      </c>
      <c r="BO52" s="2">
        <f t="shared" si="76"/>
        <v>0</v>
      </c>
      <c r="BP52" s="2">
        <f t="shared" si="76"/>
        <v>0</v>
      </c>
      <c r="BQ52" s="2">
        <f t="shared" si="76"/>
        <v>0</v>
      </c>
      <c r="BR52" s="2">
        <f t="shared" si="76"/>
        <v>0</v>
      </c>
      <c r="BS52" s="2">
        <f t="shared" si="2"/>
        <v>0</v>
      </c>
      <c r="BT52" s="57">
        <f t="shared" si="3"/>
        <v>0</v>
      </c>
      <c r="BU52" s="68">
        <f t="shared" si="4"/>
        <v>0</v>
      </c>
      <c r="BV52" t="e">
        <f t="shared" si="5"/>
        <v>#N/A</v>
      </c>
      <c r="BW52" t="e">
        <f t="shared" si="6"/>
        <v>#N/A</v>
      </c>
      <c r="BX52" t="e">
        <f t="shared" si="7"/>
        <v>#N/A</v>
      </c>
      <c r="BY52" t="e">
        <f t="shared" si="8"/>
        <v>#N/A</v>
      </c>
      <c r="BZ52" t="e">
        <f t="shared" si="9"/>
        <v>#N/A</v>
      </c>
      <c r="CA52" t="e">
        <f t="shared" si="10"/>
        <v>#N/A</v>
      </c>
      <c r="CB52" t="e">
        <f t="shared" si="11"/>
        <v>#N/A</v>
      </c>
      <c r="CC52" t="e">
        <f t="shared" si="12"/>
        <v>#N/A</v>
      </c>
      <c r="CD52" t="e">
        <f t="shared" si="13"/>
        <v>#N/A</v>
      </c>
      <c r="CE52" t="e">
        <f t="shared" si="14"/>
        <v>#N/A</v>
      </c>
      <c r="CF52" t="e">
        <f t="shared" si="15"/>
        <v>#N/A</v>
      </c>
      <c r="CG52" t="e">
        <f t="shared" si="16"/>
        <v>#N/A</v>
      </c>
      <c r="CH52" t="e">
        <f t="shared" si="17"/>
        <v>#N/A</v>
      </c>
      <c r="CI52" t="e">
        <f t="shared" si="18"/>
        <v>#N/A</v>
      </c>
      <c r="CJ52" t="e">
        <f t="shared" si="19"/>
        <v>#N/A</v>
      </c>
      <c r="CK52" t="e">
        <f t="shared" si="20"/>
        <v>#N/A</v>
      </c>
      <c r="CL52" t="e">
        <f t="shared" si="21"/>
        <v>#N/A</v>
      </c>
      <c r="CM52" t="e">
        <f t="shared" si="22"/>
        <v>#N/A</v>
      </c>
      <c r="CN52" t="e">
        <f t="shared" si="23"/>
        <v>#N/A</v>
      </c>
      <c r="CO52" t="e">
        <f t="shared" si="24"/>
        <v>#N/A</v>
      </c>
      <c r="CP52" s="57" t="e">
        <f t="shared" si="25"/>
        <v>#N/A</v>
      </c>
      <c r="CQ52" s="57" t="str">
        <f t="shared" si="26"/>
        <v/>
      </c>
    </row>
    <row r="53" spans="3:95">
      <c r="C53" s="54"/>
      <c r="D53" s="54"/>
      <c r="AI53" s="18"/>
      <c r="AN53" s="57"/>
      <c r="AO53" s="57"/>
      <c r="AP53" s="57"/>
      <c r="AQ53" s="57"/>
      <c r="AR53" s="57"/>
      <c r="AS53" s="57"/>
      <c r="AT53" s="57"/>
      <c r="AU53" s="57"/>
      <c r="AV53" s="57"/>
      <c r="AW53" s="57"/>
      <c r="AX53" s="57"/>
      <c r="AY53" s="57"/>
      <c r="AZ53" s="57"/>
      <c r="BA53" s="57"/>
      <c r="BB53" s="57"/>
      <c r="BC53" s="57"/>
      <c r="BD53" s="57"/>
      <c r="BE53" s="57"/>
      <c r="BF53" s="57"/>
      <c r="BG53" s="57"/>
      <c r="BH53" s="57"/>
      <c r="BI53" s="57"/>
      <c r="BJ53" s="57"/>
      <c r="BK53" s="57"/>
      <c r="BL53" s="2">
        <f t="shared" ref="BL53:BR53" si="77">IF(ISERR(SEARCH(BL$1,AK53)),0,1)</f>
        <v>0</v>
      </c>
      <c r="BM53" s="2">
        <f t="shared" si="77"/>
        <v>0</v>
      </c>
      <c r="BN53" s="2">
        <f t="shared" si="77"/>
        <v>0</v>
      </c>
      <c r="BO53" s="2">
        <f t="shared" si="77"/>
        <v>0</v>
      </c>
      <c r="BP53" s="2">
        <f t="shared" si="77"/>
        <v>0</v>
      </c>
      <c r="BQ53" s="2">
        <f t="shared" si="77"/>
        <v>0</v>
      </c>
      <c r="BR53" s="2">
        <f t="shared" si="77"/>
        <v>0</v>
      </c>
      <c r="BS53" s="2">
        <f t="shared" si="2"/>
        <v>0</v>
      </c>
      <c r="BT53" s="57">
        <f t="shared" si="3"/>
        <v>0</v>
      </c>
      <c r="BU53" s="68">
        <f t="shared" si="4"/>
        <v>0</v>
      </c>
      <c r="BV53" t="e">
        <f t="shared" si="5"/>
        <v>#N/A</v>
      </c>
      <c r="BW53" t="e">
        <f t="shared" si="6"/>
        <v>#N/A</v>
      </c>
      <c r="BX53" t="e">
        <f t="shared" si="7"/>
        <v>#N/A</v>
      </c>
      <c r="BY53" t="e">
        <f t="shared" si="8"/>
        <v>#N/A</v>
      </c>
      <c r="BZ53" t="e">
        <f t="shared" si="9"/>
        <v>#N/A</v>
      </c>
      <c r="CA53" t="e">
        <f t="shared" si="10"/>
        <v>#N/A</v>
      </c>
      <c r="CB53" t="e">
        <f t="shared" si="11"/>
        <v>#N/A</v>
      </c>
      <c r="CC53" t="e">
        <f t="shared" si="12"/>
        <v>#N/A</v>
      </c>
      <c r="CD53" t="e">
        <f t="shared" si="13"/>
        <v>#N/A</v>
      </c>
      <c r="CE53" t="e">
        <f t="shared" si="14"/>
        <v>#N/A</v>
      </c>
      <c r="CF53" t="e">
        <f t="shared" si="15"/>
        <v>#N/A</v>
      </c>
      <c r="CG53" t="e">
        <f t="shared" si="16"/>
        <v>#N/A</v>
      </c>
      <c r="CH53" t="e">
        <f t="shared" si="17"/>
        <v>#N/A</v>
      </c>
      <c r="CI53" t="e">
        <f t="shared" si="18"/>
        <v>#N/A</v>
      </c>
      <c r="CJ53" t="e">
        <f t="shared" si="19"/>
        <v>#N/A</v>
      </c>
      <c r="CK53" t="e">
        <f t="shared" si="20"/>
        <v>#N/A</v>
      </c>
      <c r="CL53" t="e">
        <f t="shared" si="21"/>
        <v>#N/A</v>
      </c>
      <c r="CM53" t="e">
        <f t="shared" si="22"/>
        <v>#N/A</v>
      </c>
      <c r="CN53" t="e">
        <f t="shared" si="23"/>
        <v>#N/A</v>
      </c>
      <c r="CO53" t="e">
        <f t="shared" si="24"/>
        <v>#N/A</v>
      </c>
      <c r="CP53" s="57" t="e">
        <f t="shared" si="25"/>
        <v>#N/A</v>
      </c>
      <c r="CQ53" s="57" t="str">
        <f t="shared" si="26"/>
        <v/>
      </c>
    </row>
    <row r="54" spans="3:95">
      <c r="C54" s="54"/>
      <c r="D54" s="54"/>
      <c r="AI54" s="18"/>
      <c r="AN54" s="57"/>
      <c r="AO54" s="57"/>
      <c r="AP54" s="57"/>
      <c r="AQ54" s="57"/>
      <c r="AR54" s="57"/>
      <c r="AS54" s="57"/>
      <c r="AT54" s="57"/>
      <c r="AU54" s="57"/>
      <c r="AV54" s="57"/>
      <c r="AW54" s="57"/>
      <c r="AX54" s="57"/>
      <c r="AY54" s="57"/>
      <c r="AZ54" s="57"/>
      <c r="BA54" s="57"/>
      <c r="BB54" s="57"/>
      <c r="BC54" s="57"/>
      <c r="BD54" s="57"/>
      <c r="BE54" s="57"/>
      <c r="BF54" s="57"/>
      <c r="BG54" s="57"/>
      <c r="BH54" s="57"/>
      <c r="BI54" s="57"/>
      <c r="BJ54" s="57"/>
      <c r="BK54" s="57"/>
      <c r="BL54" s="2">
        <f t="shared" ref="BL54:BR54" si="78">IF(ISERR(SEARCH(BL$1,AK54)),0,1)</f>
        <v>0</v>
      </c>
      <c r="BM54" s="2">
        <f t="shared" si="78"/>
        <v>0</v>
      </c>
      <c r="BN54" s="2">
        <f t="shared" si="78"/>
        <v>0</v>
      </c>
      <c r="BO54" s="2">
        <f t="shared" si="78"/>
        <v>0</v>
      </c>
      <c r="BP54" s="2">
        <f t="shared" si="78"/>
        <v>0</v>
      </c>
      <c r="BQ54" s="2">
        <f t="shared" si="78"/>
        <v>0</v>
      </c>
      <c r="BR54" s="2">
        <f t="shared" si="78"/>
        <v>0</v>
      </c>
      <c r="BS54" s="2">
        <f t="shared" si="2"/>
        <v>0</v>
      </c>
      <c r="BT54" s="57">
        <f t="shared" si="3"/>
        <v>0</v>
      </c>
      <c r="BU54" s="68">
        <f t="shared" si="4"/>
        <v>0</v>
      </c>
      <c r="BV54" t="e">
        <f t="shared" si="5"/>
        <v>#N/A</v>
      </c>
      <c r="BW54" t="e">
        <f t="shared" si="6"/>
        <v>#N/A</v>
      </c>
      <c r="BX54" t="e">
        <f t="shared" si="7"/>
        <v>#N/A</v>
      </c>
      <c r="BY54" t="e">
        <f t="shared" si="8"/>
        <v>#N/A</v>
      </c>
      <c r="BZ54" t="e">
        <f t="shared" si="9"/>
        <v>#N/A</v>
      </c>
      <c r="CA54" t="e">
        <f t="shared" si="10"/>
        <v>#N/A</v>
      </c>
      <c r="CB54" t="e">
        <f t="shared" si="11"/>
        <v>#N/A</v>
      </c>
      <c r="CC54" t="e">
        <f t="shared" si="12"/>
        <v>#N/A</v>
      </c>
      <c r="CD54" t="e">
        <f t="shared" si="13"/>
        <v>#N/A</v>
      </c>
      <c r="CE54" t="e">
        <f t="shared" si="14"/>
        <v>#N/A</v>
      </c>
      <c r="CF54" t="e">
        <f t="shared" si="15"/>
        <v>#N/A</v>
      </c>
      <c r="CG54" t="e">
        <f t="shared" si="16"/>
        <v>#N/A</v>
      </c>
      <c r="CH54" t="e">
        <f t="shared" si="17"/>
        <v>#N/A</v>
      </c>
      <c r="CI54" t="e">
        <f t="shared" si="18"/>
        <v>#N/A</v>
      </c>
      <c r="CJ54" t="e">
        <f t="shared" si="19"/>
        <v>#N/A</v>
      </c>
      <c r="CK54" t="e">
        <f t="shared" si="20"/>
        <v>#N/A</v>
      </c>
      <c r="CL54" t="e">
        <f t="shared" si="21"/>
        <v>#N/A</v>
      </c>
      <c r="CM54" t="e">
        <f t="shared" si="22"/>
        <v>#N/A</v>
      </c>
      <c r="CN54" t="e">
        <f t="shared" si="23"/>
        <v>#N/A</v>
      </c>
      <c r="CO54" t="e">
        <f t="shared" si="24"/>
        <v>#N/A</v>
      </c>
      <c r="CP54" s="57" t="e">
        <f t="shared" si="25"/>
        <v>#N/A</v>
      </c>
      <c r="CQ54" s="57" t="str">
        <f t="shared" si="26"/>
        <v/>
      </c>
    </row>
    <row r="55" spans="3:95">
      <c r="C55" s="54"/>
      <c r="D55" s="54"/>
      <c r="AI55" s="18"/>
      <c r="AN55" s="57"/>
      <c r="AO55" s="57"/>
      <c r="AP55" s="57"/>
      <c r="AQ55" s="57"/>
      <c r="AR55" s="57"/>
      <c r="AS55" s="57"/>
      <c r="AT55" s="57"/>
      <c r="AU55" s="57"/>
      <c r="AV55" s="57"/>
      <c r="AW55" s="57"/>
      <c r="AX55" s="57"/>
      <c r="AY55" s="57"/>
      <c r="AZ55" s="57"/>
      <c r="BA55" s="57"/>
      <c r="BB55" s="57"/>
      <c r="BC55" s="57"/>
      <c r="BD55" s="57"/>
      <c r="BE55" s="57"/>
      <c r="BF55" s="57"/>
      <c r="BG55" s="57"/>
      <c r="BH55" s="57"/>
      <c r="BI55" s="57"/>
      <c r="BJ55" s="57"/>
      <c r="BK55" s="57"/>
      <c r="BL55" s="2">
        <f t="shared" ref="BL55:BR55" si="79">IF(ISERR(SEARCH(BL$1,AK55)),0,1)</f>
        <v>0</v>
      </c>
      <c r="BM55" s="2">
        <f t="shared" si="79"/>
        <v>0</v>
      </c>
      <c r="BN55" s="2">
        <f t="shared" si="79"/>
        <v>0</v>
      </c>
      <c r="BO55" s="2">
        <f t="shared" si="79"/>
        <v>0</v>
      </c>
      <c r="BP55" s="2">
        <f t="shared" si="79"/>
        <v>0</v>
      </c>
      <c r="BQ55" s="2">
        <f t="shared" si="79"/>
        <v>0</v>
      </c>
      <c r="BR55" s="2">
        <f t="shared" si="79"/>
        <v>0</v>
      </c>
      <c r="BS55" s="2">
        <f t="shared" si="2"/>
        <v>0</v>
      </c>
      <c r="BT55" s="57">
        <f t="shared" si="3"/>
        <v>0</v>
      </c>
      <c r="BU55" s="68">
        <f t="shared" si="4"/>
        <v>0</v>
      </c>
      <c r="BV55" t="e">
        <f t="shared" si="5"/>
        <v>#N/A</v>
      </c>
      <c r="BW55" t="e">
        <f t="shared" si="6"/>
        <v>#N/A</v>
      </c>
      <c r="BX55" t="e">
        <f t="shared" si="7"/>
        <v>#N/A</v>
      </c>
      <c r="BY55" t="e">
        <f t="shared" si="8"/>
        <v>#N/A</v>
      </c>
      <c r="BZ55" t="e">
        <f t="shared" si="9"/>
        <v>#N/A</v>
      </c>
      <c r="CA55" t="e">
        <f t="shared" si="10"/>
        <v>#N/A</v>
      </c>
      <c r="CB55" t="e">
        <f t="shared" si="11"/>
        <v>#N/A</v>
      </c>
      <c r="CC55" t="e">
        <f t="shared" si="12"/>
        <v>#N/A</v>
      </c>
      <c r="CD55" t="e">
        <f t="shared" si="13"/>
        <v>#N/A</v>
      </c>
      <c r="CE55" t="e">
        <f t="shared" si="14"/>
        <v>#N/A</v>
      </c>
      <c r="CF55" t="e">
        <f t="shared" si="15"/>
        <v>#N/A</v>
      </c>
      <c r="CG55" t="e">
        <f t="shared" si="16"/>
        <v>#N/A</v>
      </c>
      <c r="CH55" t="e">
        <f t="shared" si="17"/>
        <v>#N/A</v>
      </c>
      <c r="CI55" t="e">
        <f t="shared" si="18"/>
        <v>#N/A</v>
      </c>
      <c r="CJ55" t="e">
        <f t="shared" si="19"/>
        <v>#N/A</v>
      </c>
      <c r="CK55" t="e">
        <f t="shared" si="20"/>
        <v>#N/A</v>
      </c>
      <c r="CL55" t="e">
        <f t="shared" si="21"/>
        <v>#N/A</v>
      </c>
      <c r="CM55" t="e">
        <f t="shared" si="22"/>
        <v>#N/A</v>
      </c>
      <c r="CN55" t="e">
        <f t="shared" si="23"/>
        <v>#N/A</v>
      </c>
      <c r="CO55" t="e">
        <f t="shared" si="24"/>
        <v>#N/A</v>
      </c>
      <c r="CP55" s="57" t="e">
        <f t="shared" si="25"/>
        <v>#N/A</v>
      </c>
      <c r="CQ55" s="57" t="str">
        <f t="shared" si="26"/>
        <v/>
      </c>
    </row>
    <row r="56" spans="3:95">
      <c r="C56" s="54"/>
      <c r="D56" s="54"/>
      <c r="AI56" s="18"/>
      <c r="AN56" s="57"/>
      <c r="AO56" s="57"/>
      <c r="AP56" s="57"/>
      <c r="AQ56" s="57"/>
      <c r="AR56" s="57"/>
      <c r="AS56" s="57"/>
      <c r="AT56" s="57"/>
      <c r="AU56" s="57"/>
      <c r="AV56" s="57"/>
      <c r="AW56" s="57"/>
      <c r="AX56" s="57"/>
      <c r="AY56" s="57"/>
      <c r="AZ56" s="57"/>
      <c r="BA56" s="57"/>
      <c r="BB56" s="57"/>
      <c r="BC56" s="57"/>
      <c r="BD56" s="57"/>
      <c r="BE56" s="57"/>
      <c r="BF56" s="57"/>
      <c r="BG56" s="57"/>
      <c r="BH56" s="57"/>
      <c r="BI56" s="57"/>
      <c r="BJ56" s="57"/>
      <c r="BK56" s="57"/>
      <c r="BL56" s="2">
        <f t="shared" ref="BL56:BR56" si="80">IF(ISERR(SEARCH(BL$1,AK56)),0,1)</f>
        <v>0</v>
      </c>
      <c r="BM56" s="2">
        <f t="shared" si="80"/>
        <v>0</v>
      </c>
      <c r="BN56" s="2">
        <f t="shared" si="80"/>
        <v>0</v>
      </c>
      <c r="BO56" s="2">
        <f t="shared" si="80"/>
        <v>0</v>
      </c>
      <c r="BP56" s="2">
        <f t="shared" si="80"/>
        <v>0</v>
      </c>
      <c r="BQ56" s="2">
        <f t="shared" si="80"/>
        <v>0</v>
      </c>
      <c r="BR56" s="2">
        <f t="shared" si="80"/>
        <v>0</v>
      </c>
      <c r="BS56" s="2">
        <f t="shared" si="2"/>
        <v>0</v>
      </c>
      <c r="BT56" s="57">
        <f t="shared" si="3"/>
        <v>0</v>
      </c>
      <c r="BU56" s="68">
        <f t="shared" si="4"/>
        <v>0</v>
      </c>
      <c r="BV56" t="e">
        <f t="shared" si="5"/>
        <v>#N/A</v>
      </c>
      <c r="BW56" t="e">
        <f t="shared" si="6"/>
        <v>#N/A</v>
      </c>
      <c r="BX56" t="e">
        <f t="shared" si="7"/>
        <v>#N/A</v>
      </c>
      <c r="BY56" t="e">
        <f t="shared" si="8"/>
        <v>#N/A</v>
      </c>
      <c r="BZ56" t="e">
        <f t="shared" si="9"/>
        <v>#N/A</v>
      </c>
      <c r="CA56" t="e">
        <f t="shared" si="10"/>
        <v>#N/A</v>
      </c>
      <c r="CB56" t="e">
        <f t="shared" si="11"/>
        <v>#N/A</v>
      </c>
      <c r="CC56" t="e">
        <f t="shared" si="12"/>
        <v>#N/A</v>
      </c>
      <c r="CD56" t="e">
        <f t="shared" si="13"/>
        <v>#N/A</v>
      </c>
      <c r="CE56" t="e">
        <f t="shared" si="14"/>
        <v>#N/A</v>
      </c>
      <c r="CF56" t="e">
        <f t="shared" si="15"/>
        <v>#N/A</v>
      </c>
      <c r="CG56" t="e">
        <f t="shared" si="16"/>
        <v>#N/A</v>
      </c>
      <c r="CH56" t="e">
        <f t="shared" si="17"/>
        <v>#N/A</v>
      </c>
      <c r="CI56" t="e">
        <f t="shared" si="18"/>
        <v>#N/A</v>
      </c>
      <c r="CJ56" t="e">
        <f t="shared" si="19"/>
        <v>#N/A</v>
      </c>
      <c r="CK56" t="e">
        <f t="shared" si="20"/>
        <v>#N/A</v>
      </c>
      <c r="CL56" t="e">
        <f t="shared" si="21"/>
        <v>#N/A</v>
      </c>
      <c r="CM56" t="e">
        <f t="shared" si="22"/>
        <v>#N/A</v>
      </c>
      <c r="CN56" t="e">
        <f t="shared" si="23"/>
        <v>#N/A</v>
      </c>
      <c r="CO56" t="e">
        <f t="shared" si="24"/>
        <v>#N/A</v>
      </c>
      <c r="CP56" s="57" t="e">
        <f t="shared" si="25"/>
        <v>#N/A</v>
      </c>
      <c r="CQ56" s="57" t="str">
        <f t="shared" si="26"/>
        <v/>
      </c>
    </row>
    <row r="57" spans="3:95">
      <c r="C57" s="54"/>
      <c r="D57" s="54"/>
      <c r="AI57" s="18"/>
      <c r="AN57" s="57"/>
      <c r="AO57" s="57"/>
      <c r="AP57" s="57"/>
      <c r="AQ57" s="57"/>
      <c r="AR57" s="57"/>
      <c r="AS57" s="57"/>
      <c r="AT57" s="57"/>
      <c r="AU57" s="57"/>
      <c r="AV57" s="57"/>
      <c r="AW57" s="57"/>
      <c r="AX57" s="57"/>
      <c r="AY57" s="57"/>
      <c r="AZ57" s="57"/>
      <c r="BA57" s="57"/>
      <c r="BB57" s="57"/>
      <c r="BC57" s="57"/>
      <c r="BD57" s="57"/>
      <c r="BE57" s="57"/>
      <c r="BF57" s="57"/>
      <c r="BG57" s="57"/>
      <c r="BH57" s="57"/>
      <c r="BI57" s="57"/>
      <c r="BJ57" s="57"/>
      <c r="BK57" s="57"/>
      <c r="BL57" s="2">
        <f t="shared" ref="BL57:BR57" si="81">IF(ISERR(SEARCH(BL$1,AK57)),0,1)</f>
        <v>0</v>
      </c>
      <c r="BM57" s="2">
        <f t="shared" si="81"/>
        <v>0</v>
      </c>
      <c r="BN57" s="2">
        <f t="shared" si="81"/>
        <v>0</v>
      </c>
      <c r="BO57" s="2">
        <f t="shared" si="81"/>
        <v>0</v>
      </c>
      <c r="BP57" s="2">
        <f t="shared" si="81"/>
        <v>0</v>
      </c>
      <c r="BQ57" s="2">
        <f t="shared" si="81"/>
        <v>0</v>
      </c>
      <c r="BR57" s="2">
        <f t="shared" si="81"/>
        <v>0</v>
      </c>
      <c r="BS57" s="2">
        <f t="shared" si="2"/>
        <v>0</v>
      </c>
      <c r="BT57" s="57">
        <f t="shared" si="3"/>
        <v>0</v>
      </c>
      <c r="BU57" s="68">
        <f t="shared" si="4"/>
        <v>0</v>
      </c>
      <c r="BV57" t="e">
        <f t="shared" si="5"/>
        <v>#N/A</v>
      </c>
      <c r="BW57" t="e">
        <f t="shared" si="6"/>
        <v>#N/A</v>
      </c>
      <c r="BX57" t="e">
        <f t="shared" si="7"/>
        <v>#N/A</v>
      </c>
      <c r="BY57" t="e">
        <f t="shared" si="8"/>
        <v>#N/A</v>
      </c>
      <c r="BZ57" t="e">
        <f t="shared" si="9"/>
        <v>#N/A</v>
      </c>
      <c r="CA57" t="e">
        <f t="shared" si="10"/>
        <v>#N/A</v>
      </c>
      <c r="CB57" t="e">
        <f t="shared" si="11"/>
        <v>#N/A</v>
      </c>
      <c r="CC57" t="e">
        <f t="shared" si="12"/>
        <v>#N/A</v>
      </c>
      <c r="CD57" t="e">
        <f t="shared" si="13"/>
        <v>#N/A</v>
      </c>
      <c r="CE57" t="e">
        <f t="shared" si="14"/>
        <v>#N/A</v>
      </c>
      <c r="CF57" t="e">
        <f t="shared" si="15"/>
        <v>#N/A</v>
      </c>
      <c r="CG57" t="e">
        <f t="shared" si="16"/>
        <v>#N/A</v>
      </c>
      <c r="CH57" t="e">
        <f t="shared" si="17"/>
        <v>#N/A</v>
      </c>
      <c r="CI57" t="e">
        <f t="shared" si="18"/>
        <v>#N/A</v>
      </c>
      <c r="CJ57" t="e">
        <f t="shared" si="19"/>
        <v>#N/A</v>
      </c>
      <c r="CK57" t="e">
        <f t="shared" si="20"/>
        <v>#N/A</v>
      </c>
      <c r="CL57" t="e">
        <f t="shared" si="21"/>
        <v>#N/A</v>
      </c>
      <c r="CM57" t="e">
        <f t="shared" si="22"/>
        <v>#N/A</v>
      </c>
      <c r="CN57" t="e">
        <f t="shared" si="23"/>
        <v>#N/A</v>
      </c>
      <c r="CO57" t="e">
        <f t="shared" si="24"/>
        <v>#N/A</v>
      </c>
      <c r="CP57" s="57" t="e">
        <f t="shared" si="25"/>
        <v>#N/A</v>
      </c>
      <c r="CQ57" s="57" t="str">
        <f t="shared" si="26"/>
        <v/>
      </c>
    </row>
    <row r="58" spans="3:95">
      <c r="C58" s="54"/>
      <c r="D58" s="54"/>
      <c r="AI58" s="18"/>
      <c r="AN58" s="57"/>
      <c r="AO58" s="57"/>
      <c r="AP58" s="57"/>
      <c r="AQ58" s="57"/>
      <c r="AR58" s="57"/>
      <c r="AS58" s="57"/>
      <c r="AT58" s="57"/>
      <c r="AU58" s="57"/>
      <c r="AV58" s="57"/>
      <c r="AW58" s="57"/>
      <c r="AX58" s="57"/>
      <c r="AY58" s="57"/>
      <c r="AZ58" s="57"/>
      <c r="BA58" s="57"/>
      <c r="BB58" s="57"/>
      <c r="BC58" s="57"/>
      <c r="BD58" s="57"/>
      <c r="BE58" s="57"/>
      <c r="BF58" s="57"/>
      <c r="BG58" s="57"/>
      <c r="BH58" s="57"/>
      <c r="BI58" s="57"/>
      <c r="BJ58" s="57"/>
      <c r="BK58" s="57"/>
      <c r="BL58" s="2">
        <f t="shared" ref="BL58:BR58" si="82">IF(ISERR(SEARCH(BL$1,AK58)),0,1)</f>
        <v>0</v>
      </c>
      <c r="BM58" s="2">
        <f t="shared" si="82"/>
        <v>0</v>
      </c>
      <c r="BN58" s="2">
        <f t="shared" si="82"/>
        <v>0</v>
      </c>
      <c r="BO58" s="2">
        <f t="shared" si="82"/>
        <v>0</v>
      </c>
      <c r="BP58" s="2">
        <f t="shared" si="82"/>
        <v>0</v>
      </c>
      <c r="BQ58" s="2">
        <f t="shared" si="82"/>
        <v>0</v>
      </c>
      <c r="BR58" s="2">
        <f t="shared" si="82"/>
        <v>0</v>
      </c>
      <c r="BS58" s="2">
        <f t="shared" si="2"/>
        <v>0</v>
      </c>
      <c r="BT58" s="57">
        <f t="shared" si="3"/>
        <v>0</v>
      </c>
      <c r="BU58" s="68">
        <f t="shared" si="4"/>
        <v>0</v>
      </c>
      <c r="BV58" t="e">
        <f t="shared" si="5"/>
        <v>#N/A</v>
      </c>
      <c r="BW58" t="e">
        <f t="shared" si="6"/>
        <v>#N/A</v>
      </c>
      <c r="BX58" t="e">
        <f t="shared" si="7"/>
        <v>#N/A</v>
      </c>
      <c r="BY58" t="e">
        <f t="shared" si="8"/>
        <v>#N/A</v>
      </c>
      <c r="BZ58" t="e">
        <f t="shared" si="9"/>
        <v>#N/A</v>
      </c>
      <c r="CA58" t="e">
        <f t="shared" si="10"/>
        <v>#N/A</v>
      </c>
      <c r="CB58" t="e">
        <f t="shared" si="11"/>
        <v>#N/A</v>
      </c>
      <c r="CC58" t="e">
        <f t="shared" si="12"/>
        <v>#N/A</v>
      </c>
      <c r="CD58" t="e">
        <f t="shared" si="13"/>
        <v>#N/A</v>
      </c>
      <c r="CE58" t="e">
        <f t="shared" si="14"/>
        <v>#N/A</v>
      </c>
      <c r="CF58" t="e">
        <f t="shared" si="15"/>
        <v>#N/A</v>
      </c>
      <c r="CG58" t="e">
        <f t="shared" si="16"/>
        <v>#N/A</v>
      </c>
      <c r="CH58" t="e">
        <f t="shared" si="17"/>
        <v>#N/A</v>
      </c>
      <c r="CI58" t="e">
        <f t="shared" si="18"/>
        <v>#N/A</v>
      </c>
      <c r="CJ58" t="e">
        <f t="shared" si="19"/>
        <v>#N/A</v>
      </c>
      <c r="CK58" t="e">
        <f t="shared" si="20"/>
        <v>#N/A</v>
      </c>
      <c r="CL58" t="e">
        <f t="shared" si="21"/>
        <v>#N/A</v>
      </c>
      <c r="CM58" t="e">
        <f t="shared" si="22"/>
        <v>#N/A</v>
      </c>
      <c r="CN58" t="e">
        <f t="shared" si="23"/>
        <v>#N/A</v>
      </c>
      <c r="CO58" t="e">
        <f t="shared" si="24"/>
        <v>#N/A</v>
      </c>
      <c r="CP58" s="57" t="e">
        <f t="shared" si="25"/>
        <v>#N/A</v>
      </c>
      <c r="CQ58" s="57" t="str">
        <f t="shared" si="26"/>
        <v/>
      </c>
    </row>
    <row r="59" spans="3:95">
      <c r="C59" s="54"/>
      <c r="D59" s="54"/>
      <c r="AI59" s="18"/>
      <c r="AN59" s="57"/>
      <c r="AO59" s="57"/>
      <c r="AP59" s="57"/>
      <c r="AQ59" s="57"/>
      <c r="AR59" s="57"/>
      <c r="AS59" s="57"/>
      <c r="AT59" s="57"/>
      <c r="AU59" s="57"/>
      <c r="AV59" s="57"/>
      <c r="AW59" s="57"/>
      <c r="AX59" s="57"/>
      <c r="AY59" s="57"/>
      <c r="AZ59" s="57"/>
      <c r="BA59" s="57"/>
      <c r="BB59" s="57"/>
      <c r="BC59" s="57"/>
      <c r="BD59" s="57"/>
      <c r="BE59" s="57"/>
      <c r="BF59" s="57"/>
      <c r="BG59" s="57"/>
      <c r="BH59" s="57"/>
      <c r="BI59" s="57"/>
      <c r="BJ59" s="57"/>
      <c r="BK59" s="57"/>
      <c r="BL59" s="2">
        <f t="shared" ref="BL59:BR59" si="83">IF(ISERR(SEARCH(BL$1,AK59)),0,1)</f>
        <v>0</v>
      </c>
      <c r="BM59" s="2">
        <f t="shared" si="83"/>
        <v>0</v>
      </c>
      <c r="BN59" s="2">
        <f t="shared" si="83"/>
        <v>0</v>
      </c>
      <c r="BO59" s="2">
        <f t="shared" si="83"/>
        <v>0</v>
      </c>
      <c r="BP59" s="2">
        <f t="shared" si="83"/>
        <v>0</v>
      </c>
      <c r="BQ59" s="2">
        <f t="shared" si="83"/>
        <v>0</v>
      </c>
      <c r="BR59" s="2">
        <f t="shared" si="83"/>
        <v>0</v>
      </c>
      <c r="BS59" s="2">
        <f t="shared" si="2"/>
        <v>0</v>
      </c>
      <c r="BT59" s="57">
        <f t="shared" si="3"/>
        <v>0</v>
      </c>
      <c r="BU59" s="68">
        <f t="shared" si="4"/>
        <v>0</v>
      </c>
      <c r="BV59" t="e">
        <f t="shared" si="5"/>
        <v>#N/A</v>
      </c>
      <c r="BW59" t="e">
        <f t="shared" si="6"/>
        <v>#N/A</v>
      </c>
      <c r="BX59" t="e">
        <f t="shared" si="7"/>
        <v>#N/A</v>
      </c>
      <c r="BY59" t="e">
        <f t="shared" si="8"/>
        <v>#N/A</v>
      </c>
      <c r="BZ59" t="e">
        <f t="shared" si="9"/>
        <v>#N/A</v>
      </c>
      <c r="CA59" t="e">
        <f t="shared" si="10"/>
        <v>#N/A</v>
      </c>
      <c r="CB59" t="e">
        <f t="shared" si="11"/>
        <v>#N/A</v>
      </c>
      <c r="CC59" t="e">
        <f t="shared" si="12"/>
        <v>#N/A</v>
      </c>
      <c r="CD59" t="e">
        <f t="shared" si="13"/>
        <v>#N/A</v>
      </c>
      <c r="CE59" t="e">
        <f t="shared" si="14"/>
        <v>#N/A</v>
      </c>
      <c r="CF59" t="e">
        <f t="shared" si="15"/>
        <v>#N/A</v>
      </c>
      <c r="CG59" t="e">
        <f t="shared" si="16"/>
        <v>#N/A</v>
      </c>
      <c r="CH59" t="e">
        <f t="shared" si="17"/>
        <v>#N/A</v>
      </c>
      <c r="CI59" t="e">
        <f t="shared" si="18"/>
        <v>#N/A</v>
      </c>
      <c r="CJ59" t="e">
        <f t="shared" si="19"/>
        <v>#N/A</v>
      </c>
      <c r="CK59" t="e">
        <f t="shared" si="20"/>
        <v>#N/A</v>
      </c>
      <c r="CL59" t="e">
        <f t="shared" si="21"/>
        <v>#N/A</v>
      </c>
      <c r="CM59" t="e">
        <f t="shared" si="22"/>
        <v>#N/A</v>
      </c>
      <c r="CN59" t="e">
        <f t="shared" si="23"/>
        <v>#N/A</v>
      </c>
      <c r="CO59" t="e">
        <f t="shared" si="24"/>
        <v>#N/A</v>
      </c>
      <c r="CP59" s="57" t="e">
        <f t="shared" si="25"/>
        <v>#N/A</v>
      </c>
      <c r="CQ59" s="57" t="str">
        <f t="shared" si="26"/>
        <v/>
      </c>
    </row>
    <row r="60" spans="3:95">
      <c r="C60" s="54"/>
      <c r="D60" s="54"/>
      <c r="AI60" s="18"/>
      <c r="AN60" s="57"/>
      <c r="AO60" s="57"/>
      <c r="AP60" s="57"/>
      <c r="AQ60" s="57"/>
      <c r="AR60" s="57"/>
      <c r="AS60" s="57"/>
      <c r="AT60" s="57"/>
      <c r="AU60" s="57"/>
      <c r="AV60" s="57"/>
      <c r="AW60" s="57"/>
      <c r="AX60" s="57"/>
      <c r="AY60" s="57"/>
      <c r="AZ60" s="57"/>
      <c r="BA60" s="57"/>
      <c r="BB60" s="57"/>
      <c r="BC60" s="57"/>
      <c r="BD60" s="57"/>
      <c r="BE60" s="57"/>
      <c r="BF60" s="57"/>
      <c r="BG60" s="57"/>
      <c r="BH60" s="57"/>
      <c r="BI60" s="57"/>
      <c r="BJ60" s="57"/>
      <c r="BK60" s="57"/>
      <c r="BL60" s="2">
        <f t="shared" ref="BL60:BR60" si="84">IF(ISERR(SEARCH(BL$1,AK60)),0,1)</f>
        <v>0</v>
      </c>
      <c r="BM60" s="2">
        <f t="shared" si="84"/>
        <v>0</v>
      </c>
      <c r="BN60" s="2">
        <f t="shared" si="84"/>
        <v>0</v>
      </c>
      <c r="BO60" s="2">
        <f t="shared" si="84"/>
        <v>0</v>
      </c>
      <c r="BP60" s="2">
        <f t="shared" si="84"/>
        <v>0</v>
      </c>
      <c r="BQ60" s="2">
        <f t="shared" si="84"/>
        <v>0</v>
      </c>
      <c r="BR60" s="2">
        <f t="shared" si="84"/>
        <v>0</v>
      </c>
      <c r="BS60" s="2">
        <f t="shared" si="2"/>
        <v>0</v>
      </c>
      <c r="BT60" s="57">
        <f t="shared" si="3"/>
        <v>0</v>
      </c>
      <c r="BU60" s="68">
        <f t="shared" si="4"/>
        <v>0</v>
      </c>
      <c r="BV60" t="e">
        <f t="shared" si="5"/>
        <v>#N/A</v>
      </c>
      <c r="BW60" t="e">
        <f t="shared" si="6"/>
        <v>#N/A</v>
      </c>
      <c r="BX60" t="e">
        <f t="shared" si="7"/>
        <v>#N/A</v>
      </c>
      <c r="BY60" t="e">
        <f t="shared" si="8"/>
        <v>#N/A</v>
      </c>
      <c r="BZ60" t="e">
        <f t="shared" si="9"/>
        <v>#N/A</v>
      </c>
      <c r="CA60" t="e">
        <f t="shared" si="10"/>
        <v>#N/A</v>
      </c>
      <c r="CB60" t="e">
        <f t="shared" si="11"/>
        <v>#N/A</v>
      </c>
      <c r="CC60" t="e">
        <f t="shared" si="12"/>
        <v>#N/A</v>
      </c>
      <c r="CD60" t="e">
        <f t="shared" si="13"/>
        <v>#N/A</v>
      </c>
      <c r="CE60" t="e">
        <f t="shared" si="14"/>
        <v>#N/A</v>
      </c>
      <c r="CF60" t="e">
        <f t="shared" si="15"/>
        <v>#N/A</v>
      </c>
      <c r="CG60" t="e">
        <f t="shared" si="16"/>
        <v>#N/A</v>
      </c>
      <c r="CH60" t="e">
        <f t="shared" si="17"/>
        <v>#N/A</v>
      </c>
      <c r="CI60" t="e">
        <f t="shared" si="18"/>
        <v>#N/A</v>
      </c>
      <c r="CJ60" t="e">
        <f t="shared" si="19"/>
        <v>#N/A</v>
      </c>
      <c r="CK60" t="e">
        <f t="shared" si="20"/>
        <v>#N/A</v>
      </c>
      <c r="CL60" t="e">
        <f t="shared" si="21"/>
        <v>#N/A</v>
      </c>
      <c r="CM60" t="e">
        <f t="shared" si="22"/>
        <v>#N/A</v>
      </c>
      <c r="CN60" t="e">
        <f t="shared" si="23"/>
        <v>#N/A</v>
      </c>
      <c r="CO60" t="e">
        <f t="shared" si="24"/>
        <v>#N/A</v>
      </c>
      <c r="CP60" s="57" t="e">
        <f t="shared" si="25"/>
        <v>#N/A</v>
      </c>
      <c r="CQ60" s="57" t="str">
        <f t="shared" si="26"/>
        <v/>
      </c>
    </row>
    <row r="61" spans="3:95">
      <c r="C61" s="54"/>
      <c r="D61" s="54"/>
      <c r="AI61" s="18"/>
      <c r="AN61" s="57"/>
      <c r="AO61" s="57"/>
      <c r="AP61" s="57"/>
      <c r="AQ61" s="57"/>
      <c r="AR61" s="57"/>
      <c r="AS61" s="57"/>
      <c r="AT61" s="57"/>
      <c r="AU61" s="57"/>
      <c r="AV61" s="57"/>
      <c r="AW61" s="57"/>
      <c r="AX61" s="57"/>
      <c r="AY61" s="57"/>
      <c r="AZ61" s="57"/>
      <c r="BA61" s="57"/>
      <c r="BB61" s="57"/>
      <c r="BC61" s="57"/>
      <c r="BD61" s="57"/>
      <c r="BE61" s="57"/>
      <c r="BF61" s="57"/>
      <c r="BG61" s="57"/>
      <c r="BH61" s="57"/>
      <c r="BI61" s="57"/>
      <c r="BJ61" s="57"/>
      <c r="BK61" s="57"/>
      <c r="BL61" s="2">
        <f t="shared" ref="BL61:BR61" si="85">IF(ISERR(SEARCH(BL$1,AK61)),0,1)</f>
        <v>0</v>
      </c>
      <c r="BM61" s="2">
        <f t="shared" si="85"/>
        <v>0</v>
      </c>
      <c r="BN61" s="2">
        <f t="shared" si="85"/>
        <v>0</v>
      </c>
      <c r="BO61" s="2">
        <f t="shared" si="85"/>
        <v>0</v>
      </c>
      <c r="BP61" s="2">
        <f t="shared" si="85"/>
        <v>0</v>
      </c>
      <c r="BQ61" s="2">
        <f t="shared" si="85"/>
        <v>0</v>
      </c>
      <c r="BR61" s="2">
        <f t="shared" si="85"/>
        <v>0</v>
      </c>
      <c r="BS61" s="2">
        <f t="shared" si="2"/>
        <v>0</v>
      </c>
      <c r="BT61" s="57">
        <f t="shared" si="3"/>
        <v>0</v>
      </c>
      <c r="BU61" s="68">
        <f t="shared" si="4"/>
        <v>0</v>
      </c>
      <c r="BV61" t="e">
        <f t="shared" si="5"/>
        <v>#N/A</v>
      </c>
      <c r="BW61" t="e">
        <f t="shared" si="6"/>
        <v>#N/A</v>
      </c>
      <c r="BX61" t="e">
        <f t="shared" si="7"/>
        <v>#N/A</v>
      </c>
      <c r="BY61" t="e">
        <f t="shared" si="8"/>
        <v>#N/A</v>
      </c>
      <c r="BZ61" t="e">
        <f t="shared" si="9"/>
        <v>#N/A</v>
      </c>
      <c r="CA61" t="e">
        <f t="shared" si="10"/>
        <v>#N/A</v>
      </c>
      <c r="CB61" t="e">
        <f t="shared" si="11"/>
        <v>#N/A</v>
      </c>
      <c r="CC61" t="e">
        <f t="shared" si="12"/>
        <v>#N/A</v>
      </c>
      <c r="CD61" t="e">
        <f t="shared" si="13"/>
        <v>#N/A</v>
      </c>
      <c r="CE61" t="e">
        <f t="shared" si="14"/>
        <v>#N/A</v>
      </c>
      <c r="CF61" t="e">
        <f t="shared" si="15"/>
        <v>#N/A</v>
      </c>
      <c r="CG61" t="e">
        <f t="shared" si="16"/>
        <v>#N/A</v>
      </c>
      <c r="CH61" t="e">
        <f t="shared" si="17"/>
        <v>#N/A</v>
      </c>
      <c r="CI61" t="e">
        <f t="shared" si="18"/>
        <v>#N/A</v>
      </c>
      <c r="CJ61" t="e">
        <f t="shared" si="19"/>
        <v>#N/A</v>
      </c>
      <c r="CK61" t="e">
        <f t="shared" si="20"/>
        <v>#N/A</v>
      </c>
      <c r="CL61" t="e">
        <f t="shared" si="21"/>
        <v>#N/A</v>
      </c>
      <c r="CM61" t="e">
        <f t="shared" si="22"/>
        <v>#N/A</v>
      </c>
      <c r="CN61" t="e">
        <f t="shared" si="23"/>
        <v>#N/A</v>
      </c>
      <c r="CO61" t="e">
        <f t="shared" si="24"/>
        <v>#N/A</v>
      </c>
      <c r="CP61" s="57" t="e">
        <f t="shared" si="25"/>
        <v>#N/A</v>
      </c>
      <c r="CQ61" s="57" t="str">
        <f t="shared" si="26"/>
        <v/>
      </c>
    </row>
    <row r="62" spans="3:95">
      <c r="C62" s="54"/>
      <c r="D62" s="54"/>
      <c r="AI62" s="18"/>
      <c r="AN62" s="57"/>
      <c r="AO62" s="57"/>
      <c r="AP62" s="57"/>
      <c r="AQ62" s="57"/>
      <c r="AR62" s="57"/>
      <c r="AS62" s="57"/>
      <c r="AT62" s="57"/>
      <c r="AU62" s="57"/>
      <c r="AV62" s="57"/>
      <c r="AW62" s="57"/>
      <c r="AX62" s="57"/>
      <c r="AY62" s="57"/>
      <c r="AZ62" s="57"/>
      <c r="BA62" s="57"/>
      <c r="BB62" s="57"/>
      <c r="BC62" s="57"/>
      <c r="BD62" s="57"/>
      <c r="BE62" s="57"/>
      <c r="BF62" s="57"/>
      <c r="BG62" s="57"/>
      <c r="BH62" s="57"/>
      <c r="BI62" s="57"/>
      <c r="BJ62" s="57"/>
      <c r="BK62" s="57"/>
      <c r="BL62" s="2">
        <f t="shared" ref="BL62:BR62" si="86">IF(ISERR(SEARCH(BL$1,AK62)),0,1)</f>
        <v>0</v>
      </c>
      <c r="BM62" s="2">
        <f t="shared" si="86"/>
        <v>0</v>
      </c>
      <c r="BN62" s="2">
        <f t="shared" si="86"/>
        <v>0</v>
      </c>
      <c r="BO62" s="2">
        <f t="shared" si="86"/>
        <v>0</v>
      </c>
      <c r="BP62" s="2">
        <f t="shared" si="86"/>
        <v>0</v>
      </c>
      <c r="BQ62" s="2">
        <f t="shared" si="86"/>
        <v>0</v>
      </c>
      <c r="BR62" s="2">
        <f t="shared" si="86"/>
        <v>0</v>
      </c>
      <c r="BS62" s="2">
        <f t="shared" si="2"/>
        <v>0</v>
      </c>
      <c r="BT62" s="57">
        <f t="shared" si="3"/>
        <v>0</v>
      </c>
      <c r="BU62" s="68">
        <f t="shared" si="4"/>
        <v>0</v>
      </c>
      <c r="BV62" t="e">
        <f t="shared" si="5"/>
        <v>#N/A</v>
      </c>
      <c r="BW62" t="e">
        <f t="shared" si="6"/>
        <v>#N/A</v>
      </c>
      <c r="BX62" t="e">
        <f t="shared" si="7"/>
        <v>#N/A</v>
      </c>
      <c r="BY62" t="e">
        <f t="shared" si="8"/>
        <v>#N/A</v>
      </c>
      <c r="BZ62" t="e">
        <f t="shared" si="9"/>
        <v>#N/A</v>
      </c>
      <c r="CA62" t="e">
        <f t="shared" si="10"/>
        <v>#N/A</v>
      </c>
      <c r="CB62" t="e">
        <f t="shared" si="11"/>
        <v>#N/A</v>
      </c>
      <c r="CC62" t="e">
        <f t="shared" si="12"/>
        <v>#N/A</v>
      </c>
      <c r="CD62" t="e">
        <f t="shared" si="13"/>
        <v>#N/A</v>
      </c>
      <c r="CE62" t="e">
        <f t="shared" si="14"/>
        <v>#N/A</v>
      </c>
      <c r="CF62" t="e">
        <f t="shared" si="15"/>
        <v>#N/A</v>
      </c>
      <c r="CG62" t="e">
        <f t="shared" si="16"/>
        <v>#N/A</v>
      </c>
      <c r="CH62" t="e">
        <f t="shared" si="17"/>
        <v>#N/A</v>
      </c>
      <c r="CI62" t="e">
        <f t="shared" si="18"/>
        <v>#N/A</v>
      </c>
      <c r="CJ62" t="e">
        <f t="shared" si="19"/>
        <v>#N/A</v>
      </c>
      <c r="CK62" t="e">
        <f t="shared" si="20"/>
        <v>#N/A</v>
      </c>
      <c r="CL62" t="e">
        <f t="shared" si="21"/>
        <v>#N/A</v>
      </c>
      <c r="CM62" t="e">
        <f t="shared" si="22"/>
        <v>#N/A</v>
      </c>
      <c r="CN62" t="e">
        <f t="shared" si="23"/>
        <v>#N/A</v>
      </c>
      <c r="CO62" t="e">
        <f t="shared" si="24"/>
        <v>#N/A</v>
      </c>
      <c r="CP62" s="57" t="e">
        <f t="shared" si="25"/>
        <v>#N/A</v>
      </c>
      <c r="CQ62" s="57" t="str">
        <f t="shared" si="26"/>
        <v/>
      </c>
    </row>
    <row r="63" spans="3:95">
      <c r="C63" s="54"/>
      <c r="D63" s="54"/>
      <c r="AI63" s="18"/>
      <c r="AN63" s="57"/>
      <c r="AO63" s="57"/>
      <c r="AP63" s="57"/>
      <c r="AQ63" s="57"/>
      <c r="AR63" s="57"/>
      <c r="AS63" s="57"/>
      <c r="AT63" s="57"/>
      <c r="AU63" s="57"/>
      <c r="AV63" s="57"/>
      <c r="AW63" s="57"/>
      <c r="AX63" s="57"/>
      <c r="AY63" s="57"/>
      <c r="AZ63" s="57"/>
      <c r="BA63" s="57"/>
      <c r="BB63" s="57"/>
      <c r="BC63" s="57"/>
      <c r="BD63" s="57"/>
      <c r="BE63" s="57"/>
      <c r="BF63" s="57"/>
      <c r="BG63" s="57"/>
      <c r="BH63" s="57"/>
      <c r="BI63" s="57"/>
      <c r="BJ63" s="57"/>
      <c r="BK63" s="57"/>
      <c r="BL63" s="2">
        <f t="shared" ref="BL63:BR63" si="87">IF(ISERR(SEARCH(BL$1,AK63)),0,1)</f>
        <v>0</v>
      </c>
      <c r="BM63" s="2">
        <f t="shared" si="87"/>
        <v>0</v>
      </c>
      <c r="BN63" s="2">
        <f t="shared" si="87"/>
        <v>0</v>
      </c>
      <c r="BO63" s="2">
        <f t="shared" si="87"/>
        <v>0</v>
      </c>
      <c r="BP63" s="2">
        <f t="shared" si="87"/>
        <v>0</v>
      </c>
      <c r="BQ63" s="2">
        <f t="shared" si="87"/>
        <v>0</v>
      </c>
      <c r="BR63" s="2">
        <f t="shared" si="87"/>
        <v>0</v>
      </c>
      <c r="BS63" s="2">
        <f t="shared" si="2"/>
        <v>0</v>
      </c>
      <c r="BT63" s="57">
        <f t="shared" si="3"/>
        <v>0</v>
      </c>
      <c r="BU63" s="68">
        <f t="shared" si="4"/>
        <v>0</v>
      </c>
      <c r="BV63" t="e">
        <f t="shared" si="5"/>
        <v>#N/A</v>
      </c>
      <c r="BW63" t="e">
        <f t="shared" si="6"/>
        <v>#N/A</v>
      </c>
      <c r="BX63" t="e">
        <f t="shared" si="7"/>
        <v>#N/A</v>
      </c>
      <c r="BY63" t="e">
        <f t="shared" si="8"/>
        <v>#N/A</v>
      </c>
      <c r="BZ63" t="e">
        <f t="shared" si="9"/>
        <v>#N/A</v>
      </c>
      <c r="CA63" t="e">
        <f t="shared" si="10"/>
        <v>#N/A</v>
      </c>
      <c r="CB63" t="e">
        <f t="shared" si="11"/>
        <v>#N/A</v>
      </c>
      <c r="CC63" t="e">
        <f t="shared" si="12"/>
        <v>#N/A</v>
      </c>
      <c r="CD63" t="e">
        <f t="shared" si="13"/>
        <v>#N/A</v>
      </c>
      <c r="CE63" t="e">
        <f t="shared" si="14"/>
        <v>#N/A</v>
      </c>
      <c r="CF63" t="e">
        <f t="shared" si="15"/>
        <v>#N/A</v>
      </c>
      <c r="CG63" t="e">
        <f t="shared" si="16"/>
        <v>#N/A</v>
      </c>
      <c r="CH63" t="e">
        <f t="shared" si="17"/>
        <v>#N/A</v>
      </c>
      <c r="CI63" t="e">
        <f t="shared" si="18"/>
        <v>#N/A</v>
      </c>
      <c r="CJ63" t="e">
        <f t="shared" si="19"/>
        <v>#N/A</v>
      </c>
      <c r="CK63" t="e">
        <f t="shared" si="20"/>
        <v>#N/A</v>
      </c>
      <c r="CL63" t="e">
        <f t="shared" si="21"/>
        <v>#N/A</v>
      </c>
      <c r="CM63" t="e">
        <f t="shared" si="22"/>
        <v>#N/A</v>
      </c>
      <c r="CN63" t="e">
        <f t="shared" si="23"/>
        <v>#N/A</v>
      </c>
      <c r="CO63" t="e">
        <f t="shared" si="24"/>
        <v>#N/A</v>
      </c>
      <c r="CP63" s="57" t="e">
        <f t="shared" si="25"/>
        <v>#N/A</v>
      </c>
      <c r="CQ63" s="57" t="str">
        <f t="shared" si="26"/>
        <v/>
      </c>
    </row>
    <row r="64" spans="3:95">
      <c r="C64" s="54"/>
      <c r="D64" s="54"/>
      <c r="AI64" s="18"/>
      <c r="AN64" s="57"/>
      <c r="AO64" s="57"/>
      <c r="AP64" s="57"/>
      <c r="AQ64" s="57"/>
      <c r="AR64" s="57"/>
      <c r="AS64" s="57"/>
      <c r="AT64" s="57"/>
      <c r="AU64" s="57"/>
      <c r="AV64" s="57"/>
      <c r="AW64" s="57"/>
      <c r="AX64" s="57"/>
      <c r="AY64" s="57"/>
      <c r="AZ64" s="57"/>
      <c r="BA64" s="57"/>
      <c r="BB64" s="57"/>
      <c r="BC64" s="57"/>
      <c r="BD64" s="57"/>
      <c r="BE64" s="57"/>
      <c r="BF64" s="57"/>
      <c r="BG64" s="57"/>
      <c r="BH64" s="57"/>
      <c r="BI64" s="57"/>
      <c r="BJ64" s="57"/>
      <c r="BK64" s="57"/>
      <c r="BL64" s="2">
        <f t="shared" ref="BL64:BR64" si="88">IF(ISERR(SEARCH(BL$1,AK64)),0,1)</f>
        <v>0</v>
      </c>
      <c r="BM64" s="2">
        <f t="shared" si="88"/>
        <v>0</v>
      </c>
      <c r="BN64" s="2">
        <f t="shared" si="88"/>
        <v>0</v>
      </c>
      <c r="BO64" s="2">
        <f t="shared" si="88"/>
        <v>0</v>
      </c>
      <c r="BP64" s="2">
        <f t="shared" si="88"/>
        <v>0</v>
      </c>
      <c r="BQ64" s="2">
        <f t="shared" si="88"/>
        <v>0</v>
      </c>
      <c r="BR64" s="2">
        <f t="shared" si="88"/>
        <v>0</v>
      </c>
      <c r="BS64" s="2">
        <f t="shared" si="2"/>
        <v>0</v>
      </c>
      <c r="BT64" s="57">
        <f t="shared" si="3"/>
        <v>0</v>
      </c>
      <c r="BU64" s="68">
        <f t="shared" si="4"/>
        <v>0</v>
      </c>
      <c r="BV64" t="e">
        <f t="shared" si="5"/>
        <v>#N/A</v>
      </c>
      <c r="BW64" t="e">
        <f t="shared" si="6"/>
        <v>#N/A</v>
      </c>
      <c r="BX64" t="e">
        <f t="shared" si="7"/>
        <v>#N/A</v>
      </c>
      <c r="BY64" t="e">
        <f t="shared" si="8"/>
        <v>#N/A</v>
      </c>
      <c r="BZ64" t="e">
        <f t="shared" si="9"/>
        <v>#N/A</v>
      </c>
      <c r="CA64" t="e">
        <f t="shared" si="10"/>
        <v>#N/A</v>
      </c>
      <c r="CB64" t="e">
        <f t="shared" si="11"/>
        <v>#N/A</v>
      </c>
      <c r="CC64" t="e">
        <f t="shared" si="12"/>
        <v>#N/A</v>
      </c>
      <c r="CD64" t="e">
        <f t="shared" si="13"/>
        <v>#N/A</v>
      </c>
      <c r="CE64" t="e">
        <f t="shared" si="14"/>
        <v>#N/A</v>
      </c>
      <c r="CF64" t="e">
        <f t="shared" si="15"/>
        <v>#N/A</v>
      </c>
      <c r="CG64" t="e">
        <f t="shared" si="16"/>
        <v>#N/A</v>
      </c>
      <c r="CH64" t="e">
        <f t="shared" si="17"/>
        <v>#N/A</v>
      </c>
      <c r="CI64" t="e">
        <f t="shared" si="18"/>
        <v>#N/A</v>
      </c>
      <c r="CJ64" t="e">
        <f t="shared" si="19"/>
        <v>#N/A</v>
      </c>
      <c r="CK64" t="e">
        <f t="shared" si="20"/>
        <v>#N/A</v>
      </c>
      <c r="CL64" t="e">
        <f t="shared" si="21"/>
        <v>#N/A</v>
      </c>
      <c r="CM64" t="e">
        <f t="shared" si="22"/>
        <v>#N/A</v>
      </c>
      <c r="CN64" t="e">
        <f t="shared" si="23"/>
        <v>#N/A</v>
      </c>
      <c r="CO64" t="e">
        <f t="shared" si="24"/>
        <v>#N/A</v>
      </c>
      <c r="CP64" s="57" t="e">
        <f t="shared" si="25"/>
        <v>#N/A</v>
      </c>
      <c r="CQ64" s="57" t="str">
        <f t="shared" si="26"/>
        <v/>
      </c>
    </row>
    <row r="65" spans="3:95">
      <c r="C65" s="54"/>
      <c r="D65" s="54"/>
      <c r="AI65" s="18"/>
      <c r="AN65" s="57"/>
      <c r="AO65" s="57"/>
      <c r="AP65" s="57"/>
      <c r="AQ65" s="57"/>
      <c r="AR65" s="57"/>
      <c r="AS65" s="57"/>
      <c r="AT65" s="57"/>
      <c r="AU65" s="57"/>
      <c r="AV65" s="57"/>
      <c r="AW65" s="57"/>
      <c r="AX65" s="57"/>
      <c r="AY65" s="57"/>
      <c r="AZ65" s="57"/>
      <c r="BA65" s="57"/>
      <c r="BB65" s="57"/>
      <c r="BC65" s="57"/>
      <c r="BD65" s="57"/>
      <c r="BE65" s="57"/>
      <c r="BF65" s="57"/>
      <c r="BG65" s="57"/>
      <c r="BH65" s="57"/>
      <c r="BI65" s="57"/>
      <c r="BJ65" s="57"/>
      <c r="BK65" s="57"/>
      <c r="BL65" s="2">
        <f t="shared" ref="BL65:BR65" si="89">IF(ISERR(SEARCH(BL$1,AK65)),0,1)</f>
        <v>0</v>
      </c>
      <c r="BM65" s="2">
        <f t="shared" si="89"/>
        <v>0</v>
      </c>
      <c r="BN65" s="2">
        <f t="shared" si="89"/>
        <v>0</v>
      </c>
      <c r="BO65" s="2">
        <f t="shared" si="89"/>
        <v>0</v>
      </c>
      <c r="BP65" s="2">
        <f t="shared" si="89"/>
        <v>0</v>
      </c>
      <c r="BQ65" s="2">
        <f t="shared" si="89"/>
        <v>0</v>
      </c>
      <c r="BR65" s="2">
        <f t="shared" si="89"/>
        <v>0</v>
      </c>
      <c r="BS65" s="2">
        <f t="shared" si="2"/>
        <v>0</v>
      </c>
      <c r="BT65" s="57">
        <f t="shared" si="3"/>
        <v>0</v>
      </c>
      <c r="BU65" s="68">
        <f t="shared" si="4"/>
        <v>0</v>
      </c>
      <c r="BV65" t="e">
        <f t="shared" si="5"/>
        <v>#N/A</v>
      </c>
      <c r="BW65" t="e">
        <f t="shared" si="6"/>
        <v>#N/A</v>
      </c>
      <c r="BX65" t="e">
        <f t="shared" si="7"/>
        <v>#N/A</v>
      </c>
      <c r="BY65" t="e">
        <f t="shared" si="8"/>
        <v>#N/A</v>
      </c>
      <c r="BZ65" t="e">
        <f t="shared" si="9"/>
        <v>#N/A</v>
      </c>
      <c r="CA65" t="e">
        <f t="shared" si="10"/>
        <v>#N/A</v>
      </c>
      <c r="CB65" t="e">
        <f t="shared" si="11"/>
        <v>#N/A</v>
      </c>
      <c r="CC65" t="e">
        <f t="shared" si="12"/>
        <v>#N/A</v>
      </c>
      <c r="CD65" t="e">
        <f t="shared" si="13"/>
        <v>#N/A</v>
      </c>
      <c r="CE65" t="e">
        <f t="shared" si="14"/>
        <v>#N/A</v>
      </c>
      <c r="CF65" t="e">
        <f t="shared" si="15"/>
        <v>#N/A</v>
      </c>
      <c r="CG65" t="e">
        <f t="shared" si="16"/>
        <v>#N/A</v>
      </c>
      <c r="CH65" t="e">
        <f t="shared" si="17"/>
        <v>#N/A</v>
      </c>
      <c r="CI65" t="e">
        <f t="shared" si="18"/>
        <v>#N/A</v>
      </c>
      <c r="CJ65" t="e">
        <f t="shared" si="19"/>
        <v>#N/A</v>
      </c>
      <c r="CK65" t="e">
        <f t="shared" si="20"/>
        <v>#N/A</v>
      </c>
      <c r="CL65" t="e">
        <f t="shared" si="21"/>
        <v>#N/A</v>
      </c>
      <c r="CM65" t="e">
        <f t="shared" si="22"/>
        <v>#N/A</v>
      </c>
      <c r="CN65" t="e">
        <f t="shared" si="23"/>
        <v>#N/A</v>
      </c>
      <c r="CO65" t="e">
        <f t="shared" si="24"/>
        <v>#N/A</v>
      </c>
      <c r="CP65" s="57" t="e">
        <f t="shared" si="25"/>
        <v>#N/A</v>
      </c>
      <c r="CQ65" s="57" t="str">
        <f t="shared" si="26"/>
        <v/>
      </c>
    </row>
    <row r="66" spans="3:95">
      <c r="C66" s="54"/>
      <c r="D66" s="54"/>
      <c r="AI66" s="18"/>
      <c r="AN66" s="57"/>
      <c r="AO66" s="57"/>
      <c r="AP66" s="57"/>
      <c r="AQ66" s="57"/>
      <c r="AR66" s="57"/>
      <c r="AS66" s="57"/>
      <c r="AT66" s="57"/>
      <c r="AU66" s="57"/>
      <c r="AV66" s="57"/>
      <c r="AW66" s="57"/>
      <c r="AX66" s="57"/>
      <c r="AY66" s="57"/>
      <c r="AZ66" s="57"/>
      <c r="BA66" s="57"/>
      <c r="BB66" s="57"/>
      <c r="BC66" s="57"/>
      <c r="BD66" s="57"/>
      <c r="BE66" s="57"/>
      <c r="BF66" s="57"/>
      <c r="BG66" s="57"/>
      <c r="BH66" s="57"/>
      <c r="BI66" s="57"/>
      <c r="BJ66" s="57"/>
      <c r="BK66" s="57"/>
      <c r="BL66" s="2">
        <f t="shared" ref="BL66:BR66" si="90">IF(ISERR(SEARCH(BL$1,AK66)),0,1)</f>
        <v>0</v>
      </c>
      <c r="BM66" s="2">
        <f t="shared" si="90"/>
        <v>0</v>
      </c>
      <c r="BN66" s="2">
        <f t="shared" si="90"/>
        <v>0</v>
      </c>
      <c r="BO66" s="2">
        <f t="shared" si="90"/>
        <v>0</v>
      </c>
      <c r="BP66" s="2">
        <f t="shared" si="90"/>
        <v>0</v>
      </c>
      <c r="BQ66" s="2">
        <f t="shared" si="90"/>
        <v>0</v>
      </c>
      <c r="BR66" s="2">
        <f t="shared" si="90"/>
        <v>0</v>
      </c>
      <c r="BS66" s="2">
        <f t="shared" si="2"/>
        <v>0</v>
      </c>
      <c r="BT66" s="57">
        <f t="shared" ref="BT66:BT129" si="91">IF(X66="",VLOOKUP(L66,CodeToEmailData,2,0),X66)</f>
        <v>0</v>
      </c>
      <c r="BU66" s="68">
        <f t="shared" ref="BU66:BU129" si="92">IF(M66="",VLOOKUP(L66,CodeToEmailData,3,0),N66&amp;" "&amp;P66)</f>
        <v>0</v>
      </c>
      <c r="BV66" t="e">
        <f t="shared" ref="BV66:BV129" si="93">VLOOKUP(AR66,OMPQMatrix,2,1)</f>
        <v>#N/A</v>
      </c>
      <c r="BW66" t="e">
        <f t="shared" ref="BW66:BW129" si="94">VLOOKUP(AS66,OMPQMatrix2,2,1)</f>
        <v>#N/A</v>
      </c>
      <c r="BX66" t="e">
        <f t="shared" ref="BX66:BX129" si="95">VLOOKUP(AT66,OMPQMatrix3,2,1)</f>
        <v>#N/A</v>
      </c>
      <c r="BY66" t="e">
        <f t="shared" ref="BY66:BY129" si="96">VLOOKUP(AU66,OMPQMatrix4and5,2,1)</f>
        <v>#N/A</v>
      </c>
      <c r="BZ66" t="e">
        <f t="shared" ref="BZ66:BZ129" si="97">VLOOKUP(AV66,OMPQMatrix4and5,2,1)</f>
        <v>#N/A</v>
      </c>
      <c r="CA66" t="e">
        <f t="shared" ref="CA66:CA129" si="98">VLOOKUP(AW66,OMPQMatrix6,2,1)</f>
        <v>#N/A</v>
      </c>
      <c r="CB66" t="e">
        <f t="shared" ref="CB66:CB129" si="99">VLOOKUP(AX66,OMPQMatrix7,2,1)</f>
        <v>#N/A</v>
      </c>
      <c r="CC66" t="e">
        <f t="shared" ref="CC66:CC129" si="100">VLOOKUP(AY66,OMPQMatrix8,2,1)</f>
        <v>#N/A</v>
      </c>
      <c r="CD66" t="e">
        <f t="shared" ref="CD66:CD129" si="101">VLOOKUP(AZ66,OMPQMatrix9,2,1)</f>
        <v>#N/A</v>
      </c>
      <c r="CE66" t="e">
        <f t="shared" ref="CE66:CE129" si="102">VLOOKUP(BA66,OMPQMatrix10,2,1)</f>
        <v>#N/A</v>
      </c>
      <c r="CF66" t="e">
        <f t="shared" ref="CF66:CF129" si="103">VLOOKUP(BB66,OMPQMatrix11,2,1)</f>
        <v>#N/A</v>
      </c>
      <c r="CG66" t="e">
        <f t="shared" ref="CG66:CG129" si="104">VLOOKUP(BC66,OMPQMatrix12,2,1)</f>
        <v>#N/A</v>
      </c>
      <c r="CH66" t="e">
        <f t="shared" ref="CH66:CH129" si="105">VLOOKUP(BD66,OMPQMatrix13to15,2,1)</f>
        <v>#N/A</v>
      </c>
      <c r="CI66" t="e">
        <f t="shared" ref="CI66:CI129" si="106">VLOOKUP(BE66,OMPQMatrix13to15,2,1)</f>
        <v>#N/A</v>
      </c>
      <c r="CJ66" t="e">
        <f t="shared" ref="CJ66:CJ129" si="107">VLOOKUP(BF66,OMPQMatrix13to15,2,1)</f>
        <v>#N/A</v>
      </c>
      <c r="CK66" t="e">
        <f t="shared" ref="CK66:CK129" si="108">VLOOKUP(BG66,OMPQMatrix16to20,2,1)</f>
        <v>#N/A</v>
      </c>
      <c r="CL66" t="e">
        <f t="shared" ref="CL66:CL129" si="109">VLOOKUP(BH66,OMPQMatrix16to20,2,1)</f>
        <v>#N/A</v>
      </c>
      <c r="CM66" t="e">
        <f t="shared" ref="CM66:CM129" si="110">VLOOKUP(BI66,OMPQMatrix16to20,2,1)</f>
        <v>#N/A</v>
      </c>
      <c r="CN66" t="e">
        <f t="shared" ref="CN66:CN129" si="111">VLOOKUP(BJ66,OMPQMatrix16to20,2,1)</f>
        <v>#N/A</v>
      </c>
      <c r="CO66" t="e">
        <f t="shared" ref="CO66:CO129" si="112">VLOOKUP(BK66,OMPQMatrix16to20,2,1)</f>
        <v>#N/A</v>
      </c>
      <c r="CP66" s="57" t="e">
        <f t="shared" si="25"/>
        <v>#N/A</v>
      </c>
      <c r="CQ66" s="57" t="str">
        <f t="shared" si="26"/>
        <v/>
      </c>
    </row>
    <row r="67" spans="3:95">
      <c r="C67" s="54"/>
      <c r="D67" s="54"/>
      <c r="AI67" s="18"/>
      <c r="AN67" s="57"/>
      <c r="AO67" s="57"/>
      <c r="AP67" s="57"/>
      <c r="AQ67" s="57"/>
      <c r="AR67" s="57"/>
      <c r="AS67" s="57"/>
      <c r="AT67" s="57"/>
      <c r="AU67" s="57"/>
      <c r="AV67" s="57"/>
      <c r="AW67" s="57"/>
      <c r="AX67" s="57"/>
      <c r="AY67" s="57"/>
      <c r="AZ67" s="57"/>
      <c r="BA67" s="57"/>
      <c r="BB67" s="57"/>
      <c r="BC67" s="57"/>
      <c r="BD67" s="57"/>
      <c r="BE67" s="57"/>
      <c r="BF67" s="57"/>
      <c r="BG67" s="57"/>
      <c r="BH67" s="57"/>
      <c r="BI67" s="57"/>
      <c r="BJ67" s="57"/>
      <c r="BK67" s="57"/>
      <c r="BL67" s="2">
        <f t="shared" ref="BL67:BR67" si="113">IF(ISERR(SEARCH(BL$1,AK67)),0,1)</f>
        <v>0</v>
      </c>
      <c r="BM67" s="2">
        <f t="shared" si="113"/>
        <v>0</v>
      </c>
      <c r="BN67" s="2">
        <f t="shared" si="113"/>
        <v>0</v>
      </c>
      <c r="BO67" s="2">
        <f t="shared" si="113"/>
        <v>0</v>
      </c>
      <c r="BP67" s="2">
        <f t="shared" si="113"/>
        <v>0</v>
      </c>
      <c r="BQ67" s="2">
        <f t="shared" si="113"/>
        <v>0</v>
      </c>
      <c r="BR67" s="2">
        <f t="shared" si="113"/>
        <v>0</v>
      </c>
      <c r="BS67" s="2">
        <f t="shared" si="2"/>
        <v>0</v>
      </c>
      <c r="BT67" s="57">
        <f t="shared" si="91"/>
        <v>0</v>
      </c>
      <c r="BU67" s="68">
        <f t="shared" si="92"/>
        <v>0</v>
      </c>
      <c r="BV67" t="e">
        <f t="shared" si="93"/>
        <v>#N/A</v>
      </c>
      <c r="BW67" t="e">
        <f t="shared" si="94"/>
        <v>#N/A</v>
      </c>
      <c r="BX67" t="e">
        <f t="shared" si="95"/>
        <v>#N/A</v>
      </c>
      <c r="BY67" t="e">
        <f t="shared" si="96"/>
        <v>#N/A</v>
      </c>
      <c r="BZ67" t="e">
        <f t="shared" si="97"/>
        <v>#N/A</v>
      </c>
      <c r="CA67" t="e">
        <f t="shared" si="98"/>
        <v>#N/A</v>
      </c>
      <c r="CB67" t="e">
        <f t="shared" si="99"/>
        <v>#N/A</v>
      </c>
      <c r="CC67" t="e">
        <f t="shared" si="100"/>
        <v>#N/A</v>
      </c>
      <c r="CD67" t="e">
        <f t="shared" si="101"/>
        <v>#N/A</v>
      </c>
      <c r="CE67" t="e">
        <f t="shared" si="102"/>
        <v>#N/A</v>
      </c>
      <c r="CF67" t="e">
        <f t="shared" si="103"/>
        <v>#N/A</v>
      </c>
      <c r="CG67" t="e">
        <f t="shared" si="104"/>
        <v>#N/A</v>
      </c>
      <c r="CH67" t="e">
        <f t="shared" si="105"/>
        <v>#N/A</v>
      </c>
      <c r="CI67" t="e">
        <f t="shared" si="106"/>
        <v>#N/A</v>
      </c>
      <c r="CJ67" t="e">
        <f t="shared" si="107"/>
        <v>#N/A</v>
      </c>
      <c r="CK67" t="e">
        <f t="shared" si="108"/>
        <v>#N/A</v>
      </c>
      <c r="CL67" t="e">
        <f t="shared" si="109"/>
        <v>#N/A</v>
      </c>
      <c r="CM67" t="e">
        <f t="shared" si="110"/>
        <v>#N/A</v>
      </c>
      <c r="CN67" t="e">
        <f t="shared" si="111"/>
        <v>#N/A</v>
      </c>
      <c r="CO67" t="e">
        <f t="shared" si="112"/>
        <v>#N/A</v>
      </c>
      <c r="CP67" s="57" t="e">
        <f t="shared" si="25"/>
        <v>#N/A</v>
      </c>
      <c r="CQ67" s="57" t="str">
        <f t="shared" si="26"/>
        <v/>
      </c>
    </row>
    <row r="68" spans="3:95">
      <c r="C68" s="54"/>
      <c r="D68" s="54"/>
      <c r="AI68" s="18"/>
      <c r="AN68" s="57"/>
      <c r="AO68" s="57"/>
      <c r="AP68" s="57"/>
      <c r="AQ68" s="57"/>
      <c r="AR68" s="57"/>
      <c r="AS68" s="57"/>
      <c r="AT68" s="57"/>
      <c r="AU68" s="57"/>
      <c r="AV68" s="57"/>
      <c r="AW68" s="57"/>
      <c r="AX68" s="57"/>
      <c r="AY68" s="57"/>
      <c r="AZ68" s="57"/>
      <c r="BA68" s="57"/>
      <c r="BB68" s="57"/>
      <c r="BC68" s="57"/>
      <c r="BD68" s="57"/>
      <c r="BE68" s="57"/>
      <c r="BF68" s="57"/>
      <c r="BG68" s="57"/>
      <c r="BH68" s="57"/>
      <c r="BI68" s="57"/>
      <c r="BJ68" s="57"/>
      <c r="BK68" s="57"/>
      <c r="BL68" s="2">
        <f t="shared" ref="BL68:BR68" si="114">IF(ISERR(SEARCH(BL$1,AK68)),0,1)</f>
        <v>0</v>
      </c>
      <c r="BM68" s="2">
        <f t="shared" si="114"/>
        <v>0</v>
      </c>
      <c r="BN68" s="2">
        <f t="shared" si="114"/>
        <v>0</v>
      </c>
      <c r="BO68" s="2">
        <f t="shared" si="114"/>
        <v>0</v>
      </c>
      <c r="BP68" s="2">
        <f t="shared" si="114"/>
        <v>0</v>
      </c>
      <c r="BQ68" s="2">
        <f t="shared" si="114"/>
        <v>0</v>
      </c>
      <c r="BR68" s="2">
        <f t="shared" si="114"/>
        <v>0</v>
      </c>
      <c r="BS68" s="2">
        <f t="shared" si="2"/>
        <v>0</v>
      </c>
      <c r="BT68" s="57">
        <f t="shared" si="91"/>
        <v>0</v>
      </c>
      <c r="BU68" s="68">
        <f t="shared" si="92"/>
        <v>0</v>
      </c>
      <c r="BV68" t="e">
        <f t="shared" si="93"/>
        <v>#N/A</v>
      </c>
      <c r="BW68" t="e">
        <f t="shared" si="94"/>
        <v>#N/A</v>
      </c>
      <c r="BX68" t="e">
        <f t="shared" si="95"/>
        <v>#N/A</v>
      </c>
      <c r="BY68" t="e">
        <f t="shared" si="96"/>
        <v>#N/A</v>
      </c>
      <c r="BZ68" t="e">
        <f t="shared" si="97"/>
        <v>#N/A</v>
      </c>
      <c r="CA68" t="e">
        <f t="shared" si="98"/>
        <v>#N/A</v>
      </c>
      <c r="CB68" t="e">
        <f t="shared" si="99"/>
        <v>#N/A</v>
      </c>
      <c r="CC68" t="e">
        <f t="shared" si="100"/>
        <v>#N/A</v>
      </c>
      <c r="CD68" t="e">
        <f t="shared" si="101"/>
        <v>#N/A</v>
      </c>
      <c r="CE68" t="e">
        <f t="shared" si="102"/>
        <v>#N/A</v>
      </c>
      <c r="CF68" t="e">
        <f t="shared" si="103"/>
        <v>#N/A</v>
      </c>
      <c r="CG68" t="e">
        <f t="shared" si="104"/>
        <v>#N/A</v>
      </c>
      <c r="CH68" t="e">
        <f t="shared" si="105"/>
        <v>#N/A</v>
      </c>
      <c r="CI68" t="e">
        <f t="shared" si="106"/>
        <v>#N/A</v>
      </c>
      <c r="CJ68" t="e">
        <f t="shared" si="107"/>
        <v>#N/A</v>
      </c>
      <c r="CK68" t="e">
        <f t="shared" si="108"/>
        <v>#N/A</v>
      </c>
      <c r="CL68" t="e">
        <f t="shared" si="109"/>
        <v>#N/A</v>
      </c>
      <c r="CM68" t="e">
        <f t="shared" si="110"/>
        <v>#N/A</v>
      </c>
      <c r="CN68" t="e">
        <f t="shared" si="111"/>
        <v>#N/A</v>
      </c>
      <c r="CO68" t="e">
        <f t="shared" si="112"/>
        <v>#N/A</v>
      </c>
      <c r="CP68" s="57" t="e">
        <f t="shared" si="25"/>
        <v>#N/A</v>
      </c>
      <c r="CQ68" s="57" t="str">
        <f t="shared" si="26"/>
        <v/>
      </c>
    </row>
    <row r="69" spans="3:95">
      <c r="C69" s="54"/>
      <c r="D69" s="54"/>
      <c r="AI69" s="18"/>
      <c r="AN69" s="57"/>
      <c r="AO69" s="57"/>
      <c r="AP69" s="57"/>
      <c r="AQ69" s="57"/>
      <c r="AR69" s="57"/>
      <c r="AS69" s="57"/>
      <c r="AT69" s="57"/>
      <c r="AU69" s="57"/>
      <c r="AV69" s="57"/>
      <c r="AW69" s="57"/>
      <c r="AX69" s="57"/>
      <c r="AY69" s="57"/>
      <c r="AZ69" s="57"/>
      <c r="BA69" s="57"/>
      <c r="BB69" s="57"/>
      <c r="BC69" s="57"/>
      <c r="BD69" s="57"/>
      <c r="BE69" s="57"/>
      <c r="BF69" s="57"/>
      <c r="BG69" s="57"/>
      <c r="BH69" s="57"/>
      <c r="BI69" s="57"/>
      <c r="BJ69" s="57"/>
      <c r="BK69" s="57"/>
      <c r="BL69" s="2">
        <f t="shared" ref="BL69:BR69" si="115">IF(ISERR(SEARCH(BL$1,AK69)),0,1)</f>
        <v>0</v>
      </c>
      <c r="BM69" s="2">
        <f t="shared" si="115"/>
        <v>0</v>
      </c>
      <c r="BN69" s="2">
        <f t="shared" si="115"/>
        <v>0</v>
      </c>
      <c r="BO69" s="2">
        <f t="shared" si="115"/>
        <v>0</v>
      </c>
      <c r="BP69" s="2">
        <f t="shared" si="115"/>
        <v>0</v>
      </c>
      <c r="BQ69" s="2">
        <f t="shared" si="115"/>
        <v>0</v>
      </c>
      <c r="BR69" s="2">
        <f t="shared" si="115"/>
        <v>0</v>
      </c>
      <c r="BS69" s="2">
        <f t="shared" si="2"/>
        <v>0</v>
      </c>
      <c r="BT69" s="57">
        <f t="shared" si="91"/>
        <v>0</v>
      </c>
      <c r="BU69" s="68">
        <f t="shared" si="92"/>
        <v>0</v>
      </c>
      <c r="BV69" t="e">
        <f t="shared" si="93"/>
        <v>#N/A</v>
      </c>
      <c r="BW69" t="e">
        <f t="shared" si="94"/>
        <v>#N/A</v>
      </c>
      <c r="BX69" t="e">
        <f t="shared" si="95"/>
        <v>#N/A</v>
      </c>
      <c r="BY69" t="e">
        <f t="shared" si="96"/>
        <v>#N/A</v>
      </c>
      <c r="BZ69" t="e">
        <f t="shared" si="97"/>
        <v>#N/A</v>
      </c>
      <c r="CA69" t="e">
        <f t="shared" si="98"/>
        <v>#N/A</v>
      </c>
      <c r="CB69" t="e">
        <f t="shared" si="99"/>
        <v>#N/A</v>
      </c>
      <c r="CC69" t="e">
        <f t="shared" si="100"/>
        <v>#N/A</v>
      </c>
      <c r="CD69" t="e">
        <f t="shared" si="101"/>
        <v>#N/A</v>
      </c>
      <c r="CE69" t="e">
        <f t="shared" si="102"/>
        <v>#N/A</v>
      </c>
      <c r="CF69" t="e">
        <f t="shared" si="103"/>
        <v>#N/A</v>
      </c>
      <c r="CG69" t="e">
        <f t="shared" si="104"/>
        <v>#N/A</v>
      </c>
      <c r="CH69" t="e">
        <f t="shared" si="105"/>
        <v>#N/A</v>
      </c>
      <c r="CI69" t="e">
        <f t="shared" si="106"/>
        <v>#N/A</v>
      </c>
      <c r="CJ69" t="e">
        <f t="shared" si="107"/>
        <v>#N/A</v>
      </c>
      <c r="CK69" t="e">
        <f t="shared" si="108"/>
        <v>#N/A</v>
      </c>
      <c r="CL69" t="e">
        <f t="shared" si="109"/>
        <v>#N/A</v>
      </c>
      <c r="CM69" t="e">
        <f t="shared" si="110"/>
        <v>#N/A</v>
      </c>
      <c r="CN69" t="e">
        <f t="shared" si="111"/>
        <v>#N/A</v>
      </c>
      <c r="CO69" t="e">
        <f t="shared" si="112"/>
        <v>#N/A</v>
      </c>
      <c r="CP69" s="57" t="e">
        <f t="shared" si="25"/>
        <v>#N/A</v>
      </c>
      <c r="CQ69" s="57" t="str">
        <f t="shared" si="26"/>
        <v/>
      </c>
    </row>
    <row r="70" spans="3:95">
      <c r="C70" s="54"/>
      <c r="D70" s="54"/>
      <c r="AI70" s="18"/>
      <c r="AN70" s="57"/>
      <c r="AO70" s="57"/>
      <c r="AP70" s="57"/>
      <c r="AQ70" s="57"/>
      <c r="AR70" s="57"/>
      <c r="AS70" s="57"/>
      <c r="AT70" s="57"/>
      <c r="AU70" s="57"/>
      <c r="AV70" s="57"/>
      <c r="AW70" s="57"/>
      <c r="AX70" s="57"/>
      <c r="AY70" s="57"/>
      <c r="AZ70" s="57"/>
      <c r="BA70" s="57"/>
      <c r="BB70" s="57"/>
      <c r="BC70" s="57"/>
      <c r="BD70" s="57"/>
      <c r="BE70" s="57"/>
      <c r="BF70" s="57"/>
      <c r="BG70" s="57"/>
      <c r="BH70" s="57"/>
      <c r="BI70" s="57"/>
      <c r="BJ70" s="57"/>
      <c r="BK70" s="57"/>
      <c r="BL70" s="2">
        <f t="shared" ref="BL70:BR70" si="116">IF(ISERR(SEARCH(BL$1,AK70)),0,1)</f>
        <v>0</v>
      </c>
      <c r="BM70" s="2">
        <f t="shared" si="116"/>
        <v>0</v>
      </c>
      <c r="BN70" s="2">
        <f t="shared" si="116"/>
        <v>0</v>
      </c>
      <c r="BO70" s="2">
        <f t="shared" si="116"/>
        <v>0</v>
      </c>
      <c r="BP70" s="2">
        <f t="shared" si="116"/>
        <v>0</v>
      </c>
      <c r="BQ70" s="2">
        <f t="shared" si="116"/>
        <v>0</v>
      </c>
      <c r="BR70" s="2">
        <f t="shared" si="116"/>
        <v>0</v>
      </c>
      <c r="BS70" s="2">
        <f t="shared" si="2"/>
        <v>0</v>
      </c>
      <c r="BT70" s="57">
        <f t="shared" si="91"/>
        <v>0</v>
      </c>
      <c r="BU70" s="68">
        <f t="shared" si="92"/>
        <v>0</v>
      </c>
      <c r="BV70" t="e">
        <f t="shared" si="93"/>
        <v>#N/A</v>
      </c>
      <c r="BW70" t="e">
        <f t="shared" si="94"/>
        <v>#N/A</v>
      </c>
      <c r="BX70" t="e">
        <f t="shared" si="95"/>
        <v>#N/A</v>
      </c>
      <c r="BY70" t="e">
        <f t="shared" si="96"/>
        <v>#N/A</v>
      </c>
      <c r="BZ70" t="e">
        <f t="shared" si="97"/>
        <v>#N/A</v>
      </c>
      <c r="CA70" t="e">
        <f t="shared" si="98"/>
        <v>#N/A</v>
      </c>
      <c r="CB70" t="e">
        <f t="shared" si="99"/>
        <v>#N/A</v>
      </c>
      <c r="CC70" t="e">
        <f t="shared" si="100"/>
        <v>#N/A</v>
      </c>
      <c r="CD70" t="e">
        <f t="shared" si="101"/>
        <v>#N/A</v>
      </c>
      <c r="CE70" t="e">
        <f t="shared" si="102"/>
        <v>#N/A</v>
      </c>
      <c r="CF70" t="e">
        <f t="shared" si="103"/>
        <v>#N/A</v>
      </c>
      <c r="CG70" t="e">
        <f t="shared" si="104"/>
        <v>#N/A</v>
      </c>
      <c r="CH70" t="e">
        <f t="shared" si="105"/>
        <v>#N/A</v>
      </c>
      <c r="CI70" t="e">
        <f t="shared" si="106"/>
        <v>#N/A</v>
      </c>
      <c r="CJ70" t="e">
        <f t="shared" si="107"/>
        <v>#N/A</v>
      </c>
      <c r="CK70" t="e">
        <f t="shared" si="108"/>
        <v>#N/A</v>
      </c>
      <c r="CL70" t="e">
        <f t="shared" si="109"/>
        <v>#N/A</v>
      </c>
      <c r="CM70" t="e">
        <f t="shared" si="110"/>
        <v>#N/A</v>
      </c>
      <c r="CN70" t="e">
        <f t="shared" si="111"/>
        <v>#N/A</v>
      </c>
      <c r="CO70" t="e">
        <f t="shared" si="112"/>
        <v>#N/A</v>
      </c>
      <c r="CP70" s="57" t="e">
        <f t="shared" si="25"/>
        <v>#N/A</v>
      </c>
      <c r="CQ70" s="57" t="str">
        <f t="shared" si="26"/>
        <v/>
      </c>
    </row>
    <row r="71" spans="3:95">
      <c r="C71" s="54"/>
      <c r="D71" s="54"/>
      <c r="AI71" s="18"/>
      <c r="AN71" s="57"/>
      <c r="AO71" s="57"/>
      <c r="AP71" s="57"/>
      <c r="AQ71" s="57"/>
      <c r="AR71" s="57"/>
      <c r="AS71" s="57"/>
      <c r="AT71" s="57"/>
      <c r="AU71" s="57"/>
      <c r="AV71" s="57"/>
      <c r="AW71" s="57"/>
      <c r="AX71" s="57"/>
      <c r="AY71" s="57"/>
      <c r="AZ71" s="57"/>
      <c r="BA71" s="57"/>
      <c r="BB71" s="57"/>
      <c r="BC71" s="57"/>
      <c r="BD71" s="57"/>
      <c r="BE71" s="57"/>
      <c r="BF71" s="57"/>
      <c r="BG71" s="57"/>
      <c r="BH71" s="57"/>
      <c r="BI71" s="57"/>
      <c r="BJ71" s="57"/>
      <c r="BK71" s="57"/>
      <c r="BL71" s="2">
        <f t="shared" ref="BL71:BR71" si="117">IF(ISERR(SEARCH(BL$1,AK71)),0,1)</f>
        <v>0</v>
      </c>
      <c r="BM71" s="2">
        <f t="shared" si="117"/>
        <v>0</v>
      </c>
      <c r="BN71" s="2">
        <f t="shared" si="117"/>
        <v>0</v>
      </c>
      <c r="BO71" s="2">
        <f t="shared" si="117"/>
        <v>0</v>
      </c>
      <c r="BP71" s="2">
        <f t="shared" si="117"/>
        <v>0</v>
      </c>
      <c r="BQ71" s="2">
        <f t="shared" si="117"/>
        <v>0</v>
      </c>
      <c r="BR71" s="2">
        <f t="shared" si="117"/>
        <v>0</v>
      </c>
      <c r="BS71" s="2">
        <f t="shared" si="2"/>
        <v>0</v>
      </c>
      <c r="BT71" s="57">
        <f t="shared" si="91"/>
        <v>0</v>
      </c>
      <c r="BU71" s="68">
        <f t="shared" si="92"/>
        <v>0</v>
      </c>
      <c r="BV71" t="e">
        <f t="shared" si="93"/>
        <v>#N/A</v>
      </c>
      <c r="BW71" t="e">
        <f t="shared" si="94"/>
        <v>#N/A</v>
      </c>
      <c r="BX71" t="e">
        <f t="shared" si="95"/>
        <v>#N/A</v>
      </c>
      <c r="BY71" t="e">
        <f t="shared" si="96"/>
        <v>#N/A</v>
      </c>
      <c r="BZ71" t="e">
        <f t="shared" si="97"/>
        <v>#N/A</v>
      </c>
      <c r="CA71" t="e">
        <f t="shared" si="98"/>
        <v>#N/A</v>
      </c>
      <c r="CB71" t="e">
        <f t="shared" si="99"/>
        <v>#N/A</v>
      </c>
      <c r="CC71" t="e">
        <f t="shared" si="100"/>
        <v>#N/A</v>
      </c>
      <c r="CD71" t="e">
        <f t="shared" si="101"/>
        <v>#N/A</v>
      </c>
      <c r="CE71" t="e">
        <f t="shared" si="102"/>
        <v>#N/A</v>
      </c>
      <c r="CF71" t="e">
        <f t="shared" si="103"/>
        <v>#N/A</v>
      </c>
      <c r="CG71" t="e">
        <f t="shared" si="104"/>
        <v>#N/A</v>
      </c>
      <c r="CH71" t="e">
        <f t="shared" si="105"/>
        <v>#N/A</v>
      </c>
      <c r="CI71" t="e">
        <f t="shared" si="106"/>
        <v>#N/A</v>
      </c>
      <c r="CJ71" t="e">
        <f t="shared" si="107"/>
        <v>#N/A</v>
      </c>
      <c r="CK71" t="e">
        <f t="shared" si="108"/>
        <v>#N/A</v>
      </c>
      <c r="CL71" t="e">
        <f t="shared" si="109"/>
        <v>#N/A</v>
      </c>
      <c r="CM71" t="e">
        <f t="shared" si="110"/>
        <v>#N/A</v>
      </c>
      <c r="CN71" t="e">
        <f t="shared" si="111"/>
        <v>#N/A</v>
      </c>
      <c r="CO71" t="e">
        <f t="shared" si="112"/>
        <v>#N/A</v>
      </c>
      <c r="CP71" s="57" t="e">
        <f t="shared" si="25"/>
        <v>#N/A</v>
      </c>
      <c r="CQ71" s="57" t="str">
        <f t="shared" si="26"/>
        <v/>
      </c>
    </row>
    <row r="72" spans="3:95">
      <c r="C72" s="54"/>
      <c r="D72" s="54"/>
      <c r="AI72" s="18"/>
      <c r="AN72" s="57"/>
      <c r="AO72" s="57"/>
      <c r="AP72" s="57"/>
      <c r="AQ72" s="57"/>
      <c r="AR72" s="57"/>
      <c r="AS72" s="57"/>
      <c r="AT72" s="57"/>
      <c r="AU72" s="57"/>
      <c r="AV72" s="57"/>
      <c r="AW72" s="57"/>
      <c r="AX72" s="57"/>
      <c r="AY72" s="57"/>
      <c r="AZ72" s="57"/>
      <c r="BA72" s="57"/>
      <c r="BB72" s="57"/>
      <c r="BC72" s="57"/>
      <c r="BD72" s="57"/>
      <c r="BE72" s="57"/>
      <c r="BF72" s="57"/>
      <c r="BG72" s="57"/>
      <c r="BH72" s="57"/>
      <c r="BI72" s="57"/>
      <c r="BJ72" s="57"/>
      <c r="BK72" s="57"/>
      <c r="BL72" s="2">
        <f t="shared" ref="BL72:BR72" si="118">IF(ISERR(SEARCH(BL$1,AK72)),0,1)</f>
        <v>0</v>
      </c>
      <c r="BM72" s="2">
        <f t="shared" si="118"/>
        <v>0</v>
      </c>
      <c r="BN72" s="2">
        <f t="shared" si="118"/>
        <v>0</v>
      </c>
      <c r="BO72" s="2">
        <f t="shared" si="118"/>
        <v>0</v>
      </c>
      <c r="BP72" s="2">
        <f t="shared" si="118"/>
        <v>0</v>
      </c>
      <c r="BQ72" s="2">
        <f t="shared" si="118"/>
        <v>0</v>
      </c>
      <c r="BR72" s="2">
        <f t="shared" si="118"/>
        <v>0</v>
      </c>
      <c r="BS72" s="2">
        <f t="shared" si="2"/>
        <v>0</v>
      </c>
      <c r="BT72" s="57">
        <f t="shared" si="91"/>
        <v>0</v>
      </c>
      <c r="BU72" s="68">
        <f t="shared" si="92"/>
        <v>0</v>
      </c>
      <c r="BV72" t="e">
        <f t="shared" si="93"/>
        <v>#N/A</v>
      </c>
      <c r="BW72" t="e">
        <f t="shared" si="94"/>
        <v>#N/A</v>
      </c>
      <c r="BX72" t="e">
        <f t="shared" si="95"/>
        <v>#N/A</v>
      </c>
      <c r="BY72" t="e">
        <f t="shared" si="96"/>
        <v>#N/A</v>
      </c>
      <c r="BZ72" t="e">
        <f t="shared" si="97"/>
        <v>#N/A</v>
      </c>
      <c r="CA72" t="e">
        <f t="shared" si="98"/>
        <v>#N/A</v>
      </c>
      <c r="CB72" t="e">
        <f t="shared" si="99"/>
        <v>#N/A</v>
      </c>
      <c r="CC72" t="e">
        <f t="shared" si="100"/>
        <v>#N/A</v>
      </c>
      <c r="CD72" t="e">
        <f t="shared" si="101"/>
        <v>#N/A</v>
      </c>
      <c r="CE72" t="e">
        <f t="shared" si="102"/>
        <v>#N/A</v>
      </c>
      <c r="CF72" t="e">
        <f t="shared" si="103"/>
        <v>#N/A</v>
      </c>
      <c r="CG72" t="e">
        <f t="shared" si="104"/>
        <v>#N/A</v>
      </c>
      <c r="CH72" t="e">
        <f t="shared" si="105"/>
        <v>#N/A</v>
      </c>
      <c r="CI72" t="e">
        <f t="shared" si="106"/>
        <v>#N/A</v>
      </c>
      <c r="CJ72" t="e">
        <f t="shared" si="107"/>
        <v>#N/A</v>
      </c>
      <c r="CK72" t="e">
        <f t="shared" si="108"/>
        <v>#N/A</v>
      </c>
      <c r="CL72" t="e">
        <f t="shared" si="109"/>
        <v>#N/A</v>
      </c>
      <c r="CM72" t="e">
        <f t="shared" si="110"/>
        <v>#N/A</v>
      </c>
      <c r="CN72" t="e">
        <f t="shared" si="111"/>
        <v>#N/A</v>
      </c>
      <c r="CO72" t="e">
        <f t="shared" si="112"/>
        <v>#N/A</v>
      </c>
      <c r="CP72" s="57" t="e">
        <f t="shared" si="25"/>
        <v>#N/A</v>
      </c>
      <c r="CQ72" s="57" t="str">
        <f t="shared" si="26"/>
        <v/>
      </c>
    </row>
    <row r="73" spans="3:95">
      <c r="C73" s="54"/>
      <c r="D73" s="54"/>
      <c r="AI73" s="18"/>
      <c r="AN73" s="57"/>
      <c r="AO73" s="57"/>
      <c r="AP73" s="57"/>
      <c r="AQ73" s="57"/>
      <c r="AR73" s="57"/>
      <c r="AS73" s="57"/>
      <c r="AT73" s="57"/>
      <c r="AU73" s="57"/>
      <c r="AV73" s="57"/>
      <c r="AW73" s="57"/>
      <c r="AX73" s="57"/>
      <c r="AY73" s="57"/>
      <c r="AZ73" s="57"/>
      <c r="BA73" s="57"/>
      <c r="BB73" s="57"/>
      <c r="BC73" s="57"/>
      <c r="BD73" s="57"/>
      <c r="BE73" s="57"/>
      <c r="BF73" s="57"/>
      <c r="BG73" s="57"/>
      <c r="BH73" s="57"/>
      <c r="BI73" s="57"/>
      <c r="BJ73" s="57"/>
      <c r="BK73" s="57"/>
      <c r="BL73" s="2">
        <f t="shared" ref="BL73:BR73" si="119">IF(ISERR(SEARCH(BL$1,AK73)),0,1)</f>
        <v>0</v>
      </c>
      <c r="BM73" s="2">
        <f t="shared" si="119"/>
        <v>0</v>
      </c>
      <c r="BN73" s="2">
        <f t="shared" si="119"/>
        <v>0</v>
      </c>
      <c r="BO73" s="2">
        <f t="shared" si="119"/>
        <v>0</v>
      </c>
      <c r="BP73" s="2">
        <f t="shared" si="119"/>
        <v>0</v>
      </c>
      <c r="BQ73" s="2">
        <f t="shared" si="119"/>
        <v>0</v>
      </c>
      <c r="BR73" s="2">
        <f t="shared" si="119"/>
        <v>0</v>
      </c>
      <c r="BS73" s="2">
        <f t="shared" si="2"/>
        <v>0</v>
      </c>
      <c r="BT73" s="57">
        <f t="shared" si="91"/>
        <v>0</v>
      </c>
      <c r="BU73" s="68">
        <f t="shared" si="92"/>
        <v>0</v>
      </c>
      <c r="BV73" t="e">
        <f t="shared" si="93"/>
        <v>#N/A</v>
      </c>
      <c r="BW73" t="e">
        <f t="shared" si="94"/>
        <v>#N/A</v>
      </c>
      <c r="BX73" t="e">
        <f t="shared" si="95"/>
        <v>#N/A</v>
      </c>
      <c r="BY73" t="e">
        <f t="shared" si="96"/>
        <v>#N/A</v>
      </c>
      <c r="BZ73" t="e">
        <f t="shared" si="97"/>
        <v>#N/A</v>
      </c>
      <c r="CA73" t="e">
        <f t="shared" si="98"/>
        <v>#N/A</v>
      </c>
      <c r="CB73" t="e">
        <f t="shared" si="99"/>
        <v>#N/A</v>
      </c>
      <c r="CC73" t="e">
        <f t="shared" si="100"/>
        <v>#N/A</v>
      </c>
      <c r="CD73" t="e">
        <f t="shared" si="101"/>
        <v>#N/A</v>
      </c>
      <c r="CE73" t="e">
        <f t="shared" si="102"/>
        <v>#N/A</v>
      </c>
      <c r="CF73" t="e">
        <f t="shared" si="103"/>
        <v>#N/A</v>
      </c>
      <c r="CG73" t="e">
        <f t="shared" si="104"/>
        <v>#N/A</v>
      </c>
      <c r="CH73" t="e">
        <f t="shared" si="105"/>
        <v>#N/A</v>
      </c>
      <c r="CI73" t="e">
        <f t="shared" si="106"/>
        <v>#N/A</v>
      </c>
      <c r="CJ73" t="e">
        <f t="shared" si="107"/>
        <v>#N/A</v>
      </c>
      <c r="CK73" t="e">
        <f t="shared" si="108"/>
        <v>#N/A</v>
      </c>
      <c r="CL73" t="e">
        <f t="shared" si="109"/>
        <v>#N/A</v>
      </c>
      <c r="CM73" t="e">
        <f t="shared" si="110"/>
        <v>#N/A</v>
      </c>
      <c r="CN73" t="e">
        <f t="shared" si="111"/>
        <v>#N/A</v>
      </c>
      <c r="CO73" t="e">
        <f t="shared" si="112"/>
        <v>#N/A</v>
      </c>
      <c r="CP73" s="57" t="e">
        <f t="shared" si="25"/>
        <v>#N/A</v>
      </c>
      <c r="CQ73" s="57" t="str">
        <f t="shared" si="26"/>
        <v/>
      </c>
    </row>
    <row r="74" spans="3:95">
      <c r="C74" s="54"/>
      <c r="D74" s="54"/>
      <c r="AI74" s="18"/>
      <c r="AN74" s="57"/>
      <c r="AO74" s="57"/>
      <c r="AP74" s="57"/>
      <c r="AQ74" s="57"/>
      <c r="AR74" s="57"/>
      <c r="AS74" s="57"/>
      <c r="AT74" s="57"/>
      <c r="AU74" s="57"/>
      <c r="AV74" s="57"/>
      <c r="AW74" s="57"/>
      <c r="AX74" s="57"/>
      <c r="AY74" s="57"/>
      <c r="AZ74" s="57"/>
      <c r="BA74" s="57"/>
      <c r="BB74" s="57"/>
      <c r="BC74" s="57"/>
      <c r="BD74" s="57"/>
      <c r="BE74" s="57"/>
      <c r="BF74" s="57"/>
      <c r="BG74" s="57"/>
      <c r="BH74" s="57"/>
      <c r="BI74" s="57"/>
      <c r="BJ74" s="57"/>
      <c r="BK74" s="57"/>
      <c r="BL74" s="2">
        <f t="shared" ref="BL74:BR74" si="120">IF(ISERR(SEARCH(BL$1,AK74)),0,1)</f>
        <v>0</v>
      </c>
      <c r="BM74" s="2">
        <f t="shared" si="120"/>
        <v>0</v>
      </c>
      <c r="BN74" s="2">
        <f t="shared" si="120"/>
        <v>0</v>
      </c>
      <c r="BO74" s="2">
        <f t="shared" si="120"/>
        <v>0</v>
      </c>
      <c r="BP74" s="2">
        <f t="shared" si="120"/>
        <v>0</v>
      </c>
      <c r="BQ74" s="2">
        <f t="shared" si="120"/>
        <v>0</v>
      </c>
      <c r="BR74" s="2">
        <f t="shared" si="120"/>
        <v>0</v>
      </c>
      <c r="BS74" s="2">
        <f t="shared" si="2"/>
        <v>0</v>
      </c>
      <c r="BT74" s="57">
        <f t="shared" si="91"/>
        <v>0</v>
      </c>
      <c r="BU74" s="68">
        <f t="shared" si="92"/>
        <v>0</v>
      </c>
      <c r="BV74" t="e">
        <f t="shared" si="93"/>
        <v>#N/A</v>
      </c>
      <c r="BW74" t="e">
        <f t="shared" si="94"/>
        <v>#N/A</v>
      </c>
      <c r="BX74" t="e">
        <f t="shared" si="95"/>
        <v>#N/A</v>
      </c>
      <c r="BY74" t="e">
        <f t="shared" si="96"/>
        <v>#N/A</v>
      </c>
      <c r="BZ74" t="e">
        <f t="shared" si="97"/>
        <v>#N/A</v>
      </c>
      <c r="CA74" t="e">
        <f t="shared" si="98"/>
        <v>#N/A</v>
      </c>
      <c r="CB74" t="e">
        <f t="shared" si="99"/>
        <v>#N/A</v>
      </c>
      <c r="CC74" t="e">
        <f t="shared" si="100"/>
        <v>#N/A</v>
      </c>
      <c r="CD74" t="e">
        <f t="shared" si="101"/>
        <v>#N/A</v>
      </c>
      <c r="CE74" t="e">
        <f t="shared" si="102"/>
        <v>#N/A</v>
      </c>
      <c r="CF74" t="e">
        <f t="shared" si="103"/>
        <v>#N/A</v>
      </c>
      <c r="CG74" t="e">
        <f t="shared" si="104"/>
        <v>#N/A</v>
      </c>
      <c r="CH74" t="e">
        <f t="shared" si="105"/>
        <v>#N/A</v>
      </c>
      <c r="CI74" t="e">
        <f t="shared" si="106"/>
        <v>#N/A</v>
      </c>
      <c r="CJ74" t="e">
        <f t="shared" si="107"/>
        <v>#N/A</v>
      </c>
      <c r="CK74" t="e">
        <f t="shared" si="108"/>
        <v>#N/A</v>
      </c>
      <c r="CL74" t="e">
        <f t="shared" si="109"/>
        <v>#N/A</v>
      </c>
      <c r="CM74" t="e">
        <f t="shared" si="110"/>
        <v>#N/A</v>
      </c>
      <c r="CN74" t="e">
        <f t="shared" si="111"/>
        <v>#N/A</v>
      </c>
      <c r="CO74" t="e">
        <f t="shared" si="112"/>
        <v>#N/A</v>
      </c>
      <c r="CP74" s="57" t="e">
        <f t="shared" si="25"/>
        <v>#N/A</v>
      </c>
      <c r="CQ74" s="57" t="str">
        <f t="shared" si="26"/>
        <v/>
      </c>
    </row>
    <row r="75" spans="3:95">
      <c r="C75" s="54"/>
      <c r="D75" s="54"/>
      <c r="AI75" s="18"/>
      <c r="AN75" s="57"/>
      <c r="AO75" s="57"/>
      <c r="AP75" s="57"/>
      <c r="AQ75" s="57"/>
      <c r="AR75" s="57"/>
      <c r="AS75" s="57"/>
      <c r="AT75" s="57"/>
      <c r="AU75" s="57"/>
      <c r="AV75" s="57"/>
      <c r="AW75" s="57"/>
      <c r="AX75" s="57"/>
      <c r="AY75" s="57"/>
      <c r="AZ75" s="57"/>
      <c r="BA75" s="57"/>
      <c r="BB75" s="57"/>
      <c r="BC75" s="57"/>
      <c r="BD75" s="57"/>
      <c r="BE75" s="57"/>
      <c r="BF75" s="57"/>
      <c r="BG75" s="57"/>
      <c r="BH75" s="57"/>
      <c r="BI75" s="57"/>
      <c r="BJ75" s="57"/>
      <c r="BK75" s="57"/>
      <c r="BL75" s="2">
        <f t="shared" ref="BL75:BR75" si="121">IF(ISERR(SEARCH(BL$1,AK75)),0,1)</f>
        <v>0</v>
      </c>
      <c r="BM75" s="2">
        <f t="shared" si="121"/>
        <v>0</v>
      </c>
      <c r="BN75" s="2">
        <f t="shared" si="121"/>
        <v>0</v>
      </c>
      <c r="BO75" s="2">
        <f t="shared" si="121"/>
        <v>0</v>
      </c>
      <c r="BP75" s="2">
        <f t="shared" si="121"/>
        <v>0</v>
      </c>
      <c r="BQ75" s="2">
        <f t="shared" si="121"/>
        <v>0</v>
      </c>
      <c r="BR75" s="2">
        <f t="shared" si="121"/>
        <v>0</v>
      </c>
      <c r="BS75" s="2">
        <f t="shared" si="2"/>
        <v>0</v>
      </c>
      <c r="BT75" s="57">
        <f t="shared" si="91"/>
        <v>0</v>
      </c>
      <c r="BU75" s="68">
        <f t="shared" si="92"/>
        <v>0</v>
      </c>
      <c r="BV75" t="e">
        <f t="shared" si="93"/>
        <v>#N/A</v>
      </c>
      <c r="BW75" t="e">
        <f t="shared" si="94"/>
        <v>#N/A</v>
      </c>
      <c r="BX75" t="e">
        <f t="shared" si="95"/>
        <v>#N/A</v>
      </c>
      <c r="BY75" t="e">
        <f t="shared" si="96"/>
        <v>#N/A</v>
      </c>
      <c r="BZ75" t="e">
        <f t="shared" si="97"/>
        <v>#N/A</v>
      </c>
      <c r="CA75" t="e">
        <f t="shared" si="98"/>
        <v>#N/A</v>
      </c>
      <c r="CB75" t="e">
        <f t="shared" si="99"/>
        <v>#N/A</v>
      </c>
      <c r="CC75" t="e">
        <f t="shared" si="100"/>
        <v>#N/A</v>
      </c>
      <c r="CD75" t="e">
        <f t="shared" si="101"/>
        <v>#N/A</v>
      </c>
      <c r="CE75" t="e">
        <f t="shared" si="102"/>
        <v>#N/A</v>
      </c>
      <c r="CF75" t="e">
        <f t="shared" si="103"/>
        <v>#N/A</v>
      </c>
      <c r="CG75" t="e">
        <f t="shared" si="104"/>
        <v>#N/A</v>
      </c>
      <c r="CH75" t="e">
        <f t="shared" si="105"/>
        <v>#N/A</v>
      </c>
      <c r="CI75" t="e">
        <f t="shared" si="106"/>
        <v>#N/A</v>
      </c>
      <c r="CJ75" t="e">
        <f t="shared" si="107"/>
        <v>#N/A</v>
      </c>
      <c r="CK75" t="e">
        <f t="shared" si="108"/>
        <v>#N/A</v>
      </c>
      <c r="CL75" t="e">
        <f t="shared" si="109"/>
        <v>#N/A</v>
      </c>
      <c r="CM75" t="e">
        <f t="shared" si="110"/>
        <v>#N/A</v>
      </c>
      <c r="CN75" t="e">
        <f t="shared" si="111"/>
        <v>#N/A</v>
      </c>
      <c r="CO75" t="e">
        <f t="shared" si="112"/>
        <v>#N/A</v>
      </c>
      <c r="CP75" s="57" t="e">
        <f t="shared" si="25"/>
        <v>#N/A</v>
      </c>
      <c r="CQ75" s="57" t="str">
        <f t="shared" si="26"/>
        <v/>
      </c>
    </row>
    <row r="76" spans="3:95">
      <c r="C76" s="54"/>
      <c r="D76" s="54"/>
      <c r="AI76" s="18"/>
      <c r="AN76" s="57"/>
      <c r="AO76" s="57"/>
      <c r="AP76" s="57"/>
      <c r="AQ76" s="57"/>
      <c r="AR76" s="57"/>
      <c r="AS76" s="57"/>
      <c r="AT76" s="57"/>
      <c r="AU76" s="57"/>
      <c r="AV76" s="57"/>
      <c r="AW76" s="57"/>
      <c r="AX76" s="57"/>
      <c r="AY76" s="57"/>
      <c r="AZ76" s="57"/>
      <c r="BA76" s="57"/>
      <c r="BB76" s="57"/>
      <c r="BC76" s="57"/>
      <c r="BD76" s="57"/>
      <c r="BE76" s="57"/>
      <c r="BF76" s="57"/>
      <c r="BG76" s="57"/>
      <c r="BH76" s="57"/>
      <c r="BI76" s="57"/>
      <c r="BJ76" s="57"/>
      <c r="BK76" s="57"/>
      <c r="BL76" s="2">
        <f t="shared" ref="BL76:BR76" si="122">IF(ISERR(SEARCH(BL$1,AK76)),0,1)</f>
        <v>0</v>
      </c>
      <c r="BM76" s="2">
        <f t="shared" si="122"/>
        <v>0</v>
      </c>
      <c r="BN76" s="2">
        <f t="shared" si="122"/>
        <v>0</v>
      </c>
      <c r="BO76" s="2">
        <f t="shared" si="122"/>
        <v>0</v>
      </c>
      <c r="BP76" s="2">
        <f t="shared" si="122"/>
        <v>0</v>
      </c>
      <c r="BQ76" s="2">
        <f t="shared" si="122"/>
        <v>0</v>
      </c>
      <c r="BR76" s="2">
        <f t="shared" si="122"/>
        <v>0</v>
      </c>
      <c r="BS76" s="2">
        <f t="shared" si="2"/>
        <v>0</v>
      </c>
      <c r="BT76" s="57">
        <f t="shared" si="91"/>
        <v>0</v>
      </c>
      <c r="BU76" s="68">
        <f t="shared" si="92"/>
        <v>0</v>
      </c>
      <c r="BV76" t="e">
        <f t="shared" si="93"/>
        <v>#N/A</v>
      </c>
      <c r="BW76" t="e">
        <f t="shared" si="94"/>
        <v>#N/A</v>
      </c>
      <c r="BX76" t="e">
        <f t="shared" si="95"/>
        <v>#N/A</v>
      </c>
      <c r="BY76" t="e">
        <f t="shared" si="96"/>
        <v>#N/A</v>
      </c>
      <c r="BZ76" t="e">
        <f t="shared" si="97"/>
        <v>#N/A</v>
      </c>
      <c r="CA76" t="e">
        <f t="shared" si="98"/>
        <v>#N/A</v>
      </c>
      <c r="CB76" t="e">
        <f t="shared" si="99"/>
        <v>#N/A</v>
      </c>
      <c r="CC76" t="e">
        <f t="shared" si="100"/>
        <v>#N/A</v>
      </c>
      <c r="CD76" t="e">
        <f t="shared" si="101"/>
        <v>#N/A</v>
      </c>
      <c r="CE76" t="e">
        <f t="shared" si="102"/>
        <v>#N/A</v>
      </c>
      <c r="CF76" t="e">
        <f t="shared" si="103"/>
        <v>#N/A</v>
      </c>
      <c r="CG76" t="e">
        <f t="shared" si="104"/>
        <v>#N/A</v>
      </c>
      <c r="CH76" t="e">
        <f t="shared" si="105"/>
        <v>#N/A</v>
      </c>
      <c r="CI76" t="e">
        <f t="shared" si="106"/>
        <v>#N/A</v>
      </c>
      <c r="CJ76" t="e">
        <f t="shared" si="107"/>
        <v>#N/A</v>
      </c>
      <c r="CK76" t="e">
        <f t="shared" si="108"/>
        <v>#N/A</v>
      </c>
      <c r="CL76" t="e">
        <f t="shared" si="109"/>
        <v>#N/A</v>
      </c>
      <c r="CM76" t="e">
        <f t="shared" si="110"/>
        <v>#N/A</v>
      </c>
      <c r="CN76" t="e">
        <f t="shared" si="111"/>
        <v>#N/A</v>
      </c>
      <c r="CO76" t="e">
        <f t="shared" si="112"/>
        <v>#N/A</v>
      </c>
      <c r="CP76" s="57" t="e">
        <f t="shared" si="25"/>
        <v>#N/A</v>
      </c>
      <c r="CQ76" s="57" t="str">
        <f t="shared" si="26"/>
        <v/>
      </c>
    </row>
    <row r="77" spans="3:95">
      <c r="C77" s="54"/>
      <c r="D77" s="54"/>
      <c r="AI77" s="18"/>
      <c r="AN77" s="57"/>
      <c r="AO77" s="57"/>
      <c r="AP77" s="57"/>
      <c r="AQ77" s="57"/>
      <c r="AR77" s="57"/>
      <c r="AS77" s="57"/>
      <c r="AT77" s="57"/>
      <c r="AU77" s="57"/>
      <c r="AV77" s="57"/>
      <c r="AW77" s="57"/>
      <c r="AX77" s="57"/>
      <c r="AY77" s="57"/>
      <c r="AZ77" s="57"/>
      <c r="BA77" s="57"/>
      <c r="BB77" s="57"/>
      <c r="BC77" s="57"/>
      <c r="BD77" s="57"/>
      <c r="BE77" s="57"/>
      <c r="BF77" s="57"/>
      <c r="BG77" s="57"/>
      <c r="BH77" s="57"/>
      <c r="BI77" s="57"/>
      <c r="BJ77" s="57"/>
      <c r="BK77" s="57"/>
      <c r="BL77" s="2">
        <f t="shared" ref="BL77:BR77" si="123">IF(ISERR(SEARCH(BL$1,AK77)),0,1)</f>
        <v>0</v>
      </c>
      <c r="BM77" s="2">
        <f t="shared" si="123"/>
        <v>0</v>
      </c>
      <c r="BN77" s="2">
        <f t="shared" si="123"/>
        <v>0</v>
      </c>
      <c r="BO77" s="2">
        <f t="shared" si="123"/>
        <v>0</v>
      </c>
      <c r="BP77" s="2">
        <f t="shared" si="123"/>
        <v>0</v>
      </c>
      <c r="BQ77" s="2">
        <f t="shared" si="123"/>
        <v>0</v>
      </c>
      <c r="BR77" s="2">
        <f t="shared" si="123"/>
        <v>0</v>
      </c>
      <c r="BS77" s="2">
        <f t="shared" si="2"/>
        <v>0</v>
      </c>
      <c r="BT77" s="57">
        <f t="shared" si="91"/>
        <v>0</v>
      </c>
      <c r="BU77" s="68">
        <f t="shared" si="92"/>
        <v>0</v>
      </c>
      <c r="BV77" t="e">
        <f t="shared" si="93"/>
        <v>#N/A</v>
      </c>
      <c r="BW77" t="e">
        <f t="shared" si="94"/>
        <v>#N/A</v>
      </c>
      <c r="BX77" t="e">
        <f t="shared" si="95"/>
        <v>#N/A</v>
      </c>
      <c r="BY77" t="e">
        <f t="shared" si="96"/>
        <v>#N/A</v>
      </c>
      <c r="BZ77" t="e">
        <f t="shared" si="97"/>
        <v>#N/A</v>
      </c>
      <c r="CA77" t="e">
        <f t="shared" si="98"/>
        <v>#N/A</v>
      </c>
      <c r="CB77" t="e">
        <f t="shared" si="99"/>
        <v>#N/A</v>
      </c>
      <c r="CC77" t="e">
        <f t="shared" si="100"/>
        <v>#N/A</v>
      </c>
      <c r="CD77" t="e">
        <f t="shared" si="101"/>
        <v>#N/A</v>
      </c>
      <c r="CE77" t="e">
        <f t="shared" si="102"/>
        <v>#N/A</v>
      </c>
      <c r="CF77" t="e">
        <f t="shared" si="103"/>
        <v>#N/A</v>
      </c>
      <c r="CG77" t="e">
        <f t="shared" si="104"/>
        <v>#N/A</v>
      </c>
      <c r="CH77" t="e">
        <f t="shared" si="105"/>
        <v>#N/A</v>
      </c>
      <c r="CI77" t="e">
        <f t="shared" si="106"/>
        <v>#N/A</v>
      </c>
      <c r="CJ77" t="e">
        <f t="shared" si="107"/>
        <v>#N/A</v>
      </c>
      <c r="CK77" t="e">
        <f t="shared" si="108"/>
        <v>#N/A</v>
      </c>
      <c r="CL77" t="e">
        <f t="shared" si="109"/>
        <v>#N/A</v>
      </c>
      <c r="CM77" t="e">
        <f t="shared" si="110"/>
        <v>#N/A</v>
      </c>
      <c r="CN77" t="e">
        <f t="shared" si="111"/>
        <v>#N/A</v>
      </c>
      <c r="CO77" t="e">
        <f t="shared" si="112"/>
        <v>#N/A</v>
      </c>
      <c r="CP77" s="57" t="e">
        <f t="shared" si="25"/>
        <v>#N/A</v>
      </c>
      <c r="CQ77" s="57" t="str">
        <f t="shared" si="26"/>
        <v/>
      </c>
    </row>
    <row r="78" spans="3:95">
      <c r="C78" s="54"/>
      <c r="D78" s="54"/>
      <c r="AI78" s="18"/>
      <c r="AN78" s="57"/>
      <c r="AO78" s="57"/>
      <c r="AP78" s="57"/>
      <c r="AQ78" s="57"/>
      <c r="AR78" s="57"/>
      <c r="AS78" s="57"/>
      <c r="AT78" s="57"/>
      <c r="AU78" s="57"/>
      <c r="AV78" s="57"/>
      <c r="AW78" s="57"/>
      <c r="AX78" s="57"/>
      <c r="AY78" s="57"/>
      <c r="AZ78" s="57"/>
      <c r="BA78" s="57"/>
      <c r="BB78" s="57"/>
      <c r="BC78" s="57"/>
      <c r="BD78" s="57"/>
      <c r="BE78" s="57"/>
      <c r="BF78" s="57"/>
      <c r="BG78" s="57"/>
      <c r="BH78" s="57"/>
      <c r="BI78" s="57"/>
      <c r="BJ78" s="57"/>
      <c r="BK78" s="57"/>
      <c r="BL78" s="2">
        <f t="shared" ref="BL78:BR78" si="124">IF(ISERR(SEARCH(BL$1,AK78)),0,1)</f>
        <v>0</v>
      </c>
      <c r="BM78" s="2">
        <f t="shared" si="124"/>
        <v>0</v>
      </c>
      <c r="BN78" s="2">
        <f t="shared" si="124"/>
        <v>0</v>
      </c>
      <c r="BO78" s="2">
        <f t="shared" si="124"/>
        <v>0</v>
      </c>
      <c r="BP78" s="2">
        <f t="shared" si="124"/>
        <v>0</v>
      </c>
      <c r="BQ78" s="2">
        <f t="shared" si="124"/>
        <v>0</v>
      </c>
      <c r="BR78" s="2">
        <f t="shared" si="124"/>
        <v>0</v>
      </c>
      <c r="BS78" s="2">
        <f t="shared" si="2"/>
        <v>0</v>
      </c>
      <c r="BT78" s="57">
        <f t="shared" si="91"/>
        <v>0</v>
      </c>
      <c r="BU78" s="68">
        <f t="shared" si="92"/>
        <v>0</v>
      </c>
      <c r="BV78" t="e">
        <f t="shared" si="93"/>
        <v>#N/A</v>
      </c>
      <c r="BW78" t="e">
        <f t="shared" si="94"/>
        <v>#N/A</v>
      </c>
      <c r="BX78" t="e">
        <f t="shared" si="95"/>
        <v>#N/A</v>
      </c>
      <c r="BY78" t="e">
        <f t="shared" si="96"/>
        <v>#N/A</v>
      </c>
      <c r="BZ78" t="e">
        <f t="shared" si="97"/>
        <v>#N/A</v>
      </c>
      <c r="CA78" t="e">
        <f t="shared" si="98"/>
        <v>#N/A</v>
      </c>
      <c r="CB78" t="e">
        <f t="shared" si="99"/>
        <v>#N/A</v>
      </c>
      <c r="CC78" t="e">
        <f t="shared" si="100"/>
        <v>#N/A</v>
      </c>
      <c r="CD78" t="e">
        <f t="shared" si="101"/>
        <v>#N/A</v>
      </c>
      <c r="CE78" t="e">
        <f t="shared" si="102"/>
        <v>#N/A</v>
      </c>
      <c r="CF78" t="e">
        <f t="shared" si="103"/>
        <v>#N/A</v>
      </c>
      <c r="CG78" t="e">
        <f t="shared" si="104"/>
        <v>#N/A</v>
      </c>
      <c r="CH78" t="e">
        <f t="shared" si="105"/>
        <v>#N/A</v>
      </c>
      <c r="CI78" t="e">
        <f t="shared" si="106"/>
        <v>#N/A</v>
      </c>
      <c r="CJ78" t="e">
        <f t="shared" si="107"/>
        <v>#N/A</v>
      </c>
      <c r="CK78" t="e">
        <f t="shared" si="108"/>
        <v>#N/A</v>
      </c>
      <c r="CL78" t="e">
        <f t="shared" si="109"/>
        <v>#N/A</v>
      </c>
      <c r="CM78" t="e">
        <f t="shared" si="110"/>
        <v>#N/A</v>
      </c>
      <c r="CN78" t="e">
        <f t="shared" si="111"/>
        <v>#N/A</v>
      </c>
      <c r="CO78" t="e">
        <f t="shared" si="112"/>
        <v>#N/A</v>
      </c>
      <c r="CP78" s="57" t="e">
        <f t="shared" si="25"/>
        <v>#N/A</v>
      </c>
      <c r="CQ78" s="57" t="str">
        <f t="shared" si="26"/>
        <v/>
      </c>
    </row>
    <row r="79" spans="3:95">
      <c r="C79" s="54"/>
      <c r="D79" s="54"/>
      <c r="AI79" s="18"/>
      <c r="AN79" s="57"/>
      <c r="AO79" s="57"/>
      <c r="AP79" s="57"/>
      <c r="AQ79" s="57"/>
      <c r="AR79" s="57"/>
      <c r="AS79" s="57"/>
      <c r="AT79" s="57"/>
      <c r="AU79" s="57"/>
      <c r="AV79" s="57"/>
      <c r="AW79" s="57"/>
      <c r="AX79" s="57"/>
      <c r="AY79" s="57"/>
      <c r="AZ79" s="57"/>
      <c r="BA79" s="57"/>
      <c r="BB79" s="57"/>
      <c r="BC79" s="57"/>
      <c r="BD79" s="57"/>
      <c r="BE79" s="57"/>
      <c r="BF79" s="57"/>
      <c r="BG79" s="57"/>
      <c r="BH79" s="57"/>
      <c r="BI79" s="57"/>
      <c r="BJ79" s="57"/>
      <c r="BK79" s="57"/>
      <c r="BL79" s="2">
        <f t="shared" ref="BL79:BR79" si="125">IF(ISERR(SEARCH(BL$1,AK79)),0,1)</f>
        <v>0</v>
      </c>
      <c r="BM79" s="2">
        <f t="shared" si="125"/>
        <v>0</v>
      </c>
      <c r="BN79" s="2">
        <f t="shared" si="125"/>
        <v>0</v>
      </c>
      <c r="BO79" s="2">
        <f t="shared" si="125"/>
        <v>0</v>
      </c>
      <c r="BP79" s="2">
        <f t="shared" si="125"/>
        <v>0</v>
      </c>
      <c r="BQ79" s="2">
        <f t="shared" si="125"/>
        <v>0</v>
      </c>
      <c r="BR79" s="2">
        <f t="shared" si="125"/>
        <v>0</v>
      </c>
      <c r="BS79" s="2">
        <f t="shared" si="2"/>
        <v>0</v>
      </c>
      <c r="BT79" s="57">
        <f t="shared" si="91"/>
        <v>0</v>
      </c>
      <c r="BU79" s="68">
        <f t="shared" si="92"/>
        <v>0</v>
      </c>
      <c r="BV79" t="e">
        <f t="shared" si="93"/>
        <v>#N/A</v>
      </c>
      <c r="BW79" t="e">
        <f t="shared" si="94"/>
        <v>#N/A</v>
      </c>
      <c r="BX79" t="e">
        <f t="shared" si="95"/>
        <v>#N/A</v>
      </c>
      <c r="BY79" t="e">
        <f t="shared" si="96"/>
        <v>#N/A</v>
      </c>
      <c r="BZ79" t="e">
        <f t="shared" si="97"/>
        <v>#N/A</v>
      </c>
      <c r="CA79" t="e">
        <f t="shared" si="98"/>
        <v>#N/A</v>
      </c>
      <c r="CB79" t="e">
        <f t="shared" si="99"/>
        <v>#N/A</v>
      </c>
      <c r="CC79" t="e">
        <f t="shared" si="100"/>
        <v>#N/A</v>
      </c>
      <c r="CD79" t="e">
        <f t="shared" si="101"/>
        <v>#N/A</v>
      </c>
      <c r="CE79" t="e">
        <f t="shared" si="102"/>
        <v>#N/A</v>
      </c>
      <c r="CF79" t="e">
        <f t="shared" si="103"/>
        <v>#N/A</v>
      </c>
      <c r="CG79" t="e">
        <f t="shared" si="104"/>
        <v>#N/A</v>
      </c>
      <c r="CH79" t="e">
        <f t="shared" si="105"/>
        <v>#N/A</v>
      </c>
      <c r="CI79" t="e">
        <f t="shared" si="106"/>
        <v>#N/A</v>
      </c>
      <c r="CJ79" t="e">
        <f t="shared" si="107"/>
        <v>#N/A</v>
      </c>
      <c r="CK79" t="e">
        <f t="shared" si="108"/>
        <v>#N/A</v>
      </c>
      <c r="CL79" t="e">
        <f t="shared" si="109"/>
        <v>#N/A</v>
      </c>
      <c r="CM79" t="e">
        <f t="shared" si="110"/>
        <v>#N/A</v>
      </c>
      <c r="CN79" t="e">
        <f t="shared" si="111"/>
        <v>#N/A</v>
      </c>
      <c r="CO79" t="e">
        <f t="shared" si="112"/>
        <v>#N/A</v>
      </c>
      <c r="CP79" s="57" t="e">
        <f t="shared" si="25"/>
        <v>#N/A</v>
      </c>
      <c r="CQ79" s="57" t="str">
        <f t="shared" si="26"/>
        <v/>
      </c>
    </row>
    <row r="80" spans="3:95">
      <c r="C80" s="54"/>
      <c r="D80" s="54"/>
      <c r="AI80" s="18"/>
      <c r="AN80" s="57"/>
      <c r="AO80" s="57"/>
      <c r="AP80" s="57"/>
      <c r="AQ80" s="57"/>
      <c r="AR80" s="57"/>
      <c r="AS80" s="57"/>
      <c r="AT80" s="57"/>
      <c r="AU80" s="57"/>
      <c r="AV80" s="57"/>
      <c r="AW80" s="57"/>
      <c r="AX80" s="57"/>
      <c r="AY80" s="57"/>
      <c r="AZ80" s="57"/>
      <c r="BA80" s="57"/>
      <c r="BB80" s="57"/>
      <c r="BC80" s="57"/>
      <c r="BD80" s="57"/>
      <c r="BE80" s="57"/>
      <c r="BF80" s="57"/>
      <c r="BG80" s="57"/>
      <c r="BH80" s="57"/>
      <c r="BI80" s="57"/>
      <c r="BJ80" s="57"/>
      <c r="BK80" s="57"/>
      <c r="BL80" s="2">
        <f t="shared" ref="BL80:BR80" si="126">IF(ISERR(SEARCH(BL$1,AK80)),0,1)</f>
        <v>0</v>
      </c>
      <c r="BM80" s="2">
        <f t="shared" si="126"/>
        <v>0</v>
      </c>
      <c r="BN80" s="2">
        <f t="shared" si="126"/>
        <v>0</v>
      </c>
      <c r="BO80" s="2">
        <f t="shared" si="126"/>
        <v>0</v>
      </c>
      <c r="BP80" s="2">
        <f t="shared" si="126"/>
        <v>0</v>
      </c>
      <c r="BQ80" s="2">
        <f t="shared" si="126"/>
        <v>0</v>
      </c>
      <c r="BR80" s="2">
        <f t="shared" si="126"/>
        <v>0</v>
      </c>
      <c r="BS80" s="2">
        <f t="shared" si="2"/>
        <v>0</v>
      </c>
      <c r="BT80" s="57">
        <f t="shared" si="91"/>
        <v>0</v>
      </c>
      <c r="BU80" s="68">
        <f t="shared" si="92"/>
        <v>0</v>
      </c>
      <c r="BV80" t="e">
        <f t="shared" si="93"/>
        <v>#N/A</v>
      </c>
      <c r="BW80" t="e">
        <f t="shared" si="94"/>
        <v>#N/A</v>
      </c>
      <c r="BX80" t="e">
        <f t="shared" si="95"/>
        <v>#N/A</v>
      </c>
      <c r="BY80" t="e">
        <f t="shared" si="96"/>
        <v>#N/A</v>
      </c>
      <c r="BZ80" t="e">
        <f t="shared" si="97"/>
        <v>#N/A</v>
      </c>
      <c r="CA80" t="e">
        <f t="shared" si="98"/>
        <v>#N/A</v>
      </c>
      <c r="CB80" t="e">
        <f t="shared" si="99"/>
        <v>#N/A</v>
      </c>
      <c r="CC80" t="e">
        <f t="shared" si="100"/>
        <v>#N/A</v>
      </c>
      <c r="CD80" t="e">
        <f t="shared" si="101"/>
        <v>#N/A</v>
      </c>
      <c r="CE80" t="e">
        <f t="shared" si="102"/>
        <v>#N/A</v>
      </c>
      <c r="CF80" t="e">
        <f t="shared" si="103"/>
        <v>#N/A</v>
      </c>
      <c r="CG80" t="e">
        <f t="shared" si="104"/>
        <v>#N/A</v>
      </c>
      <c r="CH80" t="e">
        <f t="shared" si="105"/>
        <v>#N/A</v>
      </c>
      <c r="CI80" t="e">
        <f t="shared" si="106"/>
        <v>#N/A</v>
      </c>
      <c r="CJ80" t="e">
        <f t="shared" si="107"/>
        <v>#N/A</v>
      </c>
      <c r="CK80" t="e">
        <f t="shared" si="108"/>
        <v>#N/A</v>
      </c>
      <c r="CL80" t="e">
        <f t="shared" si="109"/>
        <v>#N/A</v>
      </c>
      <c r="CM80" t="e">
        <f t="shared" si="110"/>
        <v>#N/A</v>
      </c>
      <c r="CN80" t="e">
        <f t="shared" si="111"/>
        <v>#N/A</v>
      </c>
      <c r="CO80" t="e">
        <f t="shared" si="112"/>
        <v>#N/A</v>
      </c>
      <c r="CP80" s="57" t="e">
        <f t="shared" si="25"/>
        <v>#N/A</v>
      </c>
      <c r="CQ80" s="57" t="str">
        <f t="shared" si="26"/>
        <v/>
      </c>
    </row>
    <row r="81" spans="3:95">
      <c r="C81" s="54"/>
      <c r="D81" s="54"/>
      <c r="AI81" s="18"/>
      <c r="AN81" s="57"/>
      <c r="AO81" s="57"/>
      <c r="AP81" s="57"/>
      <c r="AQ81" s="57"/>
      <c r="AR81" s="57"/>
      <c r="AS81" s="57"/>
      <c r="AT81" s="57"/>
      <c r="AU81" s="57"/>
      <c r="AV81" s="57"/>
      <c r="AW81" s="57"/>
      <c r="AX81" s="57"/>
      <c r="AY81" s="57"/>
      <c r="AZ81" s="57"/>
      <c r="BA81" s="57"/>
      <c r="BB81" s="57"/>
      <c r="BC81" s="57"/>
      <c r="BD81" s="57"/>
      <c r="BE81" s="57"/>
      <c r="BF81" s="57"/>
      <c r="BG81" s="57"/>
      <c r="BH81" s="57"/>
      <c r="BI81" s="57"/>
      <c r="BJ81" s="57"/>
      <c r="BK81" s="57"/>
      <c r="BL81" s="2">
        <f t="shared" ref="BL81:BR81" si="127">IF(ISERR(SEARCH(BL$1,AK81)),0,1)</f>
        <v>0</v>
      </c>
      <c r="BM81" s="2">
        <f t="shared" si="127"/>
        <v>0</v>
      </c>
      <c r="BN81" s="2">
        <f t="shared" si="127"/>
        <v>0</v>
      </c>
      <c r="BO81" s="2">
        <f t="shared" si="127"/>
        <v>0</v>
      </c>
      <c r="BP81" s="2">
        <f t="shared" si="127"/>
        <v>0</v>
      </c>
      <c r="BQ81" s="2">
        <f t="shared" si="127"/>
        <v>0</v>
      </c>
      <c r="BR81" s="2">
        <f t="shared" si="127"/>
        <v>0</v>
      </c>
      <c r="BS81" s="2">
        <f t="shared" si="2"/>
        <v>0</v>
      </c>
      <c r="BT81" s="57">
        <f t="shared" si="91"/>
        <v>0</v>
      </c>
      <c r="BU81" s="68">
        <f t="shared" si="92"/>
        <v>0</v>
      </c>
      <c r="BV81" t="e">
        <f t="shared" si="93"/>
        <v>#N/A</v>
      </c>
      <c r="BW81" t="e">
        <f t="shared" si="94"/>
        <v>#N/A</v>
      </c>
      <c r="BX81" t="e">
        <f t="shared" si="95"/>
        <v>#N/A</v>
      </c>
      <c r="BY81" t="e">
        <f t="shared" si="96"/>
        <v>#N/A</v>
      </c>
      <c r="BZ81" t="e">
        <f t="shared" si="97"/>
        <v>#N/A</v>
      </c>
      <c r="CA81" t="e">
        <f t="shared" si="98"/>
        <v>#N/A</v>
      </c>
      <c r="CB81" t="e">
        <f t="shared" si="99"/>
        <v>#N/A</v>
      </c>
      <c r="CC81" t="e">
        <f t="shared" si="100"/>
        <v>#N/A</v>
      </c>
      <c r="CD81" t="e">
        <f t="shared" si="101"/>
        <v>#N/A</v>
      </c>
      <c r="CE81" t="e">
        <f t="shared" si="102"/>
        <v>#N/A</v>
      </c>
      <c r="CF81" t="e">
        <f t="shared" si="103"/>
        <v>#N/A</v>
      </c>
      <c r="CG81" t="e">
        <f t="shared" si="104"/>
        <v>#N/A</v>
      </c>
      <c r="CH81" t="e">
        <f t="shared" si="105"/>
        <v>#N/A</v>
      </c>
      <c r="CI81" t="e">
        <f t="shared" si="106"/>
        <v>#N/A</v>
      </c>
      <c r="CJ81" t="e">
        <f t="shared" si="107"/>
        <v>#N/A</v>
      </c>
      <c r="CK81" t="e">
        <f t="shared" si="108"/>
        <v>#N/A</v>
      </c>
      <c r="CL81" t="e">
        <f t="shared" si="109"/>
        <v>#N/A</v>
      </c>
      <c r="CM81" t="e">
        <f t="shared" si="110"/>
        <v>#N/A</v>
      </c>
      <c r="CN81" t="e">
        <f t="shared" si="111"/>
        <v>#N/A</v>
      </c>
      <c r="CO81" t="e">
        <f t="shared" si="112"/>
        <v>#N/A</v>
      </c>
      <c r="CP81" s="57" t="e">
        <f t="shared" si="25"/>
        <v>#N/A</v>
      </c>
      <c r="CQ81" s="57" t="str">
        <f t="shared" si="26"/>
        <v/>
      </c>
    </row>
    <row r="82" spans="3:95">
      <c r="C82" s="54"/>
      <c r="D82" s="54"/>
      <c r="AI82" s="18"/>
      <c r="AN82" s="57"/>
      <c r="AO82" s="57"/>
      <c r="AP82" s="57"/>
      <c r="AQ82" s="57"/>
      <c r="AR82" s="57"/>
      <c r="AS82" s="57"/>
      <c r="AT82" s="57"/>
      <c r="AU82" s="57"/>
      <c r="AV82" s="57"/>
      <c r="AW82" s="57"/>
      <c r="AX82" s="57"/>
      <c r="AY82" s="57"/>
      <c r="AZ82" s="57"/>
      <c r="BA82" s="57"/>
      <c r="BB82" s="57"/>
      <c r="BC82" s="57"/>
      <c r="BD82" s="57"/>
      <c r="BE82" s="57"/>
      <c r="BF82" s="57"/>
      <c r="BG82" s="57"/>
      <c r="BH82" s="57"/>
      <c r="BI82" s="57"/>
      <c r="BJ82" s="57"/>
      <c r="BK82" s="57"/>
      <c r="BL82" s="2">
        <f t="shared" ref="BL82:BR82" si="128">IF(ISERR(SEARCH(BL$1,AK82)),0,1)</f>
        <v>0</v>
      </c>
      <c r="BM82" s="2">
        <f t="shared" si="128"/>
        <v>0</v>
      </c>
      <c r="BN82" s="2">
        <f t="shared" si="128"/>
        <v>0</v>
      </c>
      <c r="BO82" s="2">
        <f t="shared" si="128"/>
        <v>0</v>
      </c>
      <c r="BP82" s="2">
        <f t="shared" si="128"/>
        <v>0</v>
      </c>
      <c r="BQ82" s="2">
        <f t="shared" si="128"/>
        <v>0</v>
      </c>
      <c r="BR82" s="2">
        <f t="shared" si="128"/>
        <v>0</v>
      </c>
      <c r="BS82" s="2">
        <f t="shared" si="2"/>
        <v>0</v>
      </c>
      <c r="BT82" s="57">
        <f t="shared" si="91"/>
        <v>0</v>
      </c>
      <c r="BU82" s="68">
        <f t="shared" si="92"/>
        <v>0</v>
      </c>
      <c r="BV82" t="e">
        <f t="shared" si="93"/>
        <v>#N/A</v>
      </c>
      <c r="BW82" t="e">
        <f t="shared" si="94"/>
        <v>#N/A</v>
      </c>
      <c r="BX82" t="e">
        <f t="shared" si="95"/>
        <v>#N/A</v>
      </c>
      <c r="BY82" t="e">
        <f t="shared" si="96"/>
        <v>#N/A</v>
      </c>
      <c r="BZ82" t="e">
        <f t="shared" si="97"/>
        <v>#N/A</v>
      </c>
      <c r="CA82" t="e">
        <f t="shared" si="98"/>
        <v>#N/A</v>
      </c>
      <c r="CB82" t="e">
        <f t="shared" si="99"/>
        <v>#N/A</v>
      </c>
      <c r="CC82" t="e">
        <f t="shared" si="100"/>
        <v>#N/A</v>
      </c>
      <c r="CD82" t="e">
        <f t="shared" si="101"/>
        <v>#N/A</v>
      </c>
      <c r="CE82" t="e">
        <f t="shared" si="102"/>
        <v>#N/A</v>
      </c>
      <c r="CF82" t="e">
        <f t="shared" si="103"/>
        <v>#N/A</v>
      </c>
      <c r="CG82" t="e">
        <f t="shared" si="104"/>
        <v>#N/A</v>
      </c>
      <c r="CH82" t="e">
        <f t="shared" si="105"/>
        <v>#N/A</v>
      </c>
      <c r="CI82" t="e">
        <f t="shared" si="106"/>
        <v>#N/A</v>
      </c>
      <c r="CJ82" t="e">
        <f t="shared" si="107"/>
        <v>#N/A</v>
      </c>
      <c r="CK82" t="e">
        <f t="shared" si="108"/>
        <v>#N/A</v>
      </c>
      <c r="CL82" t="e">
        <f t="shared" si="109"/>
        <v>#N/A</v>
      </c>
      <c r="CM82" t="e">
        <f t="shared" si="110"/>
        <v>#N/A</v>
      </c>
      <c r="CN82" t="e">
        <f t="shared" si="111"/>
        <v>#N/A</v>
      </c>
      <c r="CO82" t="e">
        <f t="shared" si="112"/>
        <v>#N/A</v>
      </c>
      <c r="CP82" s="57" t="e">
        <f t="shared" si="25"/>
        <v>#N/A</v>
      </c>
      <c r="CQ82" s="57" t="str">
        <f t="shared" si="26"/>
        <v/>
      </c>
    </row>
    <row r="83" spans="3:95">
      <c r="C83" s="54"/>
      <c r="D83" s="54"/>
      <c r="AI83" s="18"/>
      <c r="AN83" s="57"/>
      <c r="AO83" s="57"/>
      <c r="AP83" s="57"/>
      <c r="AQ83" s="57"/>
      <c r="AR83" s="57"/>
      <c r="AS83" s="57"/>
      <c r="AT83" s="57"/>
      <c r="AU83" s="57"/>
      <c r="AV83" s="57"/>
      <c r="AW83" s="57"/>
      <c r="AX83" s="57"/>
      <c r="AY83" s="57"/>
      <c r="AZ83" s="57"/>
      <c r="BA83" s="57"/>
      <c r="BB83" s="57"/>
      <c r="BC83" s="57"/>
      <c r="BD83" s="57"/>
      <c r="BE83" s="57"/>
      <c r="BF83" s="57"/>
      <c r="BG83" s="57"/>
      <c r="BH83" s="57"/>
      <c r="BI83" s="57"/>
      <c r="BJ83" s="57"/>
      <c r="BK83" s="57"/>
      <c r="BL83" s="2">
        <f t="shared" ref="BL83:BR83" si="129">IF(ISERR(SEARCH(BL$1,AK83)),0,1)</f>
        <v>0</v>
      </c>
      <c r="BM83" s="2">
        <f t="shared" si="129"/>
        <v>0</v>
      </c>
      <c r="BN83" s="2">
        <f t="shared" si="129"/>
        <v>0</v>
      </c>
      <c r="BO83" s="2">
        <f t="shared" si="129"/>
        <v>0</v>
      </c>
      <c r="BP83" s="2">
        <f t="shared" si="129"/>
        <v>0</v>
      </c>
      <c r="BQ83" s="2">
        <f t="shared" si="129"/>
        <v>0</v>
      </c>
      <c r="BR83" s="2">
        <f t="shared" si="129"/>
        <v>0</v>
      </c>
      <c r="BS83" s="2">
        <f t="shared" si="2"/>
        <v>0</v>
      </c>
      <c r="BT83" s="57">
        <f t="shared" si="91"/>
        <v>0</v>
      </c>
      <c r="BU83" s="68">
        <f t="shared" si="92"/>
        <v>0</v>
      </c>
      <c r="BV83" t="e">
        <f t="shared" si="93"/>
        <v>#N/A</v>
      </c>
      <c r="BW83" t="e">
        <f t="shared" si="94"/>
        <v>#N/A</v>
      </c>
      <c r="BX83" t="e">
        <f t="shared" si="95"/>
        <v>#N/A</v>
      </c>
      <c r="BY83" t="e">
        <f t="shared" si="96"/>
        <v>#N/A</v>
      </c>
      <c r="BZ83" t="e">
        <f t="shared" si="97"/>
        <v>#N/A</v>
      </c>
      <c r="CA83" t="e">
        <f t="shared" si="98"/>
        <v>#N/A</v>
      </c>
      <c r="CB83" t="e">
        <f t="shared" si="99"/>
        <v>#N/A</v>
      </c>
      <c r="CC83" t="e">
        <f t="shared" si="100"/>
        <v>#N/A</v>
      </c>
      <c r="CD83" t="e">
        <f t="shared" si="101"/>
        <v>#N/A</v>
      </c>
      <c r="CE83" t="e">
        <f t="shared" si="102"/>
        <v>#N/A</v>
      </c>
      <c r="CF83" t="e">
        <f t="shared" si="103"/>
        <v>#N/A</v>
      </c>
      <c r="CG83" t="e">
        <f t="shared" si="104"/>
        <v>#N/A</v>
      </c>
      <c r="CH83" t="e">
        <f t="shared" si="105"/>
        <v>#N/A</v>
      </c>
      <c r="CI83" t="e">
        <f t="shared" si="106"/>
        <v>#N/A</v>
      </c>
      <c r="CJ83" t="e">
        <f t="shared" si="107"/>
        <v>#N/A</v>
      </c>
      <c r="CK83" t="e">
        <f t="shared" si="108"/>
        <v>#N/A</v>
      </c>
      <c r="CL83" t="e">
        <f t="shared" si="109"/>
        <v>#N/A</v>
      </c>
      <c r="CM83" t="e">
        <f t="shared" si="110"/>
        <v>#N/A</v>
      </c>
      <c r="CN83" t="e">
        <f t="shared" si="111"/>
        <v>#N/A</v>
      </c>
      <c r="CO83" t="e">
        <f t="shared" si="112"/>
        <v>#N/A</v>
      </c>
      <c r="CP83" s="57" t="e">
        <f t="shared" si="25"/>
        <v>#N/A</v>
      </c>
      <c r="CQ83" s="57" t="str">
        <f t="shared" si="26"/>
        <v/>
      </c>
    </row>
    <row r="84" spans="3:95">
      <c r="C84" s="54"/>
      <c r="D84" s="54"/>
      <c r="AI84" s="18"/>
      <c r="AN84" s="57"/>
      <c r="AO84" s="57"/>
      <c r="AP84" s="57"/>
      <c r="AQ84" s="57"/>
      <c r="AR84" s="57"/>
      <c r="AS84" s="57"/>
      <c r="AT84" s="57"/>
      <c r="AU84" s="57"/>
      <c r="AV84" s="57"/>
      <c r="AW84" s="57"/>
      <c r="AX84" s="57"/>
      <c r="AY84" s="57"/>
      <c r="AZ84" s="57"/>
      <c r="BA84" s="57"/>
      <c r="BB84" s="57"/>
      <c r="BC84" s="57"/>
      <c r="BD84" s="57"/>
      <c r="BE84" s="57"/>
      <c r="BF84" s="57"/>
      <c r="BG84" s="57"/>
      <c r="BH84" s="57"/>
      <c r="BI84" s="57"/>
      <c r="BJ84" s="57"/>
      <c r="BK84" s="57"/>
      <c r="BL84" s="2">
        <f t="shared" ref="BL84:BR84" si="130">IF(ISERR(SEARCH(BL$1,AK84)),0,1)</f>
        <v>0</v>
      </c>
      <c r="BM84" s="2">
        <f t="shared" si="130"/>
        <v>0</v>
      </c>
      <c r="BN84" s="2">
        <f t="shared" si="130"/>
        <v>0</v>
      </c>
      <c r="BO84" s="2">
        <f t="shared" si="130"/>
        <v>0</v>
      </c>
      <c r="BP84" s="2">
        <f t="shared" si="130"/>
        <v>0</v>
      </c>
      <c r="BQ84" s="2">
        <f t="shared" si="130"/>
        <v>0</v>
      </c>
      <c r="BR84" s="2">
        <f t="shared" si="130"/>
        <v>0</v>
      </c>
      <c r="BS84" s="2">
        <f t="shared" si="2"/>
        <v>0</v>
      </c>
      <c r="BT84" s="57">
        <f t="shared" si="91"/>
        <v>0</v>
      </c>
      <c r="BU84" s="68">
        <f t="shared" si="92"/>
        <v>0</v>
      </c>
      <c r="BV84" t="e">
        <f t="shared" si="93"/>
        <v>#N/A</v>
      </c>
      <c r="BW84" t="e">
        <f t="shared" si="94"/>
        <v>#N/A</v>
      </c>
      <c r="BX84" t="e">
        <f t="shared" si="95"/>
        <v>#N/A</v>
      </c>
      <c r="BY84" t="e">
        <f t="shared" si="96"/>
        <v>#N/A</v>
      </c>
      <c r="BZ84" t="e">
        <f t="shared" si="97"/>
        <v>#N/A</v>
      </c>
      <c r="CA84" t="e">
        <f t="shared" si="98"/>
        <v>#N/A</v>
      </c>
      <c r="CB84" t="e">
        <f t="shared" si="99"/>
        <v>#N/A</v>
      </c>
      <c r="CC84" t="e">
        <f t="shared" si="100"/>
        <v>#N/A</v>
      </c>
      <c r="CD84" t="e">
        <f t="shared" si="101"/>
        <v>#N/A</v>
      </c>
      <c r="CE84" t="e">
        <f t="shared" si="102"/>
        <v>#N/A</v>
      </c>
      <c r="CF84" t="e">
        <f t="shared" si="103"/>
        <v>#N/A</v>
      </c>
      <c r="CG84" t="e">
        <f t="shared" si="104"/>
        <v>#N/A</v>
      </c>
      <c r="CH84" t="e">
        <f t="shared" si="105"/>
        <v>#N/A</v>
      </c>
      <c r="CI84" t="e">
        <f t="shared" si="106"/>
        <v>#N/A</v>
      </c>
      <c r="CJ84" t="e">
        <f t="shared" si="107"/>
        <v>#N/A</v>
      </c>
      <c r="CK84" t="e">
        <f t="shared" si="108"/>
        <v>#N/A</v>
      </c>
      <c r="CL84" t="e">
        <f t="shared" si="109"/>
        <v>#N/A</v>
      </c>
      <c r="CM84" t="e">
        <f t="shared" si="110"/>
        <v>#N/A</v>
      </c>
      <c r="CN84" t="e">
        <f t="shared" si="111"/>
        <v>#N/A</v>
      </c>
      <c r="CO84" t="e">
        <f t="shared" si="112"/>
        <v>#N/A</v>
      </c>
      <c r="CP84" s="57" t="e">
        <f t="shared" si="25"/>
        <v>#N/A</v>
      </c>
      <c r="CQ84" s="57" t="str">
        <f t="shared" si="26"/>
        <v/>
      </c>
    </row>
    <row r="85" spans="3:95">
      <c r="C85" s="54"/>
      <c r="D85" s="54"/>
      <c r="AI85" s="18"/>
      <c r="AN85" s="57"/>
      <c r="AO85" s="57"/>
      <c r="AP85" s="57"/>
      <c r="AQ85" s="57"/>
      <c r="AR85" s="57"/>
      <c r="AS85" s="57"/>
      <c r="AT85" s="57"/>
      <c r="AU85" s="57"/>
      <c r="AV85" s="57"/>
      <c r="AW85" s="57"/>
      <c r="AX85" s="57"/>
      <c r="AY85" s="57"/>
      <c r="AZ85" s="57"/>
      <c r="BA85" s="57"/>
      <c r="BB85" s="57"/>
      <c r="BC85" s="57"/>
      <c r="BD85" s="57"/>
      <c r="BE85" s="57"/>
      <c r="BF85" s="57"/>
      <c r="BG85" s="57"/>
      <c r="BH85" s="57"/>
      <c r="BI85" s="57"/>
      <c r="BJ85" s="57"/>
      <c r="BK85" s="57"/>
      <c r="BL85" s="2">
        <f t="shared" ref="BL85:BR85" si="131">IF(ISERR(SEARCH(BL$1,AK85)),0,1)</f>
        <v>0</v>
      </c>
      <c r="BM85" s="2">
        <f t="shared" si="131"/>
        <v>0</v>
      </c>
      <c r="BN85" s="2">
        <f t="shared" si="131"/>
        <v>0</v>
      </c>
      <c r="BO85" s="2">
        <f t="shared" si="131"/>
        <v>0</v>
      </c>
      <c r="BP85" s="2">
        <f t="shared" si="131"/>
        <v>0</v>
      </c>
      <c r="BQ85" s="2">
        <f t="shared" si="131"/>
        <v>0</v>
      </c>
      <c r="BR85" s="2">
        <f t="shared" si="131"/>
        <v>0</v>
      </c>
      <c r="BS85" s="2">
        <f t="shared" si="2"/>
        <v>0</v>
      </c>
      <c r="BT85" s="57">
        <f t="shared" si="91"/>
        <v>0</v>
      </c>
      <c r="BU85" s="68">
        <f t="shared" si="92"/>
        <v>0</v>
      </c>
      <c r="BV85" t="e">
        <f t="shared" si="93"/>
        <v>#N/A</v>
      </c>
      <c r="BW85" t="e">
        <f t="shared" si="94"/>
        <v>#N/A</v>
      </c>
      <c r="BX85" t="e">
        <f t="shared" si="95"/>
        <v>#N/A</v>
      </c>
      <c r="BY85" t="e">
        <f t="shared" si="96"/>
        <v>#N/A</v>
      </c>
      <c r="BZ85" t="e">
        <f t="shared" si="97"/>
        <v>#N/A</v>
      </c>
      <c r="CA85" t="e">
        <f t="shared" si="98"/>
        <v>#N/A</v>
      </c>
      <c r="CB85" t="e">
        <f t="shared" si="99"/>
        <v>#N/A</v>
      </c>
      <c r="CC85" t="e">
        <f t="shared" si="100"/>
        <v>#N/A</v>
      </c>
      <c r="CD85" t="e">
        <f t="shared" si="101"/>
        <v>#N/A</v>
      </c>
      <c r="CE85" t="e">
        <f t="shared" si="102"/>
        <v>#N/A</v>
      </c>
      <c r="CF85" t="e">
        <f t="shared" si="103"/>
        <v>#N/A</v>
      </c>
      <c r="CG85" t="e">
        <f t="shared" si="104"/>
        <v>#N/A</v>
      </c>
      <c r="CH85" t="e">
        <f t="shared" si="105"/>
        <v>#N/A</v>
      </c>
      <c r="CI85" t="e">
        <f t="shared" si="106"/>
        <v>#N/A</v>
      </c>
      <c r="CJ85" t="e">
        <f t="shared" si="107"/>
        <v>#N/A</v>
      </c>
      <c r="CK85" t="e">
        <f t="shared" si="108"/>
        <v>#N/A</v>
      </c>
      <c r="CL85" t="e">
        <f t="shared" si="109"/>
        <v>#N/A</v>
      </c>
      <c r="CM85" t="e">
        <f t="shared" si="110"/>
        <v>#N/A</v>
      </c>
      <c r="CN85" t="e">
        <f t="shared" si="111"/>
        <v>#N/A</v>
      </c>
      <c r="CO85" t="e">
        <f t="shared" si="112"/>
        <v>#N/A</v>
      </c>
      <c r="CP85" s="57" t="e">
        <f t="shared" si="25"/>
        <v>#N/A</v>
      </c>
      <c r="CQ85" s="57" t="str">
        <f t="shared" si="26"/>
        <v/>
      </c>
    </row>
    <row r="86" spans="3:95">
      <c r="C86" s="54"/>
      <c r="D86" s="54"/>
      <c r="AI86" s="18"/>
      <c r="AN86" s="57"/>
      <c r="AO86" s="57"/>
      <c r="AP86" s="57"/>
      <c r="AQ86" s="57"/>
      <c r="AR86" s="57"/>
      <c r="AS86" s="57"/>
      <c r="AT86" s="57"/>
      <c r="AU86" s="57"/>
      <c r="AV86" s="57"/>
      <c r="AW86" s="57"/>
      <c r="AX86" s="57"/>
      <c r="AY86" s="57"/>
      <c r="AZ86" s="57"/>
      <c r="BA86" s="57"/>
      <c r="BB86" s="57"/>
      <c r="BC86" s="57"/>
      <c r="BD86" s="57"/>
      <c r="BE86" s="57"/>
      <c r="BF86" s="57"/>
      <c r="BG86" s="57"/>
      <c r="BH86" s="57"/>
      <c r="BI86" s="57"/>
      <c r="BJ86" s="57"/>
      <c r="BK86" s="57"/>
      <c r="BL86" s="2">
        <f t="shared" ref="BL86:BR86" si="132">IF(ISERR(SEARCH(BL$1,AK86)),0,1)</f>
        <v>0</v>
      </c>
      <c r="BM86" s="2">
        <f t="shared" si="132"/>
        <v>0</v>
      </c>
      <c r="BN86" s="2">
        <f t="shared" si="132"/>
        <v>0</v>
      </c>
      <c r="BO86" s="2">
        <f t="shared" si="132"/>
        <v>0</v>
      </c>
      <c r="BP86" s="2">
        <f t="shared" si="132"/>
        <v>0</v>
      </c>
      <c r="BQ86" s="2">
        <f t="shared" si="132"/>
        <v>0</v>
      </c>
      <c r="BR86" s="2">
        <f t="shared" si="132"/>
        <v>0</v>
      </c>
      <c r="BS86" s="2">
        <f t="shared" si="2"/>
        <v>0</v>
      </c>
      <c r="BT86" s="57">
        <f t="shared" si="91"/>
        <v>0</v>
      </c>
      <c r="BU86" s="68">
        <f t="shared" si="92"/>
        <v>0</v>
      </c>
      <c r="BV86" t="e">
        <f t="shared" si="93"/>
        <v>#N/A</v>
      </c>
      <c r="BW86" t="e">
        <f t="shared" si="94"/>
        <v>#N/A</v>
      </c>
      <c r="BX86" t="e">
        <f t="shared" si="95"/>
        <v>#N/A</v>
      </c>
      <c r="BY86" t="e">
        <f t="shared" si="96"/>
        <v>#N/A</v>
      </c>
      <c r="BZ86" t="e">
        <f t="shared" si="97"/>
        <v>#N/A</v>
      </c>
      <c r="CA86" t="e">
        <f t="shared" si="98"/>
        <v>#N/A</v>
      </c>
      <c r="CB86" t="e">
        <f t="shared" si="99"/>
        <v>#N/A</v>
      </c>
      <c r="CC86" t="e">
        <f t="shared" si="100"/>
        <v>#N/A</v>
      </c>
      <c r="CD86" t="e">
        <f t="shared" si="101"/>
        <v>#N/A</v>
      </c>
      <c r="CE86" t="e">
        <f t="shared" si="102"/>
        <v>#N/A</v>
      </c>
      <c r="CF86" t="e">
        <f t="shared" si="103"/>
        <v>#N/A</v>
      </c>
      <c r="CG86" t="e">
        <f t="shared" si="104"/>
        <v>#N/A</v>
      </c>
      <c r="CH86" t="e">
        <f t="shared" si="105"/>
        <v>#N/A</v>
      </c>
      <c r="CI86" t="e">
        <f t="shared" si="106"/>
        <v>#N/A</v>
      </c>
      <c r="CJ86" t="e">
        <f t="shared" si="107"/>
        <v>#N/A</v>
      </c>
      <c r="CK86" t="e">
        <f t="shared" si="108"/>
        <v>#N/A</v>
      </c>
      <c r="CL86" t="e">
        <f t="shared" si="109"/>
        <v>#N/A</v>
      </c>
      <c r="CM86" t="e">
        <f t="shared" si="110"/>
        <v>#N/A</v>
      </c>
      <c r="CN86" t="e">
        <f t="shared" si="111"/>
        <v>#N/A</v>
      </c>
      <c r="CO86" t="e">
        <f t="shared" si="112"/>
        <v>#N/A</v>
      </c>
      <c r="CP86" s="57" t="e">
        <f t="shared" si="25"/>
        <v>#N/A</v>
      </c>
      <c r="CQ86" s="57" t="str">
        <f t="shared" si="26"/>
        <v/>
      </c>
    </row>
    <row r="87" spans="3:95">
      <c r="C87" s="54"/>
      <c r="D87" s="54"/>
      <c r="AI87" s="18"/>
      <c r="AN87" s="57"/>
      <c r="AO87" s="57"/>
      <c r="AP87" s="57"/>
      <c r="AQ87" s="57"/>
      <c r="AR87" s="57"/>
      <c r="AS87" s="57"/>
      <c r="AT87" s="57"/>
      <c r="AU87" s="57"/>
      <c r="AV87" s="57"/>
      <c r="AW87" s="57"/>
      <c r="AX87" s="57"/>
      <c r="AY87" s="57"/>
      <c r="AZ87" s="57"/>
      <c r="BA87" s="57"/>
      <c r="BB87" s="57"/>
      <c r="BC87" s="57"/>
      <c r="BD87" s="57"/>
      <c r="BE87" s="57"/>
      <c r="BF87" s="57"/>
      <c r="BG87" s="57"/>
      <c r="BH87" s="57"/>
      <c r="BI87" s="57"/>
      <c r="BJ87" s="57"/>
      <c r="BK87" s="57"/>
      <c r="BL87" s="2">
        <f t="shared" ref="BL87:BR87" si="133">IF(ISERR(SEARCH(BL$1,AK87)),0,1)</f>
        <v>0</v>
      </c>
      <c r="BM87" s="2">
        <f t="shared" si="133"/>
        <v>0</v>
      </c>
      <c r="BN87" s="2">
        <f t="shared" si="133"/>
        <v>0</v>
      </c>
      <c r="BO87" s="2">
        <f t="shared" si="133"/>
        <v>0</v>
      </c>
      <c r="BP87" s="2">
        <f t="shared" si="133"/>
        <v>0</v>
      </c>
      <c r="BQ87" s="2">
        <f t="shared" si="133"/>
        <v>0</v>
      </c>
      <c r="BR87" s="2">
        <f t="shared" si="133"/>
        <v>0</v>
      </c>
      <c r="BS87" s="2">
        <f t="shared" si="2"/>
        <v>0</v>
      </c>
      <c r="BT87" s="57">
        <f t="shared" si="91"/>
        <v>0</v>
      </c>
      <c r="BU87" s="68">
        <f t="shared" si="92"/>
        <v>0</v>
      </c>
      <c r="BV87" t="e">
        <f t="shared" si="93"/>
        <v>#N/A</v>
      </c>
      <c r="BW87" t="e">
        <f t="shared" si="94"/>
        <v>#N/A</v>
      </c>
      <c r="BX87" t="e">
        <f t="shared" si="95"/>
        <v>#N/A</v>
      </c>
      <c r="BY87" t="e">
        <f t="shared" si="96"/>
        <v>#N/A</v>
      </c>
      <c r="BZ87" t="e">
        <f t="shared" si="97"/>
        <v>#N/A</v>
      </c>
      <c r="CA87" t="e">
        <f t="shared" si="98"/>
        <v>#N/A</v>
      </c>
      <c r="CB87" t="e">
        <f t="shared" si="99"/>
        <v>#N/A</v>
      </c>
      <c r="CC87" t="e">
        <f t="shared" si="100"/>
        <v>#N/A</v>
      </c>
      <c r="CD87" t="e">
        <f t="shared" si="101"/>
        <v>#N/A</v>
      </c>
      <c r="CE87" t="e">
        <f t="shared" si="102"/>
        <v>#N/A</v>
      </c>
      <c r="CF87" t="e">
        <f t="shared" si="103"/>
        <v>#N/A</v>
      </c>
      <c r="CG87" t="e">
        <f t="shared" si="104"/>
        <v>#N/A</v>
      </c>
      <c r="CH87" t="e">
        <f t="shared" si="105"/>
        <v>#N/A</v>
      </c>
      <c r="CI87" t="e">
        <f t="shared" si="106"/>
        <v>#N/A</v>
      </c>
      <c r="CJ87" t="e">
        <f t="shared" si="107"/>
        <v>#N/A</v>
      </c>
      <c r="CK87" t="e">
        <f t="shared" si="108"/>
        <v>#N/A</v>
      </c>
      <c r="CL87" t="e">
        <f t="shared" si="109"/>
        <v>#N/A</v>
      </c>
      <c r="CM87" t="e">
        <f t="shared" si="110"/>
        <v>#N/A</v>
      </c>
      <c r="CN87" t="e">
        <f t="shared" si="111"/>
        <v>#N/A</v>
      </c>
      <c r="CO87" t="e">
        <f t="shared" si="112"/>
        <v>#N/A</v>
      </c>
      <c r="CP87" s="57" t="e">
        <f t="shared" si="25"/>
        <v>#N/A</v>
      </c>
      <c r="CQ87" s="57" t="str">
        <f t="shared" si="26"/>
        <v/>
      </c>
    </row>
    <row r="88" spans="3:95">
      <c r="C88" s="54"/>
      <c r="D88" s="54"/>
      <c r="AI88" s="18"/>
      <c r="AN88" s="57"/>
      <c r="AO88" s="57"/>
      <c r="AP88" s="57"/>
      <c r="AQ88" s="57"/>
      <c r="AR88" s="57"/>
      <c r="AS88" s="57"/>
      <c r="AT88" s="57"/>
      <c r="AU88" s="57"/>
      <c r="AV88" s="57"/>
      <c r="AW88" s="57"/>
      <c r="AX88" s="57"/>
      <c r="AY88" s="57"/>
      <c r="AZ88" s="57"/>
      <c r="BA88" s="57"/>
      <c r="BB88" s="57"/>
      <c r="BC88" s="57"/>
      <c r="BD88" s="57"/>
      <c r="BE88" s="57"/>
      <c r="BF88" s="57"/>
      <c r="BG88" s="57"/>
      <c r="BH88" s="57"/>
      <c r="BI88" s="57"/>
      <c r="BJ88" s="57"/>
      <c r="BK88" s="57"/>
      <c r="BL88" s="2">
        <f t="shared" ref="BL88:BR88" si="134">IF(ISERR(SEARCH(BL$1,AK88)),0,1)</f>
        <v>0</v>
      </c>
      <c r="BM88" s="2">
        <f t="shared" si="134"/>
        <v>0</v>
      </c>
      <c r="BN88" s="2">
        <f t="shared" si="134"/>
        <v>0</v>
      </c>
      <c r="BO88" s="2">
        <f t="shared" si="134"/>
        <v>0</v>
      </c>
      <c r="BP88" s="2">
        <f t="shared" si="134"/>
        <v>0</v>
      </c>
      <c r="BQ88" s="2">
        <f t="shared" si="134"/>
        <v>0</v>
      </c>
      <c r="BR88" s="2">
        <f t="shared" si="134"/>
        <v>0</v>
      </c>
      <c r="BS88" s="2">
        <f t="shared" si="2"/>
        <v>0</v>
      </c>
      <c r="BT88" s="57">
        <f t="shared" si="91"/>
        <v>0</v>
      </c>
      <c r="BU88" s="68">
        <f t="shared" si="92"/>
        <v>0</v>
      </c>
      <c r="BV88" t="e">
        <f t="shared" si="93"/>
        <v>#N/A</v>
      </c>
      <c r="BW88" t="e">
        <f t="shared" si="94"/>
        <v>#N/A</v>
      </c>
      <c r="BX88" t="e">
        <f t="shared" si="95"/>
        <v>#N/A</v>
      </c>
      <c r="BY88" t="e">
        <f t="shared" si="96"/>
        <v>#N/A</v>
      </c>
      <c r="BZ88" t="e">
        <f t="shared" si="97"/>
        <v>#N/A</v>
      </c>
      <c r="CA88" t="e">
        <f t="shared" si="98"/>
        <v>#N/A</v>
      </c>
      <c r="CB88" t="e">
        <f t="shared" si="99"/>
        <v>#N/A</v>
      </c>
      <c r="CC88" t="e">
        <f t="shared" si="100"/>
        <v>#N/A</v>
      </c>
      <c r="CD88" t="e">
        <f t="shared" si="101"/>
        <v>#N/A</v>
      </c>
      <c r="CE88" t="e">
        <f t="shared" si="102"/>
        <v>#N/A</v>
      </c>
      <c r="CF88" t="e">
        <f t="shared" si="103"/>
        <v>#N/A</v>
      </c>
      <c r="CG88" t="e">
        <f t="shared" si="104"/>
        <v>#N/A</v>
      </c>
      <c r="CH88" t="e">
        <f t="shared" si="105"/>
        <v>#N/A</v>
      </c>
      <c r="CI88" t="e">
        <f t="shared" si="106"/>
        <v>#N/A</v>
      </c>
      <c r="CJ88" t="e">
        <f t="shared" si="107"/>
        <v>#N/A</v>
      </c>
      <c r="CK88" t="e">
        <f t="shared" si="108"/>
        <v>#N/A</v>
      </c>
      <c r="CL88" t="e">
        <f t="shared" si="109"/>
        <v>#N/A</v>
      </c>
      <c r="CM88" t="e">
        <f t="shared" si="110"/>
        <v>#N/A</v>
      </c>
      <c r="CN88" t="e">
        <f t="shared" si="111"/>
        <v>#N/A</v>
      </c>
      <c r="CO88" t="e">
        <f t="shared" si="112"/>
        <v>#N/A</v>
      </c>
      <c r="CP88" s="57" t="e">
        <f t="shared" si="25"/>
        <v>#N/A</v>
      </c>
      <c r="CQ88" s="57" t="str">
        <f t="shared" si="26"/>
        <v/>
      </c>
    </row>
    <row r="89" spans="3:95">
      <c r="C89" s="54"/>
      <c r="D89" s="54"/>
      <c r="AI89" s="18"/>
      <c r="AN89" s="57"/>
      <c r="AO89" s="57"/>
      <c r="AP89" s="57"/>
      <c r="AQ89" s="57"/>
      <c r="AR89" s="57"/>
      <c r="AS89" s="57"/>
      <c r="AT89" s="57"/>
      <c r="AU89" s="57"/>
      <c r="AV89" s="57"/>
      <c r="AW89" s="57"/>
      <c r="AX89" s="57"/>
      <c r="AY89" s="57"/>
      <c r="AZ89" s="57"/>
      <c r="BA89" s="57"/>
      <c r="BB89" s="57"/>
      <c r="BC89" s="57"/>
      <c r="BD89" s="57"/>
      <c r="BE89" s="57"/>
      <c r="BF89" s="57"/>
      <c r="BG89" s="57"/>
      <c r="BH89" s="57"/>
      <c r="BI89" s="57"/>
      <c r="BJ89" s="57"/>
      <c r="BK89" s="57"/>
      <c r="BL89" s="2">
        <f t="shared" ref="BL89:BR89" si="135">IF(ISERR(SEARCH(BL$1,AK89)),0,1)</f>
        <v>0</v>
      </c>
      <c r="BM89" s="2">
        <f t="shared" si="135"/>
        <v>0</v>
      </c>
      <c r="BN89" s="2">
        <f t="shared" si="135"/>
        <v>0</v>
      </c>
      <c r="BO89" s="2">
        <f t="shared" si="135"/>
        <v>0</v>
      </c>
      <c r="BP89" s="2">
        <f t="shared" si="135"/>
        <v>0</v>
      </c>
      <c r="BQ89" s="2">
        <f t="shared" si="135"/>
        <v>0</v>
      </c>
      <c r="BR89" s="2">
        <f t="shared" si="135"/>
        <v>0</v>
      </c>
      <c r="BS89" s="2">
        <f t="shared" si="2"/>
        <v>0</v>
      </c>
      <c r="BT89" s="57">
        <f t="shared" si="91"/>
        <v>0</v>
      </c>
      <c r="BU89" s="68">
        <f t="shared" si="92"/>
        <v>0</v>
      </c>
      <c r="BV89" t="e">
        <f t="shared" si="93"/>
        <v>#N/A</v>
      </c>
      <c r="BW89" t="e">
        <f t="shared" si="94"/>
        <v>#N/A</v>
      </c>
      <c r="BX89" t="e">
        <f t="shared" si="95"/>
        <v>#N/A</v>
      </c>
      <c r="BY89" t="e">
        <f t="shared" si="96"/>
        <v>#N/A</v>
      </c>
      <c r="BZ89" t="e">
        <f t="shared" si="97"/>
        <v>#N/A</v>
      </c>
      <c r="CA89" t="e">
        <f t="shared" si="98"/>
        <v>#N/A</v>
      </c>
      <c r="CB89" t="e">
        <f t="shared" si="99"/>
        <v>#N/A</v>
      </c>
      <c r="CC89" t="e">
        <f t="shared" si="100"/>
        <v>#N/A</v>
      </c>
      <c r="CD89" t="e">
        <f t="shared" si="101"/>
        <v>#N/A</v>
      </c>
      <c r="CE89" t="e">
        <f t="shared" si="102"/>
        <v>#N/A</v>
      </c>
      <c r="CF89" t="e">
        <f t="shared" si="103"/>
        <v>#N/A</v>
      </c>
      <c r="CG89" t="e">
        <f t="shared" si="104"/>
        <v>#N/A</v>
      </c>
      <c r="CH89" t="e">
        <f t="shared" si="105"/>
        <v>#N/A</v>
      </c>
      <c r="CI89" t="e">
        <f t="shared" si="106"/>
        <v>#N/A</v>
      </c>
      <c r="CJ89" t="e">
        <f t="shared" si="107"/>
        <v>#N/A</v>
      </c>
      <c r="CK89" t="e">
        <f t="shared" si="108"/>
        <v>#N/A</v>
      </c>
      <c r="CL89" t="e">
        <f t="shared" si="109"/>
        <v>#N/A</v>
      </c>
      <c r="CM89" t="e">
        <f t="shared" si="110"/>
        <v>#N/A</v>
      </c>
      <c r="CN89" t="e">
        <f t="shared" si="111"/>
        <v>#N/A</v>
      </c>
      <c r="CO89" t="e">
        <f t="shared" si="112"/>
        <v>#N/A</v>
      </c>
      <c r="CP89" s="57" t="e">
        <f t="shared" si="25"/>
        <v>#N/A</v>
      </c>
      <c r="CQ89" s="57" t="str">
        <f t="shared" si="26"/>
        <v/>
      </c>
    </row>
    <row r="90" spans="3:95">
      <c r="C90" s="54"/>
      <c r="D90" s="54"/>
      <c r="AI90" s="18"/>
      <c r="AN90" s="57"/>
      <c r="AO90" s="57"/>
      <c r="AP90" s="57"/>
      <c r="AQ90" s="57"/>
      <c r="AR90" s="57"/>
      <c r="AS90" s="57"/>
      <c r="AT90" s="57"/>
      <c r="AU90" s="57"/>
      <c r="AV90" s="57"/>
      <c r="AW90" s="57"/>
      <c r="AX90" s="57"/>
      <c r="AY90" s="57"/>
      <c r="AZ90" s="57"/>
      <c r="BA90" s="57"/>
      <c r="BB90" s="57"/>
      <c r="BC90" s="57"/>
      <c r="BD90" s="57"/>
      <c r="BE90" s="57"/>
      <c r="BF90" s="57"/>
      <c r="BG90" s="57"/>
      <c r="BH90" s="57"/>
      <c r="BI90" s="57"/>
      <c r="BJ90" s="57"/>
      <c r="BK90" s="57"/>
      <c r="BL90" s="2">
        <f t="shared" ref="BL90:BR90" si="136">IF(ISERR(SEARCH(BL$1,AK90)),0,1)</f>
        <v>0</v>
      </c>
      <c r="BM90" s="2">
        <f t="shared" si="136"/>
        <v>0</v>
      </c>
      <c r="BN90" s="2">
        <f t="shared" si="136"/>
        <v>0</v>
      </c>
      <c r="BO90" s="2">
        <f t="shared" si="136"/>
        <v>0</v>
      </c>
      <c r="BP90" s="2">
        <f t="shared" si="136"/>
        <v>0</v>
      </c>
      <c r="BQ90" s="2">
        <f t="shared" si="136"/>
        <v>0</v>
      </c>
      <c r="BR90" s="2">
        <f t="shared" si="136"/>
        <v>0</v>
      </c>
      <c r="BS90" s="2">
        <f t="shared" si="2"/>
        <v>0</v>
      </c>
      <c r="BT90" s="57">
        <f t="shared" si="91"/>
        <v>0</v>
      </c>
      <c r="BU90" s="68">
        <f t="shared" si="92"/>
        <v>0</v>
      </c>
      <c r="BV90" t="e">
        <f t="shared" si="93"/>
        <v>#N/A</v>
      </c>
      <c r="BW90" t="e">
        <f t="shared" si="94"/>
        <v>#N/A</v>
      </c>
      <c r="BX90" t="e">
        <f t="shared" si="95"/>
        <v>#N/A</v>
      </c>
      <c r="BY90" t="e">
        <f t="shared" si="96"/>
        <v>#N/A</v>
      </c>
      <c r="BZ90" t="e">
        <f t="shared" si="97"/>
        <v>#N/A</v>
      </c>
      <c r="CA90" t="e">
        <f t="shared" si="98"/>
        <v>#N/A</v>
      </c>
      <c r="CB90" t="e">
        <f t="shared" si="99"/>
        <v>#N/A</v>
      </c>
      <c r="CC90" t="e">
        <f t="shared" si="100"/>
        <v>#N/A</v>
      </c>
      <c r="CD90" t="e">
        <f t="shared" si="101"/>
        <v>#N/A</v>
      </c>
      <c r="CE90" t="e">
        <f t="shared" si="102"/>
        <v>#N/A</v>
      </c>
      <c r="CF90" t="e">
        <f t="shared" si="103"/>
        <v>#N/A</v>
      </c>
      <c r="CG90" t="e">
        <f t="shared" si="104"/>
        <v>#N/A</v>
      </c>
      <c r="CH90" t="e">
        <f t="shared" si="105"/>
        <v>#N/A</v>
      </c>
      <c r="CI90" t="e">
        <f t="shared" si="106"/>
        <v>#N/A</v>
      </c>
      <c r="CJ90" t="e">
        <f t="shared" si="107"/>
        <v>#N/A</v>
      </c>
      <c r="CK90" t="e">
        <f t="shared" si="108"/>
        <v>#N/A</v>
      </c>
      <c r="CL90" t="e">
        <f t="shared" si="109"/>
        <v>#N/A</v>
      </c>
      <c r="CM90" t="e">
        <f t="shared" si="110"/>
        <v>#N/A</v>
      </c>
      <c r="CN90" t="e">
        <f t="shared" si="111"/>
        <v>#N/A</v>
      </c>
      <c r="CO90" t="e">
        <f t="shared" si="112"/>
        <v>#N/A</v>
      </c>
      <c r="CP90" s="57" t="e">
        <f t="shared" si="25"/>
        <v>#N/A</v>
      </c>
      <c r="CQ90" s="57" t="str">
        <f t="shared" si="26"/>
        <v/>
      </c>
    </row>
    <row r="91" spans="3:95">
      <c r="C91" s="54"/>
      <c r="D91" s="54"/>
      <c r="AI91" s="18"/>
      <c r="AN91" s="57"/>
      <c r="AO91" s="57"/>
      <c r="AP91" s="57"/>
      <c r="AQ91" s="57"/>
      <c r="AR91" s="57"/>
      <c r="AS91" s="57"/>
      <c r="AT91" s="57"/>
      <c r="AU91" s="57"/>
      <c r="AV91" s="57"/>
      <c r="AW91" s="57"/>
      <c r="AX91" s="57"/>
      <c r="AY91" s="57"/>
      <c r="AZ91" s="57"/>
      <c r="BA91" s="57"/>
      <c r="BB91" s="57"/>
      <c r="BC91" s="57"/>
      <c r="BD91" s="57"/>
      <c r="BE91" s="57"/>
      <c r="BF91" s="57"/>
      <c r="BG91" s="57"/>
      <c r="BH91" s="57"/>
      <c r="BI91" s="57"/>
      <c r="BJ91" s="57"/>
      <c r="BK91" s="57"/>
      <c r="BL91" s="2">
        <f t="shared" ref="BL91:BR91" si="137">IF(ISERR(SEARCH(BL$1,AK91)),0,1)</f>
        <v>0</v>
      </c>
      <c r="BM91" s="2">
        <f t="shared" si="137"/>
        <v>0</v>
      </c>
      <c r="BN91" s="2">
        <f t="shared" si="137"/>
        <v>0</v>
      </c>
      <c r="BO91" s="2">
        <f t="shared" si="137"/>
        <v>0</v>
      </c>
      <c r="BP91" s="2">
        <f t="shared" si="137"/>
        <v>0</v>
      </c>
      <c r="BQ91" s="2">
        <f t="shared" si="137"/>
        <v>0</v>
      </c>
      <c r="BR91" s="2">
        <f t="shared" si="137"/>
        <v>0</v>
      </c>
      <c r="BS91" s="2">
        <f t="shared" si="2"/>
        <v>0</v>
      </c>
      <c r="BT91" s="57">
        <f t="shared" si="91"/>
        <v>0</v>
      </c>
      <c r="BU91" s="68">
        <f t="shared" si="92"/>
        <v>0</v>
      </c>
      <c r="BV91" t="e">
        <f t="shared" si="93"/>
        <v>#N/A</v>
      </c>
      <c r="BW91" t="e">
        <f t="shared" si="94"/>
        <v>#N/A</v>
      </c>
      <c r="BX91" t="e">
        <f t="shared" si="95"/>
        <v>#N/A</v>
      </c>
      <c r="BY91" t="e">
        <f t="shared" si="96"/>
        <v>#N/A</v>
      </c>
      <c r="BZ91" t="e">
        <f t="shared" si="97"/>
        <v>#N/A</v>
      </c>
      <c r="CA91" t="e">
        <f t="shared" si="98"/>
        <v>#N/A</v>
      </c>
      <c r="CB91" t="e">
        <f t="shared" si="99"/>
        <v>#N/A</v>
      </c>
      <c r="CC91" t="e">
        <f t="shared" si="100"/>
        <v>#N/A</v>
      </c>
      <c r="CD91" t="e">
        <f t="shared" si="101"/>
        <v>#N/A</v>
      </c>
      <c r="CE91" t="e">
        <f t="shared" si="102"/>
        <v>#N/A</v>
      </c>
      <c r="CF91" t="e">
        <f t="shared" si="103"/>
        <v>#N/A</v>
      </c>
      <c r="CG91" t="e">
        <f t="shared" si="104"/>
        <v>#N/A</v>
      </c>
      <c r="CH91" t="e">
        <f t="shared" si="105"/>
        <v>#N/A</v>
      </c>
      <c r="CI91" t="e">
        <f t="shared" si="106"/>
        <v>#N/A</v>
      </c>
      <c r="CJ91" t="e">
        <f t="shared" si="107"/>
        <v>#N/A</v>
      </c>
      <c r="CK91" t="e">
        <f t="shared" si="108"/>
        <v>#N/A</v>
      </c>
      <c r="CL91" t="e">
        <f t="shared" si="109"/>
        <v>#N/A</v>
      </c>
      <c r="CM91" t="e">
        <f t="shared" si="110"/>
        <v>#N/A</v>
      </c>
      <c r="CN91" t="e">
        <f t="shared" si="111"/>
        <v>#N/A</v>
      </c>
      <c r="CO91" t="e">
        <f t="shared" si="112"/>
        <v>#N/A</v>
      </c>
      <c r="CP91" s="57" t="e">
        <f t="shared" si="25"/>
        <v>#N/A</v>
      </c>
      <c r="CQ91" s="57" t="str">
        <f t="shared" si="26"/>
        <v/>
      </c>
    </row>
    <row r="92" spans="3:95">
      <c r="C92" s="54"/>
      <c r="D92" s="54"/>
      <c r="AI92" s="18"/>
      <c r="AN92" s="57"/>
      <c r="AO92" s="57"/>
      <c r="AP92" s="57"/>
      <c r="AQ92" s="57"/>
      <c r="AR92" s="57"/>
      <c r="AS92" s="57"/>
      <c r="AT92" s="57"/>
      <c r="AU92" s="57"/>
      <c r="AV92" s="57"/>
      <c r="AW92" s="57"/>
      <c r="AX92" s="57"/>
      <c r="AY92" s="57"/>
      <c r="AZ92" s="57"/>
      <c r="BA92" s="57"/>
      <c r="BB92" s="57"/>
      <c r="BC92" s="57"/>
      <c r="BD92" s="57"/>
      <c r="BE92" s="57"/>
      <c r="BF92" s="57"/>
      <c r="BG92" s="57"/>
      <c r="BH92" s="57"/>
      <c r="BI92" s="57"/>
      <c r="BJ92" s="57"/>
      <c r="BK92" s="57"/>
      <c r="BL92" s="2">
        <f t="shared" ref="BL92:BR92" si="138">IF(ISERR(SEARCH(BL$1,AK92)),0,1)</f>
        <v>0</v>
      </c>
      <c r="BM92" s="2">
        <f t="shared" si="138"/>
        <v>0</v>
      </c>
      <c r="BN92" s="2">
        <f t="shared" si="138"/>
        <v>0</v>
      </c>
      <c r="BO92" s="2">
        <f t="shared" si="138"/>
        <v>0</v>
      </c>
      <c r="BP92" s="2">
        <f t="shared" si="138"/>
        <v>0</v>
      </c>
      <c r="BQ92" s="2">
        <f t="shared" si="138"/>
        <v>0</v>
      </c>
      <c r="BR92" s="2">
        <f t="shared" si="138"/>
        <v>0</v>
      </c>
      <c r="BS92" s="2">
        <f t="shared" si="2"/>
        <v>0</v>
      </c>
      <c r="BT92" s="57">
        <f t="shared" si="91"/>
        <v>0</v>
      </c>
      <c r="BU92" s="68">
        <f t="shared" si="92"/>
        <v>0</v>
      </c>
      <c r="BV92" t="e">
        <f t="shared" si="93"/>
        <v>#N/A</v>
      </c>
      <c r="BW92" t="e">
        <f t="shared" si="94"/>
        <v>#N/A</v>
      </c>
      <c r="BX92" t="e">
        <f t="shared" si="95"/>
        <v>#N/A</v>
      </c>
      <c r="BY92" t="e">
        <f t="shared" si="96"/>
        <v>#N/A</v>
      </c>
      <c r="BZ92" t="e">
        <f t="shared" si="97"/>
        <v>#N/A</v>
      </c>
      <c r="CA92" t="e">
        <f t="shared" si="98"/>
        <v>#N/A</v>
      </c>
      <c r="CB92" t="e">
        <f t="shared" si="99"/>
        <v>#N/A</v>
      </c>
      <c r="CC92" t="e">
        <f t="shared" si="100"/>
        <v>#N/A</v>
      </c>
      <c r="CD92" t="e">
        <f t="shared" si="101"/>
        <v>#N/A</v>
      </c>
      <c r="CE92" t="e">
        <f t="shared" si="102"/>
        <v>#N/A</v>
      </c>
      <c r="CF92" t="e">
        <f t="shared" si="103"/>
        <v>#N/A</v>
      </c>
      <c r="CG92" t="e">
        <f t="shared" si="104"/>
        <v>#N/A</v>
      </c>
      <c r="CH92" t="e">
        <f t="shared" si="105"/>
        <v>#N/A</v>
      </c>
      <c r="CI92" t="e">
        <f t="shared" si="106"/>
        <v>#N/A</v>
      </c>
      <c r="CJ92" t="e">
        <f t="shared" si="107"/>
        <v>#N/A</v>
      </c>
      <c r="CK92" t="e">
        <f t="shared" si="108"/>
        <v>#N/A</v>
      </c>
      <c r="CL92" t="e">
        <f t="shared" si="109"/>
        <v>#N/A</v>
      </c>
      <c r="CM92" t="e">
        <f t="shared" si="110"/>
        <v>#N/A</v>
      </c>
      <c r="CN92" t="e">
        <f t="shared" si="111"/>
        <v>#N/A</v>
      </c>
      <c r="CO92" t="e">
        <f t="shared" si="112"/>
        <v>#N/A</v>
      </c>
      <c r="CP92" s="57" t="e">
        <f t="shared" si="25"/>
        <v>#N/A</v>
      </c>
      <c r="CQ92" s="57" t="str">
        <f t="shared" si="26"/>
        <v/>
      </c>
    </row>
    <row r="93" spans="3:95">
      <c r="C93" s="54"/>
      <c r="D93" s="54"/>
      <c r="AI93" s="18"/>
      <c r="AN93" s="57"/>
      <c r="AO93" s="57"/>
      <c r="AP93" s="57"/>
      <c r="AQ93" s="57"/>
      <c r="AR93" s="57"/>
      <c r="AS93" s="57"/>
      <c r="AT93" s="57"/>
      <c r="AU93" s="57"/>
      <c r="AV93" s="57"/>
      <c r="AW93" s="57"/>
      <c r="AX93" s="57"/>
      <c r="AY93" s="57"/>
      <c r="AZ93" s="57"/>
      <c r="BA93" s="57"/>
      <c r="BB93" s="57"/>
      <c r="BC93" s="57"/>
      <c r="BD93" s="57"/>
      <c r="BE93" s="57"/>
      <c r="BF93" s="57"/>
      <c r="BG93" s="57"/>
      <c r="BH93" s="57"/>
      <c r="BI93" s="57"/>
      <c r="BJ93" s="57"/>
      <c r="BK93" s="57"/>
      <c r="BL93" s="2">
        <f t="shared" ref="BL93:BR93" si="139">IF(ISERR(SEARCH(BL$1,AK93)),0,1)</f>
        <v>0</v>
      </c>
      <c r="BM93" s="2">
        <f t="shared" si="139"/>
        <v>0</v>
      </c>
      <c r="BN93" s="2">
        <f t="shared" si="139"/>
        <v>0</v>
      </c>
      <c r="BO93" s="2">
        <f t="shared" si="139"/>
        <v>0</v>
      </c>
      <c r="BP93" s="2">
        <f t="shared" si="139"/>
        <v>0</v>
      </c>
      <c r="BQ93" s="2">
        <f t="shared" si="139"/>
        <v>0</v>
      </c>
      <c r="BR93" s="2">
        <f t="shared" si="139"/>
        <v>0</v>
      </c>
      <c r="BS93" s="2">
        <f t="shared" si="2"/>
        <v>0</v>
      </c>
      <c r="BT93" s="57">
        <f t="shared" si="91"/>
        <v>0</v>
      </c>
      <c r="BU93" s="68">
        <f t="shared" si="92"/>
        <v>0</v>
      </c>
      <c r="BV93" t="e">
        <f t="shared" si="93"/>
        <v>#N/A</v>
      </c>
      <c r="BW93" t="e">
        <f t="shared" si="94"/>
        <v>#N/A</v>
      </c>
      <c r="BX93" t="e">
        <f t="shared" si="95"/>
        <v>#N/A</v>
      </c>
      <c r="BY93" t="e">
        <f t="shared" si="96"/>
        <v>#N/A</v>
      </c>
      <c r="BZ93" t="e">
        <f t="shared" si="97"/>
        <v>#N/A</v>
      </c>
      <c r="CA93" t="e">
        <f t="shared" si="98"/>
        <v>#N/A</v>
      </c>
      <c r="CB93" t="e">
        <f t="shared" si="99"/>
        <v>#N/A</v>
      </c>
      <c r="CC93" t="e">
        <f t="shared" si="100"/>
        <v>#N/A</v>
      </c>
      <c r="CD93" t="e">
        <f t="shared" si="101"/>
        <v>#N/A</v>
      </c>
      <c r="CE93" t="e">
        <f t="shared" si="102"/>
        <v>#N/A</v>
      </c>
      <c r="CF93" t="e">
        <f t="shared" si="103"/>
        <v>#N/A</v>
      </c>
      <c r="CG93" t="e">
        <f t="shared" si="104"/>
        <v>#N/A</v>
      </c>
      <c r="CH93" t="e">
        <f t="shared" si="105"/>
        <v>#N/A</v>
      </c>
      <c r="CI93" t="e">
        <f t="shared" si="106"/>
        <v>#N/A</v>
      </c>
      <c r="CJ93" t="e">
        <f t="shared" si="107"/>
        <v>#N/A</v>
      </c>
      <c r="CK93" t="e">
        <f t="shared" si="108"/>
        <v>#N/A</v>
      </c>
      <c r="CL93" t="e">
        <f t="shared" si="109"/>
        <v>#N/A</v>
      </c>
      <c r="CM93" t="e">
        <f t="shared" si="110"/>
        <v>#N/A</v>
      </c>
      <c r="CN93" t="e">
        <f t="shared" si="111"/>
        <v>#N/A</v>
      </c>
      <c r="CO93" t="e">
        <f t="shared" si="112"/>
        <v>#N/A</v>
      </c>
      <c r="CP93" s="57" t="e">
        <f t="shared" si="25"/>
        <v>#N/A</v>
      </c>
      <c r="CQ93" s="57" t="str">
        <f t="shared" si="26"/>
        <v/>
      </c>
    </row>
    <row r="94" spans="3:95">
      <c r="C94" s="54"/>
      <c r="D94" s="54"/>
      <c r="AI94" s="18"/>
      <c r="AN94" s="57"/>
      <c r="AO94" s="57"/>
      <c r="AP94" s="57"/>
      <c r="AQ94" s="57"/>
      <c r="AR94" s="57"/>
      <c r="AS94" s="57"/>
      <c r="AT94" s="57"/>
      <c r="AU94" s="57"/>
      <c r="AV94" s="57"/>
      <c r="AW94" s="57"/>
      <c r="AX94" s="57"/>
      <c r="AY94" s="57"/>
      <c r="AZ94" s="57"/>
      <c r="BA94" s="57"/>
      <c r="BB94" s="57"/>
      <c r="BC94" s="57"/>
      <c r="BD94" s="57"/>
      <c r="BE94" s="57"/>
      <c r="BF94" s="57"/>
      <c r="BG94" s="57"/>
      <c r="BH94" s="57"/>
      <c r="BI94" s="57"/>
      <c r="BJ94" s="57"/>
      <c r="BK94" s="57"/>
      <c r="BL94" s="2">
        <f t="shared" ref="BL94:BR94" si="140">IF(ISERR(SEARCH(BL$1,AK94)),0,1)</f>
        <v>0</v>
      </c>
      <c r="BM94" s="2">
        <f t="shared" si="140"/>
        <v>0</v>
      </c>
      <c r="BN94" s="2">
        <f t="shared" si="140"/>
        <v>0</v>
      </c>
      <c r="BO94" s="2">
        <f t="shared" si="140"/>
        <v>0</v>
      </c>
      <c r="BP94" s="2">
        <f t="shared" si="140"/>
        <v>0</v>
      </c>
      <c r="BQ94" s="2">
        <f t="shared" si="140"/>
        <v>0</v>
      </c>
      <c r="BR94" s="2">
        <f t="shared" si="140"/>
        <v>0</v>
      </c>
      <c r="BS94" s="2">
        <f t="shared" si="2"/>
        <v>0</v>
      </c>
      <c r="BT94" s="57">
        <f t="shared" si="91"/>
        <v>0</v>
      </c>
      <c r="BU94" s="68">
        <f t="shared" si="92"/>
        <v>0</v>
      </c>
      <c r="BV94" t="e">
        <f t="shared" si="93"/>
        <v>#N/A</v>
      </c>
      <c r="BW94" t="e">
        <f t="shared" si="94"/>
        <v>#N/A</v>
      </c>
      <c r="BX94" t="e">
        <f t="shared" si="95"/>
        <v>#N/A</v>
      </c>
      <c r="BY94" t="e">
        <f t="shared" si="96"/>
        <v>#N/A</v>
      </c>
      <c r="BZ94" t="e">
        <f t="shared" si="97"/>
        <v>#N/A</v>
      </c>
      <c r="CA94" t="e">
        <f t="shared" si="98"/>
        <v>#N/A</v>
      </c>
      <c r="CB94" t="e">
        <f t="shared" si="99"/>
        <v>#N/A</v>
      </c>
      <c r="CC94" t="e">
        <f t="shared" si="100"/>
        <v>#N/A</v>
      </c>
      <c r="CD94" t="e">
        <f t="shared" si="101"/>
        <v>#N/A</v>
      </c>
      <c r="CE94" t="e">
        <f t="shared" si="102"/>
        <v>#N/A</v>
      </c>
      <c r="CF94" t="e">
        <f t="shared" si="103"/>
        <v>#N/A</v>
      </c>
      <c r="CG94" t="e">
        <f t="shared" si="104"/>
        <v>#N/A</v>
      </c>
      <c r="CH94" t="e">
        <f t="shared" si="105"/>
        <v>#N/A</v>
      </c>
      <c r="CI94" t="e">
        <f t="shared" si="106"/>
        <v>#N/A</v>
      </c>
      <c r="CJ94" t="e">
        <f t="shared" si="107"/>
        <v>#N/A</v>
      </c>
      <c r="CK94" t="e">
        <f t="shared" si="108"/>
        <v>#N/A</v>
      </c>
      <c r="CL94" t="e">
        <f t="shared" si="109"/>
        <v>#N/A</v>
      </c>
      <c r="CM94" t="e">
        <f t="shared" si="110"/>
        <v>#N/A</v>
      </c>
      <c r="CN94" t="e">
        <f t="shared" si="111"/>
        <v>#N/A</v>
      </c>
      <c r="CO94" t="e">
        <f t="shared" si="112"/>
        <v>#N/A</v>
      </c>
      <c r="CP94" s="57" t="e">
        <f t="shared" si="25"/>
        <v>#N/A</v>
      </c>
      <c r="CQ94" s="57" t="str">
        <f t="shared" si="26"/>
        <v/>
      </c>
    </row>
    <row r="95" spans="3:95">
      <c r="C95" s="54"/>
      <c r="D95" s="54"/>
      <c r="AI95" s="18"/>
      <c r="AN95" s="57"/>
      <c r="AO95" s="57"/>
      <c r="AP95" s="57"/>
      <c r="AQ95" s="57"/>
      <c r="AR95" s="57"/>
      <c r="AS95" s="57"/>
      <c r="AT95" s="57"/>
      <c r="AU95" s="57"/>
      <c r="AV95" s="57"/>
      <c r="AW95" s="57"/>
      <c r="AX95" s="57"/>
      <c r="AY95" s="57"/>
      <c r="AZ95" s="57"/>
      <c r="BA95" s="57"/>
      <c r="BB95" s="57"/>
      <c r="BC95" s="57"/>
      <c r="BD95" s="57"/>
      <c r="BE95" s="57"/>
      <c r="BF95" s="57"/>
      <c r="BG95" s="57"/>
      <c r="BH95" s="57"/>
      <c r="BI95" s="57"/>
      <c r="BJ95" s="57"/>
      <c r="BK95" s="57"/>
      <c r="BL95" s="2">
        <f t="shared" ref="BL95:BR95" si="141">IF(ISERR(SEARCH(BL$1,AK95)),0,1)</f>
        <v>0</v>
      </c>
      <c r="BM95" s="2">
        <f t="shared" si="141"/>
        <v>0</v>
      </c>
      <c r="BN95" s="2">
        <f t="shared" si="141"/>
        <v>0</v>
      </c>
      <c r="BO95" s="2">
        <f t="shared" si="141"/>
        <v>0</v>
      </c>
      <c r="BP95" s="2">
        <f t="shared" si="141"/>
        <v>0</v>
      </c>
      <c r="BQ95" s="2">
        <f t="shared" si="141"/>
        <v>0</v>
      </c>
      <c r="BR95" s="2">
        <f t="shared" si="141"/>
        <v>0</v>
      </c>
      <c r="BS95" s="2">
        <f t="shared" si="2"/>
        <v>0</v>
      </c>
      <c r="BT95" s="57">
        <f t="shared" si="91"/>
        <v>0</v>
      </c>
      <c r="BU95" s="68">
        <f t="shared" si="92"/>
        <v>0</v>
      </c>
      <c r="BV95" t="e">
        <f t="shared" si="93"/>
        <v>#N/A</v>
      </c>
      <c r="BW95" t="e">
        <f t="shared" si="94"/>
        <v>#N/A</v>
      </c>
      <c r="BX95" t="e">
        <f t="shared" si="95"/>
        <v>#N/A</v>
      </c>
      <c r="BY95" t="e">
        <f t="shared" si="96"/>
        <v>#N/A</v>
      </c>
      <c r="BZ95" t="e">
        <f t="shared" si="97"/>
        <v>#N/A</v>
      </c>
      <c r="CA95" t="e">
        <f t="shared" si="98"/>
        <v>#N/A</v>
      </c>
      <c r="CB95" t="e">
        <f t="shared" si="99"/>
        <v>#N/A</v>
      </c>
      <c r="CC95" t="e">
        <f t="shared" si="100"/>
        <v>#N/A</v>
      </c>
      <c r="CD95" t="e">
        <f t="shared" si="101"/>
        <v>#N/A</v>
      </c>
      <c r="CE95" t="e">
        <f t="shared" si="102"/>
        <v>#N/A</v>
      </c>
      <c r="CF95" t="e">
        <f t="shared" si="103"/>
        <v>#N/A</v>
      </c>
      <c r="CG95" t="e">
        <f t="shared" si="104"/>
        <v>#N/A</v>
      </c>
      <c r="CH95" t="e">
        <f t="shared" si="105"/>
        <v>#N/A</v>
      </c>
      <c r="CI95" t="e">
        <f t="shared" si="106"/>
        <v>#N/A</v>
      </c>
      <c r="CJ95" t="e">
        <f t="shared" si="107"/>
        <v>#N/A</v>
      </c>
      <c r="CK95" t="e">
        <f t="shared" si="108"/>
        <v>#N/A</v>
      </c>
      <c r="CL95" t="e">
        <f t="shared" si="109"/>
        <v>#N/A</v>
      </c>
      <c r="CM95" t="e">
        <f t="shared" si="110"/>
        <v>#N/A</v>
      </c>
      <c r="CN95" t="e">
        <f t="shared" si="111"/>
        <v>#N/A</v>
      </c>
      <c r="CO95" t="e">
        <f t="shared" si="112"/>
        <v>#N/A</v>
      </c>
      <c r="CP95" s="57" t="e">
        <f t="shared" si="25"/>
        <v>#N/A</v>
      </c>
      <c r="CQ95" s="57" t="str">
        <f t="shared" si="26"/>
        <v/>
      </c>
    </row>
    <row r="96" spans="3:95">
      <c r="C96" s="54"/>
      <c r="D96" s="54"/>
      <c r="AI96" s="18"/>
      <c r="AN96" s="57"/>
      <c r="AO96" s="57"/>
      <c r="AP96" s="57"/>
      <c r="AQ96" s="57"/>
      <c r="AR96" s="57"/>
      <c r="AS96" s="57"/>
      <c r="AT96" s="57"/>
      <c r="AU96" s="57"/>
      <c r="AV96" s="57"/>
      <c r="AW96" s="57"/>
      <c r="AX96" s="57"/>
      <c r="AY96" s="57"/>
      <c r="AZ96" s="57"/>
      <c r="BA96" s="57"/>
      <c r="BB96" s="57"/>
      <c r="BC96" s="57"/>
      <c r="BD96" s="57"/>
      <c r="BE96" s="57"/>
      <c r="BF96" s="57"/>
      <c r="BG96" s="57"/>
      <c r="BH96" s="57"/>
      <c r="BI96" s="57"/>
      <c r="BJ96" s="57"/>
      <c r="BK96" s="57"/>
      <c r="BL96" s="2">
        <f t="shared" ref="BL96:BR96" si="142">IF(ISERR(SEARCH(BL$1,AK96)),0,1)</f>
        <v>0</v>
      </c>
      <c r="BM96" s="2">
        <f t="shared" si="142"/>
        <v>0</v>
      </c>
      <c r="BN96" s="2">
        <f t="shared" si="142"/>
        <v>0</v>
      </c>
      <c r="BO96" s="2">
        <f t="shared" si="142"/>
        <v>0</v>
      </c>
      <c r="BP96" s="2">
        <f t="shared" si="142"/>
        <v>0</v>
      </c>
      <c r="BQ96" s="2">
        <f t="shared" si="142"/>
        <v>0</v>
      </c>
      <c r="BR96" s="2">
        <f t="shared" si="142"/>
        <v>0</v>
      </c>
      <c r="BS96" s="2">
        <f t="shared" si="2"/>
        <v>0</v>
      </c>
      <c r="BT96" s="57">
        <f t="shared" si="91"/>
        <v>0</v>
      </c>
      <c r="BU96" s="68">
        <f t="shared" si="92"/>
        <v>0</v>
      </c>
      <c r="BV96" t="e">
        <f t="shared" si="93"/>
        <v>#N/A</v>
      </c>
      <c r="BW96" t="e">
        <f t="shared" si="94"/>
        <v>#N/A</v>
      </c>
      <c r="BX96" t="e">
        <f t="shared" si="95"/>
        <v>#N/A</v>
      </c>
      <c r="BY96" t="e">
        <f t="shared" si="96"/>
        <v>#N/A</v>
      </c>
      <c r="BZ96" t="e">
        <f t="shared" si="97"/>
        <v>#N/A</v>
      </c>
      <c r="CA96" t="e">
        <f t="shared" si="98"/>
        <v>#N/A</v>
      </c>
      <c r="CB96" t="e">
        <f t="shared" si="99"/>
        <v>#N/A</v>
      </c>
      <c r="CC96" t="e">
        <f t="shared" si="100"/>
        <v>#N/A</v>
      </c>
      <c r="CD96" t="e">
        <f t="shared" si="101"/>
        <v>#N/A</v>
      </c>
      <c r="CE96" t="e">
        <f t="shared" si="102"/>
        <v>#N/A</v>
      </c>
      <c r="CF96" t="e">
        <f t="shared" si="103"/>
        <v>#N/A</v>
      </c>
      <c r="CG96" t="e">
        <f t="shared" si="104"/>
        <v>#N/A</v>
      </c>
      <c r="CH96" t="e">
        <f t="shared" si="105"/>
        <v>#N/A</v>
      </c>
      <c r="CI96" t="e">
        <f t="shared" si="106"/>
        <v>#N/A</v>
      </c>
      <c r="CJ96" t="e">
        <f t="shared" si="107"/>
        <v>#N/A</v>
      </c>
      <c r="CK96" t="e">
        <f t="shared" si="108"/>
        <v>#N/A</v>
      </c>
      <c r="CL96" t="e">
        <f t="shared" si="109"/>
        <v>#N/A</v>
      </c>
      <c r="CM96" t="e">
        <f t="shared" si="110"/>
        <v>#N/A</v>
      </c>
      <c r="CN96" t="e">
        <f t="shared" si="111"/>
        <v>#N/A</v>
      </c>
      <c r="CO96" t="e">
        <f t="shared" si="112"/>
        <v>#N/A</v>
      </c>
      <c r="CP96" s="57" t="e">
        <f t="shared" si="25"/>
        <v>#N/A</v>
      </c>
      <c r="CQ96" s="57" t="str">
        <f t="shared" si="26"/>
        <v/>
      </c>
    </row>
    <row r="97" spans="3:95">
      <c r="C97" s="54"/>
      <c r="D97" s="54"/>
      <c r="AI97" s="18"/>
      <c r="AN97" s="57"/>
      <c r="AO97" s="57"/>
      <c r="AP97" s="57"/>
      <c r="AQ97" s="57"/>
      <c r="AR97" s="57"/>
      <c r="AS97" s="57"/>
      <c r="AT97" s="57"/>
      <c r="AU97" s="57"/>
      <c r="AV97" s="57"/>
      <c r="AW97" s="57"/>
      <c r="AX97" s="57"/>
      <c r="AY97" s="57"/>
      <c r="AZ97" s="57"/>
      <c r="BA97" s="57"/>
      <c r="BB97" s="57"/>
      <c r="BC97" s="57"/>
      <c r="BD97" s="57"/>
      <c r="BE97" s="57"/>
      <c r="BF97" s="57"/>
      <c r="BG97" s="57"/>
      <c r="BH97" s="57"/>
      <c r="BI97" s="57"/>
      <c r="BJ97" s="57"/>
      <c r="BK97" s="57"/>
      <c r="BL97" s="2">
        <f t="shared" ref="BL97:BR97" si="143">IF(ISERR(SEARCH(BL$1,AK97)),0,1)</f>
        <v>0</v>
      </c>
      <c r="BM97" s="2">
        <f t="shared" si="143"/>
        <v>0</v>
      </c>
      <c r="BN97" s="2">
        <f t="shared" si="143"/>
        <v>0</v>
      </c>
      <c r="BO97" s="2">
        <f t="shared" si="143"/>
        <v>0</v>
      </c>
      <c r="BP97" s="2">
        <f t="shared" si="143"/>
        <v>0</v>
      </c>
      <c r="BQ97" s="2">
        <f t="shared" si="143"/>
        <v>0</v>
      </c>
      <c r="BR97" s="2">
        <f t="shared" si="143"/>
        <v>0</v>
      </c>
      <c r="BS97" s="2">
        <f t="shared" si="2"/>
        <v>0</v>
      </c>
      <c r="BT97" s="57">
        <f t="shared" si="91"/>
        <v>0</v>
      </c>
      <c r="BU97" s="68">
        <f t="shared" si="92"/>
        <v>0</v>
      </c>
      <c r="BV97" t="e">
        <f t="shared" si="93"/>
        <v>#N/A</v>
      </c>
      <c r="BW97" t="e">
        <f t="shared" si="94"/>
        <v>#N/A</v>
      </c>
      <c r="BX97" t="e">
        <f t="shared" si="95"/>
        <v>#N/A</v>
      </c>
      <c r="BY97" t="e">
        <f t="shared" si="96"/>
        <v>#N/A</v>
      </c>
      <c r="BZ97" t="e">
        <f t="shared" si="97"/>
        <v>#N/A</v>
      </c>
      <c r="CA97" t="e">
        <f t="shared" si="98"/>
        <v>#N/A</v>
      </c>
      <c r="CB97" t="e">
        <f t="shared" si="99"/>
        <v>#N/A</v>
      </c>
      <c r="CC97" t="e">
        <f t="shared" si="100"/>
        <v>#N/A</v>
      </c>
      <c r="CD97" t="e">
        <f t="shared" si="101"/>
        <v>#N/A</v>
      </c>
      <c r="CE97" t="e">
        <f t="shared" si="102"/>
        <v>#N/A</v>
      </c>
      <c r="CF97" t="e">
        <f t="shared" si="103"/>
        <v>#N/A</v>
      </c>
      <c r="CG97" t="e">
        <f t="shared" si="104"/>
        <v>#N/A</v>
      </c>
      <c r="CH97" t="e">
        <f t="shared" si="105"/>
        <v>#N/A</v>
      </c>
      <c r="CI97" t="e">
        <f t="shared" si="106"/>
        <v>#N/A</v>
      </c>
      <c r="CJ97" t="e">
        <f t="shared" si="107"/>
        <v>#N/A</v>
      </c>
      <c r="CK97" t="e">
        <f t="shared" si="108"/>
        <v>#N/A</v>
      </c>
      <c r="CL97" t="e">
        <f t="shared" si="109"/>
        <v>#N/A</v>
      </c>
      <c r="CM97" t="e">
        <f t="shared" si="110"/>
        <v>#N/A</v>
      </c>
      <c r="CN97" t="e">
        <f t="shared" si="111"/>
        <v>#N/A</v>
      </c>
      <c r="CO97" t="e">
        <f t="shared" si="112"/>
        <v>#N/A</v>
      </c>
      <c r="CP97" s="57" t="e">
        <f t="shared" si="25"/>
        <v>#N/A</v>
      </c>
      <c r="CQ97" s="57" t="str">
        <f t="shared" si="26"/>
        <v/>
      </c>
    </row>
    <row r="98" spans="3:95">
      <c r="C98" s="54"/>
      <c r="D98" s="54"/>
      <c r="AI98" s="18"/>
      <c r="AN98" s="57"/>
      <c r="AO98" s="57"/>
      <c r="AP98" s="57"/>
      <c r="AQ98" s="57"/>
      <c r="AR98" s="57"/>
      <c r="AS98" s="57"/>
      <c r="AT98" s="57"/>
      <c r="AU98" s="57"/>
      <c r="AV98" s="57"/>
      <c r="AW98" s="57"/>
      <c r="AX98" s="57"/>
      <c r="AY98" s="57"/>
      <c r="AZ98" s="57"/>
      <c r="BA98" s="57"/>
      <c r="BB98" s="57"/>
      <c r="BC98" s="57"/>
      <c r="BD98" s="57"/>
      <c r="BE98" s="57"/>
      <c r="BF98" s="57"/>
      <c r="BG98" s="57"/>
      <c r="BH98" s="57"/>
      <c r="BI98" s="57"/>
      <c r="BJ98" s="57"/>
      <c r="BK98" s="57"/>
      <c r="BL98" s="2">
        <f t="shared" ref="BL98:BR98" si="144">IF(ISERR(SEARCH(BL$1,AK98)),0,1)</f>
        <v>0</v>
      </c>
      <c r="BM98" s="2">
        <f t="shared" si="144"/>
        <v>0</v>
      </c>
      <c r="BN98" s="2">
        <f t="shared" si="144"/>
        <v>0</v>
      </c>
      <c r="BO98" s="2">
        <f t="shared" si="144"/>
        <v>0</v>
      </c>
      <c r="BP98" s="2">
        <f t="shared" si="144"/>
        <v>0</v>
      </c>
      <c r="BQ98" s="2">
        <f t="shared" si="144"/>
        <v>0</v>
      </c>
      <c r="BR98" s="2">
        <f t="shared" si="144"/>
        <v>0</v>
      </c>
      <c r="BS98" s="2">
        <f t="shared" si="2"/>
        <v>0</v>
      </c>
      <c r="BT98" s="57">
        <f t="shared" si="91"/>
        <v>0</v>
      </c>
      <c r="BU98" s="68">
        <f t="shared" si="92"/>
        <v>0</v>
      </c>
      <c r="BV98" t="e">
        <f t="shared" si="93"/>
        <v>#N/A</v>
      </c>
      <c r="BW98" t="e">
        <f t="shared" si="94"/>
        <v>#N/A</v>
      </c>
      <c r="BX98" t="e">
        <f t="shared" si="95"/>
        <v>#N/A</v>
      </c>
      <c r="BY98" t="e">
        <f t="shared" si="96"/>
        <v>#N/A</v>
      </c>
      <c r="BZ98" t="e">
        <f t="shared" si="97"/>
        <v>#N/A</v>
      </c>
      <c r="CA98" t="e">
        <f t="shared" si="98"/>
        <v>#N/A</v>
      </c>
      <c r="CB98" t="e">
        <f t="shared" si="99"/>
        <v>#N/A</v>
      </c>
      <c r="CC98" t="e">
        <f t="shared" si="100"/>
        <v>#N/A</v>
      </c>
      <c r="CD98" t="e">
        <f t="shared" si="101"/>
        <v>#N/A</v>
      </c>
      <c r="CE98" t="e">
        <f t="shared" si="102"/>
        <v>#N/A</v>
      </c>
      <c r="CF98" t="e">
        <f t="shared" si="103"/>
        <v>#N/A</v>
      </c>
      <c r="CG98" t="e">
        <f t="shared" si="104"/>
        <v>#N/A</v>
      </c>
      <c r="CH98" t="e">
        <f t="shared" si="105"/>
        <v>#N/A</v>
      </c>
      <c r="CI98" t="e">
        <f t="shared" si="106"/>
        <v>#N/A</v>
      </c>
      <c r="CJ98" t="e">
        <f t="shared" si="107"/>
        <v>#N/A</v>
      </c>
      <c r="CK98" t="e">
        <f t="shared" si="108"/>
        <v>#N/A</v>
      </c>
      <c r="CL98" t="e">
        <f t="shared" si="109"/>
        <v>#N/A</v>
      </c>
      <c r="CM98" t="e">
        <f t="shared" si="110"/>
        <v>#N/A</v>
      </c>
      <c r="CN98" t="e">
        <f t="shared" si="111"/>
        <v>#N/A</v>
      </c>
      <c r="CO98" t="e">
        <f t="shared" si="112"/>
        <v>#N/A</v>
      </c>
      <c r="CP98" s="57" t="e">
        <f t="shared" si="25"/>
        <v>#N/A</v>
      </c>
      <c r="CQ98" s="57" t="str">
        <f t="shared" si="26"/>
        <v/>
      </c>
    </row>
    <row r="99" spans="3:95">
      <c r="C99" s="54"/>
      <c r="D99" s="54"/>
      <c r="AI99" s="18"/>
      <c r="AN99" s="57"/>
      <c r="AO99" s="57"/>
      <c r="AP99" s="57"/>
      <c r="AQ99" s="57"/>
      <c r="AR99" s="57"/>
      <c r="AS99" s="57"/>
      <c r="AT99" s="57"/>
      <c r="AU99" s="57"/>
      <c r="AV99" s="57"/>
      <c r="AW99" s="57"/>
      <c r="AX99" s="57"/>
      <c r="AY99" s="57"/>
      <c r="AZ99" s="57"/>
      <c r="BA99" s="57"/>
      <c r="BB99" s="57"/>
      <c r="BC99" s="57"/>
      <c r="BD99" s="57"/>
      <c r="BE99" s="57"/>
      <c r="BF99" s="57"/>
      <c r="BG99" s="57"/>
      <c r="BH99" s="57"/>
      <c r="BI99" s="57"/>
      <c r="BJ99" s="57"/>
      <c r="BK99" s="57"/>
      <c r="BL99" s="2">
        <f t="shared" ref="BL99:BR99" si="145">IF(ISERR(SEARCH(BL$1,AK99)),0,1)</f>
        <v>0</v>
      </c>
      <c r="BM99" s="2">
        <f t="shared" si="145"/>
        <v>0</v>
      </c>
      <c r="BN99" s="2">
        <f t="shared" si="145"/>
        <v>0</v>
      </c>
      <c r="BO99" s="2">
        <f t="shared" si="145"/>
        <v>0</v>
      </c>
      <c r="BP99" s="2">
        <f t="shared" si="145"/>
        <v>0</v>
      </c>
      <c r="BQ99" s="2">
        <f t="shared" si="145"/>
        <v>0</v>
      </c>
      <c r="BR99" s="2">
        <f t="shared" si="145"/>
        <v>0</v>
      </c>
      <c r="BS99" s="2">
        <f t="shared" si="2"/>
        <v>0</v>
      </c>
      <c r="BT99" s="57">
        <f t="shared" si="91"/>
        <v>0</v>
      </c>
      <c r="BU99" s="68">
        <f t="shared" si="92"/>
        <v>0</v>
      </c>
      <c r="BV99" t="e">
        <f t="shared" si="93"/>
        <v>#N/A</v>
      </c>
      <c r="BW99" t="e">
        <f t="shared" si="94"/>
        <v>#N/A</v>
      </c>
      <c r="BX99" t="e">
        <f t="shared" si="95"/>
        <v>#N/A</v>
      </c>
      <c r="BY99" t="e">
        <f t="shared" si="96"/>
        <v>#N/A</v>
      </c>
      <c r="BZ99" t="e">
        <f t="shared" si="97"/>
        <v>#N/A</v>
      </c>
      <c r="CA99" t="e">
        <f t="shared" si="98"/>
        <v>#N/A</v>
      </c>
      <c r="CB99" t="e">
        <f t="shared" si="99"/>
        <v>#N/A</v>
      </c>
      <c r="CC99" t="e">
        <f t="shared" si="100"/>
        <v>#N/A</v>
      </c>
      <c r="CD99" t="e">
        <f t="shared" si="101"/>
        <v>#N/A</v>
      </c>
      <c r="CE99" t="e">
        <f t="shared" si="102"/>
        <v>#N/A</v>
      </c>
      <c r="CF99" t="e">
        <f t="shared" si="103"/>
        <v>#N/A</v>
      </c>
      <c r="CG99" t="e">
        <f t="shared" si="104"/>
        <v>#N/A</v>
      </c>
      <c r="CH99" t="e">
        <f t="shared" si="105"/>
        <v>#N/A</v>
      </c>
      <c r="CI99" t="e">
        <f t="shared" si="106"/>
        <v>#N/A</v>
      </c>
      <c r="CJ99" t="e">
        <f t="shared" si="107"/>
        <v>#N/A</v>
      </c>
      <c r="CK99" t="e">
        <f t="shared" si="108"/>
        <v>#N/A</v>
      </c>
      <c r="CL99" t="e">
        <f t="shared" si="109"/>
        <v>#N/A</v>
      </c>
      <c r="CM99" t="e">
        <f t="shared" si="110"/>
        <v>#N/A</v>
      </c>
      <c r="CN99" t="e">
        <f t="shared" si="111"/>
        <v>#N/A</v>
      </c>
      <c r="CO99" t="e">
        <f t="shared" si="112"/>
        <v>#N/A</v>
      </c>
      <c r="CP99" s="57" t="e">
        <f t="shared" si="25"/>
        <v>#N/A</v>
      </c>
      <c r="CQ99" s="57" t="str">
        <f t="shared" si="26"/>
        <v/>
      </c>
    </row>
    <row r="100" spans="3:95">
      <c r="C100" s="54"/>
      <c r="D100" s="54"/>
      <c r="AI100" s="18"/>
      <c r="AN100" s="57"/>
      <c r="AO100" s="57"/>
      <c r="AP100" s="57"/>
      <c r="AQ100" s="57"/>
      <c r="AR100" s="57"/>
      <c r="AS100" s="57"/>
      <c r="AT100" s="57"/>
      <c r="AU100" s="57"/>
      <c r="AV100" s="57"/>
      <c r="AW100" s="57"/>
      <c r="AX100" s="57"/>
      <c r="AY100" s="57"/>
      <c r="AZ100" s="57"/>
      <c r="BA100" s="57"/>
      <c r="BB100" s="57"/>
      <c r="BC100" s="57"/>
      <c r="BD100" s="57"/>
      <c r="BE100" s="57"/>
      <c r="BF100" s="57"/>
      <c r="BG100" s="57"/>
      <c r="BH100" s="57"/>
      <c r="BI100" s="57"/>
      <c r="BJ100" s="57"/>
      <c r="BK100" s="57"/>
      <c r="BL100" s="2">
        <f t="shared" ref="BL100:BR100" si="146">IF(ISERR(SEARCH(BL$1,AK100)),0,1)</f>
        <v>0</v>
      </c>
      <c r="BM100" s="2">
        <f t="shared" si="146"/>
        <v>0</v>
      </c>
      <c r="BN100" s="2">
        <f t="shared" si="146"/>
        <v>0</v>
      </c>
      <c r="BO100" s="2">
        <f t="shared" si="146"/>
        <v>0</v>
      </c>
      <c r="BP100" s="2">
        <f t="shared" si="146"/>
        <v>0</v>
      </c>
      <c r="BQ100" s="2">
        <f t="shared" si="146"/>
        <v>0</v>
      </c>
      <c r="BR100" s="2">
        <f t="shared" si="146"/>
        <v>0</v>
      </c>
      <c r="BS100" s="2">
        <f t="shared" si="2"/>
        <v>0</v>
      </c>
      <c r="BT100" s="57">
        <f t="shared" si="91"/>
        <v>0</v>
      </c>
      <c r="BU100" s="68">
        <f t="shared" si="92"/>
        <v>0</v>
      </c>
      <c r="BV100" t="e">
        <f t="shared" si="93"/>
        <v>#N/A</v>
      </c>
      <c r="BW100" t="e">
        <f t="shared" si="94"/>
        <v>#N/A</v>
      </c>
      <c r="BX100" t="e">
        <f t="shared" si="95"/>
        <v>#N/A</v>
      </c>
      <c r="BY100" t="e">
        <f t="shared" si="96"/>
        <v>#N/A</v>
      </c>
      <c r="BZ100" t="e">
        <f t="shared" si="97"/>
        <v>#N/A</v>
      </c>
      <c r="CA100" t="e">
        <f t="shared" si="98"/>
        <v>#N/A</v>
      </c>
      <c r="CB100" t="e">
        <f t="shared" si="99"/>
        <v>#N/A</v>
      </c>
      <c r="CC100" t="e">
        <f t="shared" si="100"/>
        <v>#N/A</v>
      </c>
      <c r="CD100" t="e">
        <f t="shared" si="101"/>
        <v>#N/A</v>
      </c>
      <c r="CE100" t="e">
        <f t="shared" si="102"/>
        <v>#N/A</v>
      </c>
      <c r="CF100" t="e">
        <f t="shared" si="103"/>
        <v>#N/A</v>
      </c>
      <c r="CG100" t="e">
        <f t="shared" si="104"/>
        <v>#N/A</v>
      </c>
      <c r="CH100" t="e">
        <f t="shared" si="105"/>
        <v>#N/A</v>
      </c>
      <c r="CI100" t="e">
        <f t="shared" si="106"/>
        <v>#N/A</v>
      </c>
      <c r="CJ100" t="e">
        <f t="shared" si="107"/>
        <v>#N/A</v>
      </c>
      <c r="CK100" t="e">
        <f t="shared" si="108"/>
        <v>#N/A</v>
      </c>
      <c r="CL100" t="e">
        <f t="shared" si="109"/>
        <v>#N/A</v>
      </c>
      <c r="CM100" t="e">
        <f t="shared" si="110"/>
        <v>#N/A</v>
      </c>
      <c r="CN100" t="e">
        <f t="shared" si="111"/>
        <v>#N/A</v>
      </c>
      <c r="CO100" t="e">
        <f t="shared" si="112"/>
        <v>#N/A</v>
      </c>
      <c r="CP100" s="57" t="e">
        <f t="shared" si="25"/>
        <v>#N/A</v>
      </c>
      <c r="CQ100" s="57" t="str">
        <f t="shared" si="26"/>
        <v/>
      </c>
    </row>
    <row r="101" spans="3:95">
      <c r="C101" s="54"/>
      <c r="D101" s="54"/>
      <c r="AI101" s="18"/>
      <c r="AN101" s="57"/>
      <c r="AO101" s="57"/>
      <c r="AP101" s="57"/>
      <c r="AQ101" s="57"/>
      <c r="AR101" s="57"/>
      <c r="AS101" s="57"/>
      <c r="AT101" s="57"/>
      <c r="AU101" s="57"/>
      <c r="AV101" s="57"/>
      <c r="AW101" s="57"/>
      <c r="AX101" s="57"/>
      <c r="AY101" s="57"/>
      <c r="AZ101" s="57"/>
      <c r="BA101" s="57"/>
      <c r="BB101" s="57"/>
      <c r="BC101" s="57"/>
      <c r="BD101" s="57"/>
      <c r="BE101" s="57"/>
      <c r="BF101" s="57"/>
      <c r="BG101" s="57"/>
      <c r="BH101" s="57"/>
      <c r="BI101" s="57"/>
      <c r="BJ101" s="57"/>
      <c r="BK101" s="57"/>
      <c r="BL101" s="2">
        <f t="shared" ref="BL101:BR101" si="147">IF(ISERR(SEARCH(BL$1,AK101)),0,1)</f>
        <v>0</v>
      </c>
      <c r="BM101" s="2">
        <f t="shared" si="147"/>
        <v>0</v>
      </c>
      <c r="BN101" s="2">
        <f t="shared" si="147"/>
        <v>0</v>
      </c>
      <c r="BO101" s="2">
        <f t="shared" si="147"/>
        <v>0</v>
      </c>
      <c r="BP101" s="2">
        <f t="shared" si="147"/>
        <v>0</v>
      </c>
      <c r="BQ101" s="2">
        <f t="shared" si="147"/>
        <v>0</v>
      </c>
      <c r="BR101" s="2">
        <f t="shared" si="147"/>
        <v>0</v>
      </c>
      <c r="BS101" s="2">
        <f t="shared" si="2"/>
        <v>0</v>
      </c>
      <c r="BT101" s="57">
        <f t="shared" si="91"/>
        <v>0</v>
      </c>
      <c r="BU101" s="68">
        <f t="shared" si="92"/>
        <v>0</v>
      </c>
      <c r="BV101" t="e">
        <f t="shared" si="93"/>
        <v>#N/A</v>
      </c>
      <c r="BW101" t="e">
        <f t="shared" si="94"/>
        <v>#N/A</v>
      </c>
      <c r="BX101" t="e">
        <f t="shared" si="95"/>
        <v>#N/A</v>
      </c>
      <c r="BY101" t="e">
        <f t="shared" si="96"/>
        <v>#N/A</v>
      </c>
      <c r="BZ101" t="e">
        <f t="shared" si="97"/>
        <v>#N/A</v>
      </c>
      <c r="CA101" t="e">
        <f t="shared" si="98"/>
        <v>#N/A</v>
      </c>
      <c r="CB101" t="e">
        <f t="shared" si="99"/>
        <v>#N/A</v>
      </c>
      <c r="CC101" t="e">
        <f t="shared" si="100"/>
        <v>#N/A</v>
      </c>
      <c r="CD101" t="e">
        <f t="shared" si="101"/>
        <v>#N/A</v>
      </c>
      <c r="CE101" t="e">
        <f t="shared" si="102"/>
        <v>#N/A</v>
      </c>
      <c r="CF101" t="e">
        <f t="shared" si="103"/>
        <v>#N/A</v>
      </c>
      <c r="CG101" t="e">
        <f t="shared" si="104"/>
        <v>#N/A</v>
      </c>
      <c r="CH101" t="e">
        <f t="shared" si="105"/>
        <v>#N/A</v>
      </c>
      <c r="CI101" t="e">
        <f t="shared" si="106"/>
        <v>#N/A</v>
      </c>
      <c r="CJ101" t="e">
        <f t="shared" si="107"/>
        <v>#N/A</v>
      </c>
      <c r="CK101" t="e">
        <f t="shared" si="108"/>
        <v>#N/A</v>
      </c>
      <c r="CL101" t="e">
        <f t="shared" si="109"/>
        <v>#N/A</v>
      </c>
      <c r="CM101" t="e">
        <f t="shared" si="110"/>
        <v>#N/A</v>
      </c>
      <c r="CN101" t="e">
        <f t="shared" si="111"/>
        <v>#N/A</v>
      </c>
      <c r="CO101" t="e">
        <f t="shared" si="112"/>
        <v>#N/A</v>
      </c>
      <c r="CP101" s="57" t="e">
        <f t="shared" si="25"/>
        <v>#N/A</v>
      </c>
      <c r="CQ101" s="57" t="str">
        <f t="shared" si="26"/>
        <v/>
      </c>
    </row>
    <row r="102" spans="3:95">
      <c r="C102" s="54"/>
      <c r="D102" s="54"/>
      <c r="AI102" s="18"/>
      <c r="AN102" s="57"/>
      <c r="AO102" s="57"/>
      <c r="AP102" s="57"/>
      <c r="AQ102" s="57"/>
      <c r="AR102" s="57"/>
      <c r="AS102" s="57"/>
      <c r="AT102" s="57"/>
      <c r="AU102" s="57"/>
      <c r="AV102" s="57"/>
      <c r="AW102" s="57"/>
      <c r="AX102" s="57"/>
      <c r="AY102" s="57"/>
      <c r="AZ102" s="57"/>
      <c r="BA102" s="57"/>
      <c r="BB102" s="57"/>
      <c r="BC102" s="57"/>
      <c r="BD102" s="57"/>
      <c r="BE102" s="57"/>
      <c r="BF102" s="57"/>
      <c r="BG102" s="57"/>
      <c r="BH102" s="57"/>
      <c r="BI102" s="57"/>
      <c r="BJ102" s="57"/>
      <c r="BK102" s="57"/>
      <c r="BL102" s="2">
        <f t="shared" ref="BL102:BR102" si="148">IF(ISERR(SEARCH(BL$1,AK102)),0,1)</f>
        <v>0</v>
      </c>
      <c r="BM102" s="2">
        <f t="shared" si="148"/>
        <v>0</v>
      </c>
      <c r="BN102" s="2">
        <f t="shared" si="148"/>
        <v>0</v>
      </c>
      <c r="BO102" s="2">
        <f t="shared" si="148"/>
        <v>0</v>
      </c>
      <c r="BP102" s="2">
        <f t="shared" si="148"/>
        <v>0</v>
      </c>
      <c r="BQ102" s="2">
        <f t="shared" si="148"/>
        <v>0</v>
      </c>
      <c r="BR102" s="2">
        <f t="shared" si="148"/>
        <v>0</v>
      </c>
      <c r="BS102" s="2">
        <f t="shared" si="2"/>
        <v>0</v>
      </c>
      <c r="BT102" s="57">
        <f t="shared" si="91"/>
        <v>0</v>
      </c>
      <c r="BU102" s="68">
        <f t="shared" si="92"/>
        <v>0</v>
      </c>
      <c r="BV102" t="e">
        <f t="shared" si="93"/>
        <v>#N/A</v>
      </c>
      <c r="BW102" t="e">
        <f t="shared" si="94"/>
        <v>#N/A</v>
      </c>
      <c r="BX102" t="e">
        <f t="shared" si="95"/>
        <v>#N/A</v>
      </c>
      <c r="BY102" t="e">
        <f t="shared" si="96"/>
        <v>#N/A</v>
      </c>
      <c r="BZ102" t="e">
        <f t="shared" si="97"/>
        <v>#N/A</v>
      </c>
      <c r="CA102" t="e">
        <f t="shared" si="98"/>
        <v>#N/A</v>
      </c>
      <c r="CB102" t="e">
        <f t="shared" si="99"/>
        <v>#N/A</v>
      </c>
      <c r="CC102" t="e">
        <f t="shared" si="100"/>
        <v>#N/A</v>
      </c>
      <c r="CD102" t="e">
        <f t="shared" si="101"/>
        <v>#N/A</v>
      </c>
      <c r="CE102" t="e">
        <f t="shared" si="102"/>
        <v>#N/A</v>
      </c>
      <c r="CF102" t="e">
        <f t="shared" si="103"/>
        <v>#N/A</v>
      </c>
      <c r="CG102" t="e">
        <f t="shared" si="104"/>
        <v>#N/A</v>
      </c>
      <c r="CH102" t="e">
        <f t="shared" si="105"/>
        <v>#N/A</v>
      </c>
      <c r="CI102" t="e">
        <f t="shared" si="106"/>
        <v>#N/A</v>
      </c>
      <c r="CJ102" t="e">
        <f t="shared" si="107"/>
        <v>#N/A</v>
      </c>
      <c r="CK102" t="e">
        <f t="shared" si="108"/>
        <v>#N/A</v>
      </c>
      <c r="CL102" t="e">
        <f t="shared" si="109"/>
        <v>#N/A</v>
      </c>
      <c r="CM102" t="e">
        <f t="shared" si="110"/>
        <v>#N/A</v>
      </c>
      <c r="CN102" t="e">
        <f t="shared" si="111"/>
        <v>#N/A</v>
      </c>
      <c r="CO102" t="e">
        <f t="shared" si="112"/>
        <v>#N/A</v>
      </c>
      <c r="CP102" s="57" t="e">
        <f t="shared" si="25"/>
        <v>#N/A</v>
      </c>
      <c r="CQ102" s="57" t="str">
        <f t="shared" si="26"/>
        <v/>
      </c>
    </row>
    <row r="103" spans="3:95">
      <c r="C103" s="54"/>
      <c r="D103" s="54"/>
      <c r="AI103" s="18"/>
      <c r="AN103" s="57"/>
      <c r="AO103" s="57"/>
      <c r="AP103" s="57"/>
      <c r="AQ103" s="57"/>
      <c r="AR103" s="57"/>
      <c r="AS103" s="57"/>
      <c r="AT103" s="57"/>
      <c r="AU103" s="57"/>
      <c r="AV103" s="57"/>
      <c r="AW103" s="57"/>
      <c r="AX103" s="57"/>
      <c r="AY103" s="57"/>
      <c r="AZ103" s="57"/>
      <c r="BA103" s="57"/>
      <c r="BB103" s="57"/>
      <c r="BC103" s="57"/>
      <c r="BD103" s="57"/>
      <c r="BE103" s="57"/>
      <c r="BF103" s="57"/>
      <c r="BG103" s="57"/>
      <c r="BH103" s="57"/>
      <c r="BI103" s="57"/>
      <c r="BJ103" s="57"/>
      <c r="BK103" s="57"/>
      <c r="BL103" s="2">
        <f t="shared" ref="BL103:BR103" si="149">IF(ISERR(SEARCH(BL$1,AK103)),0,1)</f>
        <v>0</v>
      </c>
      <c r="BM103" s="2">
        <f t="shared" si="149"/>
        <v>0</v>
      </c>
      <c r="BN103" s="2">
        <f t="shared" si="149"/>
        <v>0</v>
      </c>
      <c r="BO103" s="2">
        <f t="shared" si="149"/>
        <v>0</v>
      </c>
      <c r="BP103" s="2">
        <f t="shared" si="149"/>
        <v>0</v>
      </c>
      <c r="BQ103" s="2">
        <f t="shared" si="149"/>
        <v>0</v>
      </c>
      <c r="BR103" s="2">
        <f t="shared" si="149"/>
        <v>0</v>
      </c>
      <c r="BS103" s="2">
        <f t="shared" si="2"/>
        <v>0</v>
      </c>
      <c r="BT103" s="57">
        <f t="shared" si="91"/>
        <v>0</v>
      </c>
      <c r="BU103" s="68">
        <f t="shared" si="92"/>
        <v>0</v>
      </c>
      <c r="BV103" t="e">
        <f t="shared" si="93"/>
        <v>#N/A</v>
      </c>
      <c r="BW103" t="e">
        <f t="shared" si="94"/>
        <v>#N/A</v>
      </c>
      <c r="BX103" t="e">
        <f t="shared" si="95"/>
        <v>#N/A</v>
      </c>
      <c r="BY103" t="e">
        <f t="shared" si="96"/>
        <v>#N/A</v>
      </c>
      <c r="BZ103" t="e">
        <f t="shared" si="97"/>
        <v>#N/A</v>
      </c>
      <c r="CA103" t="e">
        <f t="shared" si="98"/>
        <v>#N/A</v>
      </c>
      <c r="CB103" t="e">
        <f t="shared" si="99"/>
        <v>#N/A</v>
      </c>
      <c r="CC103" t="e">
        <f t="shared" si="100"/>
        <v>#N/A</v>
      </c>
      <c r="CD103" t="e">
        <f t="shared" si="101"/>
        <v>#N/A</v>
      </c>
      <c r="CE103" t="e">
        <f t="shared" si="102"/>
        <v>#N/A</v>
      </c>
      <c r="CF103" t="e">
        <f t="shared" si="103"/>
        <v>#N/A</v>
      </c>
      <c r="CG103" t="e">
        <f t="shared" si="104"/>
        <v>#N/A</v>
      </c>
      <c r="CH103" t="e">
        <f t="shared" si="105"/>
        <v>#N/A</v>
      </c>
      <c r="CI103" t="e">
        <f t="shared" si="106"/>
        <v>#N/A</v>
      </c>
      <c r="CJ103" t="e">
        <f t="shared" si="107"/>
        <v>#N/A</v>
      </c>
      <c r="CK103" t="e">
        <f t="shared" si="108"/>
        <v>#N/A</v>
      </c>
      <c r="CL103" t="e">
        <f t="shared" si="109"/>
        <v>#N/A</v>
      </c>
      <c r="CM103" t="e">
        <f t="shared" si="110"/>
        <v>#N/A</v>
      </c>
      <c r="CN103" t="e">
        <f t="shared" si="111"/>
        <v>#N/A</v>
      </c>
      <c r="CO103" t="e">
        <f t="shared" si="112"/>
        <v>#N/A</v>
      </c>
      <c r="CP103" s="57" t="e">
        <f t="shared" si="25"/>
        <v>#N/A</v>
      </c>
      <c r="CQ103" s="57" t="str">
        <f t="shared" si="26"/>
        <v/>
      </c>
    </row>
    <row r="104" spans="3:95">
      <c r="C104" s="54"/>
      <c r="D104" s="54"/>
      <c r="AI104" s="18"/>
      <c r="AN104" s="57"/>
      <c r="AO104" s="57"/>
      <c r="AP104" s="57"/>
      <c r="AQ104" s="57"/>
      <c r="AR104" s="57"/>
      <c r="AS104" s="57"/>
      <c r="AT104" s="57"/>
      <c r="AU104" s="57"/>
      <c r="AV104" s="57"/>
      <c r="AW104" s="57"/>
      <c r="AX104" s="57"/>
      <c r="AY104" s="57"/>
      <c r="AZ104" s="57"/>
      <c r="BA104" s="57"/>
      <c r="BB104" s="57"/>
      <c r="BC104" s="57"/>
      <c r="BD104" s="57"/>
      <c r="BE104" s="57"/>
      <c r="BF104" s="57"/>
      <c r="BG104" s="57"/>
      <c r="BH104" s="57"/>
      <c r="BI104" s="57"/>
      <c r="BJ104" s="57"/>
      <c r="BK104" s="57"/>
      <c r="BL104" s="2">
        <f t="shared" ref="BL104:BR104" si="150">IF(ISERR(SEARCH(BL$1,AK104)),0,1)</f>
        <v>0</v>
      </c>
      <c r="BM104" s="2">
        <f t="shared" si="150"/>
        <v>0</v>
      </c>
      <c r="BN104" s="2">
        <f t="shared" si="150"/>
        <v>0</v>
      </c>
      <c r="BO104" s="2">
        <f t="shared" si="150"/>
        <v>0</v>
      </c>
      <c r="BP104" s="2">
        <f t="shared" si="150"/>
        <v>0</v>
      </c>
      <c r="BQ104" s="2">
        <f t="shared" si="150"/>
        <v>0</v>
      </c>
      <c r="BR104" s="2">
        <f t="shared" si="150"/>
        <v>0</v>
      </c>
      <c r="BS104" s="2">
        <f t="shared" si="2"/>
        <v>0</v>
      </c>
      <c r="BT104" s="57">
        <f t="shared" si="91"/>
        <v>0</v>
      </c>
      <c r="BU104" s="68">
        <f t="shared" si="92"/>
        <v>0</v>
      </c>
      <c r="BV104" t="e">
        <f t="shared" si="93"/>
        <v>#N/A</v>
      </c>
      <c r="BW104" t="e">
        <f t="shared" si="94"/>
        <v>#N/A</v>
      </c>
      <c r="BX104" t="e">
        <f t="shared" si="95"/>
        <v>#N/A</v>
      </c>
      <c r="BY104" t="e">
        <f t="shared" si="96"/>
        <v>#N/A</v>
      </c>
      <c r="BZ104" t="e">
        <f t="shared" si="97"/>
        <v>#N/A</v>
      </c>
      <c r="CA104" t="e">
        <f t="shared" si="98"/>
        <v>#N/A</v>
      </c>
      <c r="CB104" t="e">
        <f t="shared" si="99"/>
        <v>#N/A</v>
      </c>
      <c r="CC104" t="e">
        <f t="shared" si="100"/>
        <v>#N/A</v>
      </c>
      <c r="CD104" t="e">
        <f t="shared" si="101"/>
        <v>#N/A</v>
      </c>
      <c r="CE104" t="e">
        <f t="shared" si="102"/>
        <v>#N/A</v>
      </c>
      <c r="CF104" t="e">
        <f t="shared" si="103"/>
        <v>#N/A</v>
      </c>
      <c r="CG104" t="e">
        <f t="shared" si="104"/>
        <v>#N/A</v>
      </c>
      <c r="CH104" t="e">
        <f t="shared" si="105"/>
        <v>#N/A</v>
      </c>
      <c r="CI104" t="e">
        <f t="shared" si="106"/>
        <v>#N/A</v>
      </c>
      <c r="CJ104" t="e">
        <f t="shared" si="107"/>
        <v>#N/A</v>
      </c>
      <c r="CK104" t="e">
        <f t="shared" si="108"/>
        <v>#N/A</v>
      </c>
      <c r="CL104" t="e">
        <f t="shared" si="109"/>
        <v>#N/A</v>
      </c>
      <c r="CM104" t="e">
        <f t="shared" si="110"/>
        <v>#N/A</v>
      </c>
      <c r="CN104" t="e">
        <f t="shared" si="111"/>
        <v>#N/A</v>
      </c>
      <c r="CO104" t="e">
        <f t="shared" si="112"/>
        <v>#N/A</v>
      </c>
      <c r="CP104" s="57" t="e">
        <f t="shared" si="25"/>
        <v>#N/A</v>
      </c>
      <c r="CQ104" s="57" t="str">
        <f t="shared" si="26"/>
        <v/>
      </c>
    </row>
    <row r="105" spans="3:95">
      <c r="C105" s="54"/>
      <c r="D105" s="54"/>
      <c r="AI105" s="18"/>
      <c r="AN105" s="57"/>
      <c r="AO105" s="57"/>
      <c r="AP105" s="57"/>
      <c r="AQ105" s="57"/>
      <c r="AR105" s="57"/>
      <c r="AS105" s="57"/>
      <c r="AT105" s="57"/>
      <c r="AU105" s="57"/>
      <c r="AV105" s="57"/>
      <c r="AW105" s="57"/>
      <c r="AX105" s="57"/>
      <c r="AY105" s="57"/>
      <c r="AZ105" s="57"/>
      <c r="BA105" s="57"/>
      <c r="BB105" s="57"/>
      <c r="BC105" s="57"/>
      <c r="BD105" s="57"/>
      <c r="BE105" s="57"/>
      <c r="BF105" s="57"/>
      <c r="BG105" s="57"/>
      <c r="BH105" s="57"/>
      <c r="BI105" s="57"/>
      <c r="BJ105" s="57"/>
      <c r="BK105" s="57"/>
      <c r="BL105" s="2">
        <f t="shared" ref="BL105:BR105" si="151">IF(ISERR(SEARCH(BL$1,AK105)),0,1)</f>
        <v>0</v>
      </c>
      <c r="BM105" s="2">
        <f t="shared" si="151"/>
        <v>0</v>
      </c>
      <c r="BN105" s="2">
        <f t="shared" si="151"/>
        <v>0</v>
      </c>
      <c r="BO105" s="2">
        <f t="shared" si="151"/>
        <v>0</v>
      </c>
      <c r="BP105" s="2">
        <f t="shared" si="151"/>
        <v>0</v>
      </c>
      <c r="BQ105" s="2">
        <f t="shared" si="151"/>
        <v>0</v>
      </c>
      <c r="BR105" s="2">
        <f t="shared" si="151"/>
        <v>0</v>
      </c>
      <c r="BS105" s="2">
        <f t="shared" si="2"/>
        <v>0</v>
      </c>
      <c r="BT105" s="57">
        <f t="shared" si="91"/>
        <v>0</v>
      </c>
      <c r="BU105" s="68">
        <f t="shared" si="92"/>
        <v>0</v>
      </c>
      <c r="BV105" t="e">
        <f t="shared" si="93"/>
        <v>#N/A</v>
      </c>
      <c r="BW105" t="e">
        <f t="shared" si="94"/>
        <v>#N/A</v>
      </c>
      <c r="BX105" t="e">
        <f t="shared" si="95"/>
        <v>#N/A</v>
      </c>
      <c r="BY105" t="e">
        <f t="shared" si="96"/>
        <v>#N/A</v>
      </c>
      <c r="BZ105" t="e">
        <f t="shared" si="97"/>
        <v>#N/A</v>
      </c>
      <c r="CA105" t="e">
        <f t="shared" si="98"/>
        <v>#N/A</v>
      </c>
      <c r="CB105" t="e">
        <f t="shared" si="99"/>
        <v>#N/A</v>
      </c>
      <c r="CC105" t="e">
        <f t="shared" si="100"/>
        <v>#N/A</v>
      </c>
      <c r="CD105" t="e">
        <f t="shared" si="101"/>
        <v>#N/A</v>
      </c>
      <c r="CE105" t="e">
        <f t="shared" si="102"/>
        <v>#N/A</v>
      </c>
      <c r="CF105" t="e">
        <f t="shared" si="103"/>
        <v>#N/A</v>
      </c>
      <c r="CG105" t="e">
        <f t="shared" si="104"/>
        <v>#N/A</v>
      </c>
      <c r="CH105" t="e">
        <f t="shared" si="105"/>
        <v>#N/A</v>
      </c>
      <c r="CI105" t="e">
        <f t="shared" si="106"/>
        <v>#N/A</v>
      </c>
      <c r="CJ105" t="e">
        <f t="shared" si="107"/>
        <v>#N/A</v>
      </c>
      <c r="CK105" t="e">
        <f t="shared" si="108"/>
        <v>#N/A</v>
      </c>
      <c r="CL105" t="e">
        <f t="shared" si="109"/>
        <v>#N/A</v>
      </c>
      <c r="CM105" t="e">
        <f t="shared" si="110"/>
        <v>#N/A</v>
      </c>
      <c r="CN105" t="e">
        <f t="shared" si="111"/>
        <v>#N/A</v>
      </c>
      <c r="CO105" t="e">
        <f t="shared" si="112"/>
        <v>#N/A</v>
      </c>
      <c r="CP105" s="57" t="e">
        <f t="shared" si="25"/>
        <v>#N/A</v>
      </c>
      <c r="CQ105" s="57" t="str">
        <f t="shared" si="26"/>
        <v/>
      </c>
    </row>
    <row r="106" spans="3:95">
      <c r="C106" s="54"/>
      <c r="D106" s="54"/>
      <c r="AI106" s="18"/>
      <c r="AN106" s="57"/>
      <c r="AO106" s="57"/>
      <c r="AP106" s="57"/>
      <c r="AQ106" s="57"/>
      <c r="AR106" s="57"/>
      <c r="AS106" s="57"/>
      <c r="AT106" s="57"/>
      <c r="AU106" s="57"/>
      <c r="AV106" s="57"/>
      <c r="AW106" s="57"/>
      <c r="AX106" s="57"/>
      <c r="AY106" s="57"/>
      <c r="AZ106" s="57"/>
      <c r="BA106" s="57"/>
      <c r="BB106" s="57"/>
      <c r="BC106" s="57"/>
      <c r="BD106" s="57"/>
      <c r="BE106" s="57"/>
      <c r="BF106" s="57"/>
      <c r="BG106" s="57"/>
      <c r="BH106" s="57"/>
      <c r="BI106" s="57"/>
      <c r="BJ106" s="57"/>
      <c r="BK106" s="57"/>
      <c r="BL106" s="2">
        <f t="shared" ref="BL106:BR106" si="152">IF(ISERR(SEARCH(BL$1,AK106)),0,1)</f>
        <v>0</v>
      </c>
      <c r="BM106" s="2">
        <f t="shared" si="152"/>
        <v>0</v>
      </c>
      <c r="BN106" s="2">
        <f t="shared" si="152"/>
        <v>0</v>
      </c>
      <c r="BO106" s="2">
        <f t="shared" si="152"/>
        <v>0</v>
      </c>
      <c r="BP106" s="2">
        <f t="shared" si="152"/>
        <v>0</v>
      </c>
      <c r="BQ106" s="2">
        <f t="shared" si="152"/>
        <v>0</v>
      </c>
      <c r="BR106" s="2">
        <f t="shared" si="152"/>
        <v>0</v>
      </c>
      <c r="BS106" s="2">
        <f t="shared" si="2"/>
        <v>0</v>
      </c>
      <c r="BT106" s="57">
        <f t="shared" si="91"/>
        <v>0</v>
      </c>
      <c r="BU106" s="68">
        <f t="shared" si="92"/>
        <v>0</v>
      </c>
      <c r="BV106" t="e">
        <f t="shared" si="93"/>
        <v>#N/A</v>
      </c>
      <c r="BW106" t="e">
        <f t="shared" si="94"/>
        <v>#N/A</v>
      </c>
      <c r="BX106" t="e">
        <f t="shared" si="95"/>
        <v>#N/A</v>
      </c>
      <c r="BY106" t="e">
        <f t="shared" si="96"/>
        <v>#N/A</v>
      </c>
      <c r="BZ106" t="e">
        <f t="shared" si="97"/>
        <v>#N/A</v>
      </c>
      <c r="CA106" t="e">
        <f t="shared" si="98"/>
        <v>#N/A</v>
      </c>
      <c r="CB106" t="e">
        <f t="shared" si="99"/>
        <v>#N/A</v>
      </c>
      <c r="CC106" t="e">
        <f t="shared" si="100"/>
        <v>#N/A</v>
      </c>
      <c r="CD106" t="e">
        <f t="shared" si="101"/>
        <v>#N/A</v>
      </c>
      <c r="CE106" t="e">
        <f t="shared" si="102"/>
        <v>#N/A</v>
      </c>
      <c r="CF106" t="e">
        <f t="shared" si="103"/>
        <v>#N/A</v>
      </c>
      <c r="CG106" t="e">
        <f t="shared" si="104"/>
        <v>#N/A</v>
      </c>
      <c r="CH106" t="e">
        <f t="shared" si="105"/>
        <v>#N/A</v>
      </c>
      <c r="CI106" t="e">
        <f t="shared" si="106"/>
        <v>#N/A</v>
      </c>
      <c r="CJ106" t="e">
        <f t="shared" si="107"/>
        <v>#N/A</v>
      </c>
      <c r="CK106" t="e">
        <f t="shared" si="108"/>
        <v>#N/A</v>
      </c>
      <c r="CL106" t="e">
        <f t="shared" si="109"/>
        <v>#N/A</v>
      </c>
      <c r="CM106" t="e">
        <f t="shared" si="110"/>
        <v>#N/A</v>
      </c>
      <c r="CN106" t="e">
        <f t="shared" si="111"/>
        <v>#N/A</v>
      </c>
      <c r="CO106" t="e">
        <f t="shared" si="112"/>
        <v>#N/A</v>
      </c>
      <c r="CP106" s="57" t="e">
        <f t="shared" si="25"/>
        <v>#N/A</v>
      </c>
      <c r="CQ106" s="57" t="str">
        <f t="shared" si="26"/>
        <v/>
      </c>
    </row>
    <row r="107" spans="3:95">
      <c r="C107" s="54"/>
      <c r="D107" s="54"/>
      <c r="AI107" s="18"/>
      <c r="AN107" s="57"/>
      <c r="AO107" s="57"/>
      <c r="AP107" s="57"/>
      <c r="AQ107" s="57"/>
      <c r="AR107" s="57"/>
      <c r="AS107" s="57"/>
      <c r="AT107" s="57"/>
      <c r="AU107" s="57"/>
      <c r="AV107" s="57"/>
      <c r="AW107" s="57"/>
      <c r="AX107" s="57"/>
      <c r="AY107" s="57"/>
      <c r="AZ107" s="57"/>
      <c r="BA107" s="57"/>
      <c r="BB107" s="57"/>
      <c r="BC107" s="57"/>
      <c r="BD107" s="57"/>
      <c r="BE107" s="57"/>
      <c r="BF107" s="57"/>
      <c r="BG107" s="57"/>
      <c r="BH107" s="57"/>
      <c r="BI107" s="57"/>
      <c r="BJ107" s="57"/>
      <c r="BK107" s="57"/>
      <c r="BL107" s="2">
        <f t="shared" ref="BL107:BR107" si="153">IF(ISERR(SEARCH(BL$1,AK107)),0,1)</f>
        <v>0</v>
      </c>
      <c r="BM107" s="2">
        <f t="shared" si="153"/>
        <v>0</v>
      </c>
      <c r="BN107" s="2">
        <f t="shared" si="153"/>
        <v>0</v>
      </c>
      <c r="BO107" s="2">
        <f t="shared" si="153"/>
        <v>0</v>
      </c>
      <c r="BP107" s="2">
        <f t="shared" si="153"/>
        <v>0</v>
      </c>
      <c r="BQ107" s="2">
        <f t="shared" si="153"/>
        <v>0</v>
      </c>
      <c r="BR107" s="2">
        <f t="shared" si="153"/>
        <v>0</v>
      </c>
      <c r="BS107" s="2">
        <f t="shared" si="2"/>
        <v>0</v>
      </c>
      <c r="BT107" s="57">
        <f t="shared" si="91"/>
        <v>0</v>
      </c>
      <c r="BU107" s="68">
        <f t="shared" si="92"/>
        <v>0</v>
      </c>
      <c r="BV107" t="e">
        <f t="shared" si="93"/>
        <v>#N/A</v>
      </c>
      <c r="BW107" t="e">
        <f t="shared" si="94"/>
        <v>#N/A</v>
      </c>
      <c r="BX107" t="e">
        <f t="shared" si="95"/>
        <v>#N/A</v>
      </c>
      <c r="BY107" t="e">
        <f t="shared" si="96"/>
        <v>#N/A</v>
      </c>
      <c r="BZ107" t="e">
        <f t="shared" si="97"/>
        <v>#N/A</v>
      </c>
      <c r="CA107" t="e">
        <f t="shared" si="98"/>
        <v>#N/A</v>
      </c>
      <c r="CB107" t="e">
        <f t="shared" si="99"/>
        <v>#N/A</v>
      </c>
      <c r="CC107" t="e">
        <f t="shared" si="100"/>
        <v>#N/A</v>
      </c>
      <c r="CD107" t="e">
        <f t="shared" si="101"/>
        <v>#N/A</v>
      </c>
      <c r="CE107" t="e">
        <f t="shared" si="102"/>
        <v>#N/A</v>
      </c>
      <c r="CF107" t="e">
        <f t="shared" si="103"/>
        <v>#N/A</v>
      </c>
      <c r="CG107" t="e">
        <f t="shared" si="104"/>
        <v>#N/A</v>
      </c>
      <c r="CH107" t="e">
        <f t="shared" si="105"/>
        <v>#N/A</v>
      </c>
      <c r="CI107" t="e">
        <f t="shared" si="106"/>
        <v>#N/A</v>
      </c>
      <c r="CJ107" t="e">
        <f t="shared" si="107"/>
        <v>#N/A</v>
      </c>
      <c r="CK107" t="e">
        <f t="shared" si="108"/>
        <v>#N/A</v>
      </c>
      <c r="CL107" t="e">
        <f t="shared" si="109"/>
        <v>#N/A</v>
      </c>
      <c r="CM107" t="e">
        <f t="shared" si="110"/>
        <v>#N/A</v>
      </c>
      <c r="CN107" t="e">
        <f t="shared" si="111"/>
        <v>#N/A</v>
      </c>
      <c r="CO107" t="e">
        <f t="shared" si="112"/>
        <v>#N/A</v>
      </c>
      <c r="CP107" s="57" t="e">
        <f t="shared" si="25"/>
        <v>#N/A</v>
      </c>
      <c r="CQ107" s="57" t="str">
        <f t="shared" si="26"/>
        <v/>
      </c>
    </row>
    <row r="108" spans="3:95">
      <c r="C108" s="54"/>
      <c r="D108" s="54"/>
      <c r="AI108" s="18"/>
      <c r="AN108" s="57"/>
      <c r="AO108" s="57"/>
      <c r="AP108" s="57"/>
      <c r="AQ108" s="57"/>
      <c r="AR108" s="57"/>
      <c r="AS108" s="57"/>
      <c r="AT108" s="57"/>
      <c r="AU108" s="57"/>
      <c r="AV108" s="57"/>
      <c r="AW108" s="57"/>
      <c r="AX108" s="57"/>
      <c r="AY108" s="57"/>
      <c r="AZ108" s="57"/>
      <c r="BA108" s="57"/>
      <c r="BB108" s="57"/>
      <c r="BC108" s="57"/>
      <c r="BD108" s="57"/>
      <c r="BE108" s="57"/>
      <c r="BF108" s="57"/>
      <c r="BG108" s="57"/>
      <c r="BH108" s="57"/>
      <c r="BI108" s="57"/>
      <c r="BJ108" s="57"/>
      <c r="BK108" s="57"/>
      <c r="BL108" s="2">
        <f t="shared" ref="BL108:BR108" si="154">IF(ISERR(SEARCH(BL$1,AK108)),0,1)</f>
        <v>0</v>
      </c>
      <c r="BM108" s="2">
        <f t="shared" si="154"/>
        <v>0</v>
      </c>
      <c r="BN108" s="2">
        <f t="shared" si="154"/>
        <v>0</v>
      </c>
      <c r="BO108" s="2">
        <f t="shared" si="154"/>
        <v>0</v>
      </c>
      <c r="BP108" s="2">
        <f t="shared" si="154"/>
        <v>0</v>
      </c>
      <c r="BQ108" s="2">
        <f t="shared" si="154"/>
        <v>0</v>
      </c>
      <c r="BR108" s="2">
        <f t="shared" si="154"/>
        <v>0</v>
      </c>
      <c r="BS108" s="2">
        <f t="shared" si="2"/>
        <v>0</v>
      </c>
      <c r="BT108" s="57">
        <f t="shared" si="91"/>
        <v>0</v>
      </c>
      <c r="BU108" s="68">
        <f t="shared" si="92"/>
        <v>0</v>
      </c>
      <c r="BV108" t="e">
        <f t="shared" si="93"/>
        <v>#N/A</v>
      </c>
      <c r="BW108" t="e">
        <f t="shared" si="94"/>
        <v>#N/A</v>
      </c>
      <c r="BX108" t="e">
        <f t="shared" si="95"/>
        <v>#N/A</v>
      </c>
      <c r="BY108" t="e">
        <f t="shared" si="96"/>
        <v>#N/A</v>
      </c>
      <c r="BZ108" t="e">
        <f t="shared" si="97"/>
        <v>#N/A</v>
      </c>
      <c r="CA108" t="e">
        <f t="shared" si="98"/>
        <v>#N/A</v>
      </c>
      <c r="CB108" t="e">
        <f t="shared" si="99"/>
        <v>#N/A</v>
      </c>
      <c r="CC108" t="e">
        <f t="shared" si="100"/>
        <v>#N/A</v>
      </c>
      <c r="CD108" t="e">
        <f t="shared" si="101"/>
        <v>#N/A</v>
      </c>
      <c r="CE108" t="e">
        <f t="shared" si="102"/>
        <v>#N/A</v>
      </c>
      <c r="CF108" t="e">
        <f t="shared" si="103"/>
        <v>#N/A</v>
      </c>
      <c r="CG108" t="e">
        <f t="shared" si="104"/>
        <v>#N/A</v>
      </c>
      <c r="CH108" t="e">
        <f t="shared" si="105"/>
        <v>#N/A</v>
      </c>
      <c r="CI108" t="e">
        <f t="shared" si="106"/>
        <v>#N/A</v>
      </c>
      <c r="CJ108" t="e">
        <f t="shared" si="107"/>
        <v>#N/A</v>
      </c>
      <c r="CK108" t="e">
        <f t="shared" si="108"/>
        <v>#N/A</v>
      </c>
      <c r="CL108" t="e">
        <f t="shared" si="109"/>
        <v>#N/A</v>
      </c>
      <c r="CM108" t="e">
        <f t="shared" si="110"/>
        <v>#N/A</v>
      </c>
      <c r="CN108" t="e">
        <f t="shared" si="111"/>
        <v>#N/A</v>
      </c>
      <c r="CO108" t="e">
        <f t="shared" si="112"/>
        <v>#N/A</v>
      </c>
      <c r="CP108" s="57" t="e">
        <f t="shared" si="25"/>
        <v>#N/A</v>
      </c>
      <c r="CQ108" s="57" t="str">
        <f t="shared" si="26"/>
        <v/>
      </c>
    </row>
    <row r="109" spans="3:95">
      <c r="C109" s="54"/>
      <c r="D109" s="54"/>
      <c r="AI109" s="18"/>
      <c r="AN109" s="57"/>
      <c r="AO109" s="57"/>
      <c r="AP109" s="57"/>
      <c r="AQ109" s="57"/>
      <c r="AR109" s="57"/>
      <c r="AS109" s="57"/>
      <c r="AT109" s="57"/>
      <c r="AU109" s="57"/>
      <c r="AV109" s="57"/>
      <c r="AW109" s="57"/>
      <c r="AX109" s="57"/>
      <c r="AY109" s="57"/>
      <c r="AZ109" s="57"/>
      <c r="BA109" s="57"/>
      <c r="BB109" s="57"/>
      <c r="BC109" s="57"/>
      <c r="BD109" s="57"/>
      <c r="BE109" s="57"/>
      <c r="BF109" s="57"/>
      <c r="BG109" s="57"/>
      <c r="BH109" s="57"/>
      <c r="BI109" s="57"/>
      <c r="BJ109" s="57"/>
      <c r="BK109" s="57"/>
      <c r="BL109" s="2">
        <f t="shared" ref="BL109:BR109" si="155">IF(ISERR(SEARCH(BL$1,AK109)),0,1)</f>
        <v>0</v>
      </c>
      <c r="BM109" s="2">
        <f t="shared" si="155"/>
        <v>0</v>
      </c>
      <c r="BN109" s="2">
        <f t="shared" si="155"/>
        <v>0</v>
      </c>
      <c r="BO109" s="2">
        <f t="shared" si="155"/>
        <v>0</v>
      </c>
      <c r="BP109" s="2">
        <f t="shared" si="155"/>
        <v>0</v>
      </c>
      <c r="BQ109" s="2">
        <f t="shared" si="155"/>
        <v>0</v>
      </c>
      <c r="BR109" s="2">
        <f t="shared" si="155"/>
        <v>0</v>
      </c>
      <c r="BS109" s="2">
        <f t="shared" si="2"/>
        <v>0</v>
      </c>
      <c r="BT109" s="57">
        <f t="shared" si="91"/>
        <v>0</v>
      </c>
      <c r="BU109" s="68">
        <f t="shared" si="92"/>
        <v>0</v>
      </c>
      <c r="BV109" t="e">
        <f t="shared" si="93"/>
        <v>#N/A</v>
      </c>
      <c r="BW109" t="e">
        <f t="shared" si="94"/>
        <v>#N/A</v>
      </c>
      <c r="BX109" t="e">
        <f t="shared" si="95"/>
        <v>#N/A</v>
      </c>
      <c r="BY109" t="e">
        <f t="shared" si="96"/>
        <v>#N/A</v>
      </c>
      <c r="BZ109" t="e">
        <f t="shared" si="97"/>
        <v>#N/A</v>
      </c>
      <c r="CA109" t="e">
        <f t="shared" si="98"/>
        <v>#N/A</v>
      </c>
      <c r="CB109" t="e">
        <f t="shared" si="99"/>
        <v>#N/A</v>
      </c>
      <c r="CC109" t="e">
        <f t="shared" si="100"/>
        <v>#N/A</v>
      </c>
      <c r="CD109" t="e">
        <f t="shared" si="101"/>
        <v>#N/A</v>
      </c>
      <c r="CE109" t="e">
        <f t="shared" si="102"/>
        <v>#N/A</v>
      </c>
      <c r="CF109" t="e">
        <f t="shared" si="103"/>
        <v>#N/A</v>
      </c>
      <c r="CG109" t="e">
        <f t="shared" si="104"/>
        <v>#N/A</v>
      </c>
      <c r="CH109" t="e">
        <f t="shared" si="105"/>
        <v>#N/A</v>
      </c>
      <c r="CI109" t="e">
        <f t="shared" si="106"/>
        <v>#N/A</v>
      </c>
      <c r="CJ109" t="e">
        <f t="shared" si="107"/>
        <v>#N/A</v>
      </c>
      <c r="CK109" t="e">
        <f t="shared" si="108"/>
        <v>#N/A</v>
      </c>
      <c r="CL109" t="e">
        <f t="shared" si="109"/>
        <v>#N/A</v>
      </c>
      <c r="CM109" t="e">
        <f t="shared" si="110"/>
        <v>#N/A</v>
      </c>
      <c r="CN109" t="e">
        <f t="shared" si="111"/>
        <v>#N/A</v>
      </c>
      <c r="CO109" t="e">
        <f t="shared" si="112"/>
        <v>#N/A</v>
      </c>
      <c r="CP109" s="57" t="e">
        <f t="shared" si="25"/>
        <v>#N/A</v>
      </c>
      <c r="CQ109" s="57" t="str">
        <f t="shared" si="26"/>
        <v/>
      </c>
    </row>
    <row r="110" spans="3:95">
      <c r="C110" s="54"/>
      <c r="D110" s="54"/>
      <c r="AI110" s="18"/>
      <c r="AN110" s="57"/>
      <c r="AO110" s="57"/>
      <c r="AP110" s="57"/>
      <c r="AQ110" s="57"/>
      <c r="AR110" s="57"/>
      <c r="AS110" s="57"/>
      <c r="AT110" s="57"/>
      <c r="AU110" s="57"/>
      <c r="AV110" s="57"/>
      <c r="AW110" s="57"/>
      <c r="AX110" s="57"/>
      <c r="AY110" s="57"/>
      <c r="AZ110" s="57"/>
      <c r="BA110" s="57"/>
      <c r="BB110" s="57"/>
      <c r="BC110" s="57"/>
      <c r="BD110" s="57"/>
      <c r="BE110" s="57"/>
      <c r="BF110" s="57"/>
      <c r="BG110" s="57"/>
      <c r="BH110" s="57"/>
      <c r="BI110" s="57"/>
      <c r="BJ110" s="57"/>
      <c r="BK110" s="57"/>
      <c r="BL110" s="2">
        <f t="shared" ref="BL110:BR110" si="156">IF(ISERR(SEARCH(BL$1,AK110)),0,1)</f>
        <v>0</v>
      </c>
      <c r="BM110" s="2">
        <f t="shared" si="156"/>
        <v>0</v>
      </c>
      <c r="BN110" s="2">
        <f t="shared" si="156"/>
        <v>0</v>
      </c>
      <c r="BO110" s="2">
        <f t="shared" si="156"/>
        <v>0</v>
      </c>
      <c r="BP110" s="2">
        <f t="shared" si="156"/>
        <v>0</v>
      </c>
      <c r="BQ110" s="2">
        <f t="shared" si="156"/>
        <v>0</v>
      </c>
      <c r="BR110" s="2">
        <f t="shared" si="156"/>
        <v>0</v>
      </c>
      <c r="BS110" s="2">
        <f t="shared" si="2"/>
        <v>0</v>
      </c>
      <c r="BT110" s="57">
        <f t="shared" si="91"/>
        <v>0</v>
      </c>
      <c r="BU110" s="68">
        <f t="shared" si="92"/>
        <v>0</v>
      </c>
      <c r="BV110" t="e">
        <f t="shared" si="93"/>
        <v>#N/A</v>
      </c>
      <c r="BW110" t="e">
        <f t="shared" si="94"/>
        <v>#N/A</v>
      </c>
      <c r="BX110" t="e">
        <f t="shared" si="95"/>
        <v>#N/A</v>
      </c>
      <c r="BY110" t="e">
        <f t="shared" si="96"/>
        <v>#N/A</v>
      </c>
      <c r="BZ110" t="e">
        <f t="shared" si="97"/>
        <v>#N/A</v>
      </c>
      <c r="CA110" t="e">
        <f t="shared" si="98"/>
        <v>#N/A</v>
      </c>
      <c r="CB110" t="e">
        <f t="shared" si="99"/>
        <v>#N/A</v>
      </c>
      <c r="CC110" t="e">
        <f t="shared" si="100"/>
        <v>#N/A</v>
      </c>
      <c r="CD110" t="e">
        <f t="shared" si="101"/>
        <v>#N/A</v>
      </c>
      <c r="CE110" t="e">
        <f t="shared" si="102"/>
        <v>#N/A</v>
      </c>
      <c r="CF110" t="e">
        <f t="shared" si="103"/>
        <v>#N/A</v>
      </c>
      <c r="CG110" t="e">
        <f t="shared" si="104"/>
        <v>#N/A</v>
      </c>
      <c r="CH110" t="e">
        <f t="shared" si="105"/>
        <v>#N/A</v>
      </c>
      <c r="CI110" t="e">
        <f t="shared" si="106"/>
        <v>#N/A</v>
      </c>
      <c r="CJ110" t="e">
        <f t="shared" si="107"/>
        <v>#N/A</v>
      </c>
      <c r="CK110" t="e">
        <f t="shared" si="108"/>
        <v>#N/A</v>
      </c>
      <c r="CL110" t="e">
        <f t="shared" si="109"/>
        <v>#N/A</v>
      </c>
      <c r="CM110" t="e">
        <f t="shared" si="110"/>
        <v>#N/A</v>
      </c>
      <c r="CN110" t="e">
        <f t="shared" si="111"/>
        <v>#N/A</v>
      </c>
      <c r="CO110" t="e">
        <f t="shared" si="112"/>
        <v>#N/A</v>
      </c>
      <c r="CP110" s="57" t="e">
        <f t="shared" si="25"/>
        <v>#N/A</v>
      </c>
      <c r="CQ110" s="57" t="str">
        <f t="shared" si="26"/>
        <v/>
      </c>
    </row>
    <row r="111" spans="3:95">
      <c r="C111" s="54"/>
      <c r="D111" s="54"/>
      <c r="AI111" s="18"/>
      <c r="AN111" s="57"/>
      <c r="AO111" s="57"/>
      <c r="AP111" s="57"/>
      <c r="AQ111" s="57"/>
      <c r="AR111" s="57"/>
      <c r="AS111" s="57"/>
      <c r="AT111" s="57"/>
      <c r="AU111" s="57"/>
      <c r="AV111" s="57"/>
      <c r="AW111" s="57"/>
      <c r="AX111" s="57"/>
      <c r="AY111" s="57"/>
      <c r="AZ111" s="57"/>
      <c r="BA111" s="57"/>
      <c r="BB111" s="57"/>
      <c r="BC111" s="57"/>
      <c r="BD111" s="57"/>
      <c r="BE111" s="57"/>
      <c r="BF111" s="57"/>
      <c r="BG111" s="57"/>
      <c r="BH111" s="57"/>
      <c r="BI111" s="57"/>
      <c r="BJ111" s="57"/>
      <c r="BK111" s="57"/>
      <c r="BL111" s="2">
        <f t="shared" ref="BL111:BR111" si="157">IF(ISERR(SEARCH(BL$1,AK111)),0,1)</f>
        <v>0</v>
      </c>
      <c r="BM111" s="2">
        <f t="shared" si="157"/>
        <v>0</v>
      </c>
      <c r="BN111" s="2">
        <f t="shared" si="157"/>
        <v>0</v>
      </c>
      <c r="BO111" s="2">
        <f t="shared" si="157"/>
        <v>0</v>
      </c>
      <c r="BP111" s="2">
        <f t="shared" si="157"/>
        <v>0</v>
      </c>
      <c r="BQ111" s="2">
        <f t="shared" si="157"/>
        <v>0</v>
      </c>
      <c r="BR111" s="2">
        <f t="shared" si="157"/>
        <v>0</v>
      </c>
      <c r="BS111" s="2">
        <f t="shared" si="2"/>
        <v>0</v>
      </c>
      <c r="BT111" s="57">
        <f t="shared" si="91"/>
        <v>0</v>
      </c>
      <c r="BU111" s="68">
        <f t="shared" si="92"/>
        <v>0</v>
      </c>
      <c r="BV111" t="e">
        <f t="shared" si="93"/>
        <v>#N/A</v>
      </c>
      <c r="BW111" t="e">
        <f t="shared" si="94"/>
        <v>#N/A</v>
      </c>
      <c r="BX111" t="e">
        <f t="shared" si="95"/>
        <v>#N/A</v>
      </c>
      <c r="BY111" t="e">
        <f t="shared" si="96"/>
        <v>#N/A</v>
      </c>
      <c r="BZ111" t="e">
        <f t="shared" si="97"/>
        <v>#N/A</v>
      </c>
      <c r="CA111" t="e">
        <f t="shared" si="98"/>
        <v>#N/A</v>
      </c>
      <c r="CB111" t="e">
        <f t="shared" si="99"/>
        <v>#N/A</v>
      </c>
      <c r="CC111" t="e">
        <f t="shared" si="100"/>
        <v>#N/A</v>
      </c>
      <c r="CD111" t="e">
        <f t="shared" si="101"/>
        <v>#N/A</v>
      </c>
      <c r="CE111" t="e">
        <f t="shared" si="102"/>
        <v>#N/A</v>
      </c>
      <c r="CF111" t="e">
        <f t="shared" si="103"/>
        <v>#N/A</v>
      </c>
      <c r="CG111" t="e">
        <f t="shared" si="104"/>
        <v>#N/A</v>
      </c>
      <c r="CH111" t="e">
        <f t="shared" si="105"/>
        <v>#N/A</v>
      </c>
      <c r="CI111" t="e">
        <f t="shared" si="106"/>
        <v>#N/A</v>
      </c>
      <c r="CJ111" t="e">
        <f t="shared" si="107"/>
        <v>#N/A</v>
      </c>
      <c r="CK111" t="e">
        <f t="shared" si="108"/>
        <v>#N/A</v>
      </c>
      <c r="CL111" t="e">
        <f t="shared" si="109"/>
        <v>#N/A</v>
      </c>
      <c r="CM111" t="e">
        <f t="shared" si="110"/>
        <v>#N/A</v>
      </c>
      <c r="CN111" t="e">
        <f t="shared" si="111"/>
        <v>#N/A</v>
      </c>
      <c r="CO111" t="e">
        <f t="shared" si="112"/>
        <v>#N/A</v>
      </c>
      <c r="CP111" s="57" t="e">
        <f t="shared" si="25"/>
        <v>#N/A</v>
      </c>
      <c r="CQ111" s="57" t="str">
        <f t="shared" si="26"/>
        <v/>
      </c>
    </row>
    <row r="112" spans="3:95">
      <c r="C112" s="54"/>
      <c r="D112" s="54"/>
      <c r="AI112" s="18"/>
      <c r="AN112" s="57"/>
      <c r="AO112" s="57"/>
      <c r="AP112" s="57"/>
      <c r="AQ112" s="57"/>
      <c r="AR112" s="57"/>
      <c r="AS112" s="57"/>
      <c r="AT112" s="57"/>
      <c r="AU112" s="57"/>
      <c r="AV112" s="57"/>
      <c r="AW112" s="57"/>
      <c r="AX112" s="57"/>
      <c r="AY112" s="57"/>
      <c r="AZ112" s="57"/>
      <c r="BA112" s="57"/>
      <c r="BB112" s="57"/>
      <c r="BC112" s="57"/>
      <c r="BD112" s="57"/>
      <c r="BE112" s="57"/>
      <c r="BF112" s="57"/>
      <c r="BG112" s="57"/>
      <c r="BH112" s="57"/>
      <c r="BI112" s="57"/>
      <c r="BJ112" s="57"/>
      <c r="BK112" s="57"/>
      <c r="BL112" s="2">
        <f t="shared" ref="BL112:BR112" si="158">IF(ISERR(SEARCH(BL$1,AK112)),0,1)</f>
        <v>0</v>
      </c>
      <c r="BM112" s="2">
        <f t="shared" si="158"/>
        <v>0</v>
      </c>
      <c r="BN112" s="2">
        <f t="shared" si="158"/>
        <v>0</v>
      </c>
      <c r="BO112" s="2">
        <f t="shared" si="158"/>
        <v>0</v>
      </c>
      <c r="BP112" s="2">
        <f t="shared" si="158"/>
        <v>0</v>
      </c>
      <c r="BQ112" s="2">
        <f t="shared" si="158"/>
        <v>0</v>
      </c>
      <c r="BR112" s="2">
        <f t="shared" si="158"/>
        <v>0</v>
      </c>
      <c r="BS112" s="2">
        <f t="shared" si="2"/>
        <v>0</v>
      </c>
      <c r="BT112" s="57">
        <f t="shared" si="91"/>
        <v>0</v>
      </c>
      <c r="BU112" s="68">
        <f t="shared" si="92"/>
        <v>0</v>
      </c>
      <c r="BV112" t="e">
        <f t="shared" si="93"/>
        <v>#N/A</v>
      </c>
      <c r="BW112" t="e">
        <f t="shared" si="94"/>
        <v>#N/A</v>
      </c>
      <c r="BX112" t="e">
        <f t="shared" si="95"/>
        <v>#N/A</v>
      </c>
      <c r="BY112" t="e">
        <f t="shared" si="96"/>
        <v>#N/A</v>
      </c>
      <c r="BZ112" t="e">
        <f t="shared" si="97"/>
        <v>#N/A</v>
      </c>
      <c r="CA112" t="e">
        <f t="shared" si="98"/>
        <v>#N/A</v>
      </c>
      <c r="CB112" t="e">
        <f t="shared" si="99"/>
        <v>#N/A</v>
      </c>
      <c r="CC112" t="e">
        <f t="shared" si="100"/>
        <v>#N/A</v>
      </c>
      <c r="CD112" t="e">
        <f t="shared" si="101"/>
        <v>#N/A</v>
      </c>
      <c r="CE112" t="e">
        <f t="shared" si="102"/>
        <v>#N/A</v>
      </c>
      <c r="CF112" t="e">
        <f t="shared" si="103"/>
        <v>#N/A</v>
      </c>
      <c r="CG112" t="e">
        <f t="shared" si="104"/>
        <v>#N/A</v>
      </c>
      <c r="CH112" t="e">
        <f t="shared" si="105"/>
        <v>#N/A</v>
      </c>
      <c r="CI112" t="e">
        <f t="shared" si="106"/>
        <v>#N/A</v>
      </c>
      <c r="CJ112" t="e">
        <f t="shared" si="107"/>
        <v>#N/A</v>
      </c>
      <c r="CK112" t="e">
        <f t="shared" si="108"/>
        <v>#N/A</v>
      </c>
      <c r="CL112" t="e">
        <f t="shared" si="109"/>
        <v>#N/A</v>
      </c>
      <c r="CM112" t="e">
        <f t="shared" si="110"/>
        <v>#N/A</v>
      </c>
      <c r="CN112" t="e">
        <f t="shared" si="111"/>
        <v>#N/A</v>
      </c>
      <c r="CO112" t="e">
        <f t="shared" si="112"/>
        <v>#N/A</v>
      </c>
      <c r="CP112" s="57" t="e">
        <f t="shared" si="25"/>
        <v>#N/A</v>
      </c>
      <c r="CQ112" s="57" t="str">
        <f t="shared" si="26"/>
        <v/>
      </c>
    </row>
    <row r="113" spans="3:95">
      <c r="C113" s="54"/>
      <c r="D113" s="54"/>
      <c r="AI113" s="18"/>
      <c r="AN113" s="57"/>
      <c r="AO113" s="57"/>
      <c r="AP113" s="57"/>
      <c r="AQ113" s="57"/>
      <c r="AR113" s="57"/>
      <c r="AS113" s="57"/>
      <c r="AT113" s="57"/>
      <c r="AU113" s="57"/>
      <c r="AV113" s="57"/>
      <c r="AW113" s="57"/>
      <c r="AX113" s="57"/>
      <c r="AY113" s="57"/>
      <c r="AZ113" s="57"/>
      <c r="BA113" s="57"/>
      <c r="BB113" s="57"/>
      <c r="BC113" s="57"/>
      <c r="BD113" s="57"/>
      <c r="BE113" s="57"/>
      <c r="BF113" s="57"/>
      <c r="BG113" s="57"/>
      <c r="BH113" s="57"/>
      <c r="BI113" s="57"/>
      <c r="BJ113" s="57"/>
      <c r="BK113" s="57"/>
      <c r="BL113" s="2">
        <f t="shared" ref="BL113:BR113" si="159">IF(ISERR(SEARCH(BL$1,AK113)),0,1)</f>
        <v>0</v>
      </c>
      <c r="BM113" s="2">
        <f t="shared" si="159"/>
        <v>0</v>
      </c>
      <c r="BN113" s="2">
        <f t="shared" si="159"/>
        <v>0</v>
      </c>
      <c r="BO113" s="2">
        <f t="shared" si="159"/>
        <v>0</v>
      </c>
      <c r="BP113" s="2">
        <f t="shared" si="159"/>
        <v>0</v>
      </c>
      <c r="BQ113" s="2">
        <f t="shared" si="159"/>
        <v>0</v>
      </c>
      <c r="BR113" s="2">
        <f t="shared" si="159"/>
        <v>0</v>
      </c>
      <c r="BS113" s="2">
        <f t="shared" si="2"/>
        <v>0</v>
      </c>
      <c r="BT113" s="57">
        <f t="shared" si="91"/>
        <v>0</v>
      </c>
      <c r="BU113" s="68">
        <f t="shared" si="92"/>
        <v>0</v>
      </c>
      <c r="BV113" t="e">
        <f t="shared" si="93"/>
        <v>#N/A</v>
      </c>
      <c r="BW113" t="e">
        <f t="shared" si="94"/>
        <v>#N/A</v>
      </c>
      <c r="BX113" t="e">
        <f t="shared" si="95"/>
        <v>#N/A</v>
      </c>
      <c r="BY113" t="e">
        <f t="shared" si="96"/>
        <v>#N/A</v>
      </c>
      <c r="BZ113" t="e">
        <f t="shared" si="97"/>
        <v>#N/A</v>
      </c>
      <c r="CA113" t="e">
        <f t="shared" si="98"/>
        <v>#N/A</v>
      </c>
      <c r="CB113" t="e">
        <f t="shared" si="99"/>
        <v>#N/A</v>
      </c>
      <c r="CC113" t="e">
        <f t="shared" si="100"/>
        <v>#N/A</v>
      </c>
      <c r="CD113" t="e">
        <f t="shared" si="101"/>
        <v>#N/A</v>
      </c>
      <c r="CE113" t="e">
        <f t="shared" si="102"/>
        <v>#N/A</v>
      </c>
      <c r="CF113" t="e">
        <f t="shared" si="103"/>
        <v>#N/A</v>
      </c>
      <c r="CG113" t="e">
        <f t="shared" si="104"/>
        <v>#N/A</v>
      </c>
      <c r="CH113" t="e">
        <f t="shared" si="105"/>
        <v>#N/A</v>
      </c>
      <c r="CI113" t="e">
        <f t="shared" si="106"/>
        <v>#N/A</v>
      </c>
      <c r="CJ113" t="e">
        <f t="shared" si="107"/>
        <v>#N/A</v>
      </c>
      <c r="CK113" t="e">
        <f t="shared" si="108"/>
        <v>#N/A</v>
      </c>
      <c r="CL113" t="e">
        <f t="shared" si="109"/>
        <v>#N/A</v>
      </c>
      <c r="CM113" t="e">
        <f t="shared" si="110"/>
        <v>#N/A</v>
      </c>
      <c r="CN113" t="e">
        <f t="shared" si="111"/>
        <v>#N/A</v>
      </c>
      <c r="CO113" t="e">
        <f t="shared" si="112"/>
        <v>#N/A</v>
      </c>
      <c r="CP113" s="57" t="e">
        <f t="shared" si="25"/>
        <v>#N/A</v>
      </c>
      <c r="CQ113" s="57" t="str">
        <f t="shared" si="26"/>
        <v/>
      </c>
    </row>
    <row r="114" spans="3:95">
      <c r="C114" s="54"/>
      <c r="D114" s="54"/>
      <c r="AI114" s="18"/>
      <c r="AN114" s="57"/>
      <c r="AO114" s="57"/>
      <c r="AP114" s="57"/>
      <c r="AQ114" s="57"/>
      <c r="AR114" s="57"/>
      <c r="AS114" s="57"/>
      <c r="AT114" s="57"/>
      <c r="AU114" s="57"/>
      <c r="AV114" s="57"/>
      <c r="AW114" s="57"/>
      <c r="AX114" s="57"/>
      <c r="AY114" s="57"/>
      <c r="AZ114" s="57"/>
      <c r="BA114" s="57"/>
      <c r="BB114" s="57"/>
      <c r="BC114" s="57"/>
      <c r="BD114" s="57"/>
      <c r="BE114" s="57"/>
      <c r="BF114" s="57"/>
      <c r="BG114" s="57"/>
      <c r="BH114" s="57"/>
      <c r="BI114" s="57"/>
      <c r="BJ114" s="57"/>
      <c r="BK114" s="57"/>
      <c r="BL114" s="2">
        <f t="shared" ref="BL114:BR114" si="160">IF(ISERR(SEARCH(BL$1,AK114)),0,1)</f>
        <v>0</v>
      </c>
      <c r="BM114" s="2">
        <f t="shared" si="160"/>
        <v>0</v>
      </c>
      <c r="BN114" s="2">
        <f t="shared" si="160"/>
        <v>0</v>
      </c>
      <c r="BO114" s="2">
        <f t="shared" si="160"/>
        <v>0</v>
      </c>
      <c r="BP114" s="2">
        <f t="shared" si="160"/>
        <v>0</v>
      </c>
      <c r="BQ114" s="2">
        <f t="shared" si="160"/>
        <v>0</v>
      </c>
      <c r="BR114" s="2">
        <f t="shared" si="160"/>
        <v>0</v>
      </c>
      <c r="BS114" s="2">
        <f t="shared" si="2"/>
        <v>0</v>
      </c>
      <c r="BT114" s="57">
        <f t="shared" si="91"/>
        <v>0</v>
      </c>
      <c r="BU114" s="68">
        <f t="shared" si="92"/>
        <v>0</v>
      </c>
      <c r="BV114" t="e">
        <f t="shared" si="93"/>
        <v>#N/A</v>
      </c>
      <c r="BW114" t="e">
        <f t="shared" si="94"/>
        <v>#N/A</v>
      </c>
      <c r="BX114" t="e">
        <f t="shared" si="95"/>
        <v>#N/A</v>
      </c>
      <c r="BY114" t="e">
        <f t="shared" si="96"/>
        <v>#N/A</v>
      </c>
      <c r="BZ114" t="e">
        <f t="shared" si="97"/>
        <v>#N/A</v>
      </c>
      <c r="CA114" t="e">
        <f t="shared" si="98"/>
        <v>#N/A</v>
      </c>
      <c r="CB114" t="e">
        <f t="shared" si="99"/>
        <v>#N/A</v>
      </c>
      <c r="CC114" t="e">
        <f t="shared" si="100"/>
        <v>#N/A</v>
      </c>
      <c r="CD114" t="e">
        <f t="shared" si="101"/>
        <v>#N/A</v>
      </c>
      <c r="CE114" t="e">
        <f t="shared" si="102"/>
        <v>#N/A</v>
      </c>
      <c r="CF114" t="e">
        <f t="shared" si="103"/>
        <v>#N/A</v>
      </c>
      <c r="CG114" t="e">
        <f t="shared" si="104"/>
        <v>#N/A</v>
      </c>
      <c r="CH114" t="e">
        <f t="shared" si="105"/>
        <v>#N/A</v>
      </c>
      <c r="CI114" t="e">
        <f t="shared" si="106"/>
        <v>#N/A</v>
      </c>
      <c r="CJ114" t="e">
        <f t="shared" si="107"/>
        <v>#N/A</v>
      </c>
      <c r="CK114" t="e">
        <f t="shared" si="108"/>
        <v>#N/A</v>
      </c>
      <c r="CL114" t="e">
        <f t="shared" si="109"/>
        <v>#N/A</v>
      </c>
      <c r="CM114" t="e">
        <f t="shared" si="110"/>
        <v>#N/A</v>
      </c>
      <c r="CN114" t="e">
        <f t="shared" si="111"/>
        <v>#N/A</v>
      </c>
      <c r="CO114" t="e">
        <f t="shared" si="112"/>
        <v>#N/A</v>
      </c>
      <c r="CP114" s="57" t="e">
        <f t="shared" si="25"/>
        <v>#N/A</v>
      </c>
      <c r="CQ114" s="57" t="str">
        <f t="shared" si="26"/>
        <v/>
      </c>
    </row>
    <row r="115" spans="3:95">
      <c r="C115" s="54"/>
      <c r="D115" s="54"/>
      <c r="AI115" s="18"/>
      <c r="AN115" s="57"/>
      <c r="AO115" s="57"/>
      <c r="AP115" s="57"/>
      <c r="AQ115" s="57"/>
      <c r="AR115" s="57"/>
      <c r="AS115" s="57"/>
      <c r="AT115" s="57"/>
      <c r="AU115" s="57"/>
      <c r="AV115" s="57"/>
      <c r="AW115" s="57"/>
      <c r="AX115" s="57"/>
      <c r="AY115" s="57"/>
      <c r="AZ115" s="57"/>
      <c r="BA115" s="57"/>
      <c r="BB115" s="57"/>
      <c r="BC115" s="57"/>
      <c r="BD115" s="57"/>
      <c r="BE115" s="57"/>
      <c r="BF115" s="57"/>
      <c r="BG115" s="57"/>
      <c r="BH115" s="57"/>
      <c r="BI115" s="57"/>
      <c r="BJ115" s="57"/>
      <c r="BK115" s="57"/>
      <c r="BL115" s="2">
        <f t="shared" ref="BL115:BR115" si="161">IF(ISERR(SEARCH(BL$1,AK115)),0,1)</f>
        <v>0</v>
      </c>
      <c r="BM115" s="2">
        <f t="shared" si="161"/>
        <v>0</v>
      </c>
      <c r="BN115" s="2">
        <f t="shared" si="161"/>
        <v>0</v>
      </c>
      <c r="BO115" s="2">
        <f t="shared" si="161"/>
        <v>0</v>
      </c>
      <c r="BP115" s="2">
        <f t="shared" si="161"/>
        <v>0</v>
      </c>
      <c r="BQ115" s="2">
        <f t="shared" si="161"/>
        <v>0</v>
      </c>
      <c r="BR115" s="2">
        <f t="shared" si="161"/>
        <v>0</v>
      </c>
      <c r="BS115" s="2">
        <f t="shared" si="2"/>
        <v>0</v>
      </c>
      <c r="BT115" s="57">
        <f t="shared" si="91"/>
        <v>0</v>
      </c>
      <c r="BU115" s="68">
        <f t="shared" si="92"/>
        <v>0</v>
      </c>
      <c r="BV115" t="e">
        <f t="shared" si="93"/>
        <v>#N/A</v>
      </c>
      <c r="BW115" t="e">
        <f t="shared" si="94"/>
        <v>#N/A</v>
      </c>
      <c r="BX115" t="e">
        <f t="shared" si="95"/>
        <v>#N/A</v>
      </c>
      <c r="BY115" t="e">
        <f t="shared" si="96"/>
        <v>#N/A</v>
      </c>
      <c r="BZ115" t="e">
        <f t="shared" si="97"/>
        <v>#N/A</v>
      </c>
      <c r="CA115" t="e">
        <f t="shared" si="98"/>
        <v>#N/A</v>
      </c>
      <c r="CB115" t="e">
        <f t="shared" si="99"/>
        <v>#N/A</v>
      </c>
      <c r="CC115" t="e">
        <f t="shared" si="100"/>
        <v>#N/A</v>
      </c>
      <c r="CD115" t="e">
        <f t="shared" si="101"/>
        <v>#N/A</v>
      </c>
      <c r="CE115" t="e">
        <f t="shared" si="102"/>
        <v>#N/A</v>
      </c>
      <c r="CF115" t="e">
        <f t="shared" si="103"/>
        <v>#N/A</v>
      </c>
      <c r="CG115" t="e">
        <f t="shared" si="104"/>
        <v>#N/A</v>
      </c>
      <c r="CH115" t="e">
        <f t="shared" si="105"/>
        <v>#N/A</v>
      </c>
      <c r="CI115" t="e">
        <f t="shared" si="106"/>
        <v>#N/A</v>
      </c>
      <c r="CJ115" t="e">
        <f t="shared" si="107"/>
        <v>#N/A</v>
      </c>
      <c r="CK115" t="e">
        <f t="shared" si="108"/>
        <v>#N/A</v>
      </c>
      <c r="CL115" t="e">
        <f t="shared" si="109"/>
        <v>#N/A</v>
      </c>
      <c r="CM115" t="e">
        <f t="shared" si="110"/>
        <v>#N/A</v>
      </c>
      <c r="CN115" t="e">
        <f t="shared" si="111"/>
        <v>#N/A</v>
      </c>
      <c r="CO115" t="e">
        <f t="shared" si="112"/>
        <v>#N/A</v>
      </c>
      <c r="CP115" s="57" t="e">
        <f t="shared" si="25"/>
        <v>#N/A</v>
      </c>
      <c r="CQ115" s="57" t="str">
        <f t="shared" si="26"/>
        <v/>
      </c>
    </row>
    <row r="116" spans="3:95">
      <c r="C116" s="54"/>
      <c r="D116" s="54"/>
      <c r="AI116" s="18"/>
      <c r="AN116" s="57"/>
      <c r="AO116" s="57"/>
      <c r="AP116" s="57"/>
      <c r="AQ116" s="57"/>
      <c r="AR116" s="57"/>
      <c r="AS116" s="57"/>
      <c r="AT116" s="57"/>
      <c r="AU116" s="57"/>
      <c r="AV116" s="57"/>
      <c r="AW116" s="57"/>
      <c r="AX116" s="57"/>
      <c r="AY116" s="57"/>
      <c r="AZ116" s="57"/>
      <c r="BA116" s="57"/>
      <c r="BB116" s="57"/>
      <c r="BC116" s="57"/>
      <c r="BD116" s="57"/>
      <c r="BE116" s="57"/>
      <c r="BF116" s="57"/>
      <c r="BG116" s="57"/>
      <c r="BH116" s="57"/>
      <c r="BI116" s="57"/>
      <c r="BJ116" s="57"/>
      <c r="BK116" s="57"/>
      <c r="BL116" s="2">
        <f t="shared" ref="BL116:BR116" si="162">IF(ISERR(SEARCH(BL$1,AK116)),0,1)</f>
        <v>0</v>
      </c>
      <c r="BM116" s="2">
        <f t="shared" si="162"/>
        <v>0</v>
      </c>
      <c r="BN116" s="2">
        <f t="shared" si="162"/>
        <v>0</v>
      </c>
      <c r="BO116" s="2">
        <f t="shared" si="162"/>
        <v>0</v>
      </c>
      <c r="BP116" s="2">
        <f t="shared" si="162"/>
        <v>0</v>
      </c>
      <c r="BQ116" s="2">
        <f t="shared" si="162"/>
        <v>0</v>
      </c>
      <c r="BR116" s="2">
        <f t="shared" si="162"/>
        <v>0</v>
      </c>
      <c r="BS116" s="2">
        <f t="shared" si="2"/>
        <v>0</v>
      </c>
      <c r="BT116" s="57">
        <f t="shared" si="91"/>
        <v>0</v>
      </c>
      <c r="BU116" s="68">
        <f t="shared" si="92"/>
        <v>0</v>
      </c>
      <c r="BV116" t="e">
        <f t="shared" si="93"/>
        <v>#N/A</v>
      </c>
      <c r="BW116" t="e">
        <f t="shared" si="94"/>
        <v>#N/A</v>
      </c>
      <c r="BX116" t="e">
        <f t="shared" si="95"/>
        <v>#N/A</v>
      </c>
      <c r="BY116" t="e">
        <f t="shared" si="96"/>
        <v>#N/A</v>
      </c>
      <c r="BZ116" t="e">
        <f t="shared" si="97"/>
        <v>#N/A</v>
      </c>
      <c r="CA116" t="e">
        <f t="shared" si="98"/>
        <v>#N/A</v>
      </c>
      <c r="CB116" t="e">
        <f t="shared" si="99"/>
        <v>#N/A</v>
      </c>
      <c r="CC116" t="e">
        <f t="shared" si="100"/>
        <v>#N/A</v>
      </c>
      <c r="CD116" t="e">
        <f t="shared" si="101"/>
        <v>#N/A</v>
      </c>
      <c r="CE116" t="e">
        <f t="shared" si="102"/>
        <v>#N/A</v>
      </c>
      <c r="CF116" t="e">
        <f t="shared" si="103"/>
        <v>#N/A</v>
      </c>
      <c r="CG116" t="e">
        <f t="shared" si="104"/>
        <v>#N/A</v>
      </c>
      <c r="CH116" t="e">
        <f t="shared" si="105"/>
        <v>#N/A</v>
      </c>
      <c r="CI116" t="e">
        <f t="shared" si="106"/>
        <v>#N/A</v>
      </c>
      <c r="CJ116" t="e">
        <f t="shared" si="107"/>
        <v>#N/A</v>
      </c>
      <c r="CK116" t="e">
        <f t="shared" si="108"/>
        <v>#N/A</v>
      </c>
      <c r="CL116" t="e">
        <f t="shared" si="109"/>
        <v>#N/A</v>
      </c>
      <c r="CM116" t="e">
        <f t="shared" si="110"/>
        <v>#N/A</v>
      </c>
      <c r="CN116" t="e">
        <f t="shared" si="111"/>
        <v>#N/A</v>
      </c>
      <c r="CO116" t="e">
        <f t="shared" si="112"/>
        <v>#N/A</v>
      </c>
      <c r="CP116" s="57" t="e">
        <f t="shared" si="25"/>
        <v>#N/A</v>
      </c>
      <c r="CQ116" s="57" t="str">
        <f t="shared" si="26"/>
        <v/>
      </c>
    </row>
    <row r="117" spans="3:95">
      <c r="C117" s="54"/>
      <c r="D117" s="54"/>
      <c r="AI117" s="18"/>
      <c r="AN117" s="57"/>
      <c r="AO117" s="57"/>
      <c r="AP117" s="57"/>
      <c r="AQ117" s="57"/>
      <c r="AR117" s="57"/>
      <c r="AS117" s="57"/>
      <c r="AT117" s="57"/>
      <c r="AU117" s="57"/>
      <c r="AV117" s="57"/>
      <c r="AW117" s="57"/>
      <c r="AX117" s="57"/>
      <c r="AY117" s="57"/>
      <c r="AZ117" s="57"/>
      <c r="BA117" s="57"/>
      <c r="BB117" s="57"/>
      <c r="BC117" s="57"/>
      <c r="BD117" s="57"/>
      <c r="BE117" s="57"/>
      <c r="BF117" s="57"/>
      <c r="BG117" s="57"/>
      <c r="BH117" s="57"/>
      <c r="BI117" s="57"/>
      <c r="BJ117" s="57"/>
      <c r="BK117" s="57"/>
      <c r="BL117" s="2">
        <f t="shared" ref="BL117:BR117" si="163">IF(ISERR(SEARCH(BL$1,AK117)),0,1)</f>
        <v>0</v>
      </c>
      <c r="BM117" s="2">
        <f t="shared" si="163"/>
        <v>0</v>
      </c>
      <c r="BN117" s="2">
        <f t="shared" si="163"/>
        <v>0</v>
      </c>
      <c r="BO117" s="2">
        <f t="shared" si="163"/>
        <v>0</v>
      </c>
      <c r="BP117" s="2">
        <f t="shared" si="163"/>
        <v>0</v>
      </c>
      <c r="BQ117" s="2">
        <f t="shared" si="163"/>
        <v>0</v>
      </c>
      <c r="BR117" s="2">
        <f t="shared" si="163"/>
        <v>0</v>
      </c>
      <c r="BS117" s="2">
        <f t="shared" si="2"/>
        <v>0</v>
      </c>
      <c r="BT117" s="57">
        <f t="shared" si="91"/>
        <v>0</v>
      </c>
      <c r="BU117" s="68">
        <f t="shared" si="92"/>
        <v>0</v>
      </c>
      <c r="BV117" t="e">
        <f t="shared" si="93"/>
        <v>#N/A</v>
      </c>
      <c r="BW117" t="e">
        <f t="shared" si="94"/>
        <v>#N/A</v>
      </c>
      <c r="BX117" t="e">
        <f t="shared" si="95"/>
        <v>#N/A</v>
      </c>
      <c r="BY117" t="e">
        <f t="shared" si="96"/>
        <v>#N/A</v>
      </c>
      <c r="BZ117" t="e">
        <f t="shared" si="97"/>
        <v>#N/A</v>
      </c>
      <c r="CA117" t="e">
        <f t="shared" si="98"/>
        <v>#N/A</v>
      </c>
      <c r="CB117" t="e">
        <f t="shared" si="99"/>
        <v>#N/A</v>
      </c>
      <c r="CC117" t="e">
        <f t="shared" si="100"/>
        <v>#N/A</v>
      </c>
      <c r="CD117" t="e">
        <f t="shared" si="101"/>
        <v>#N/A</v>
      </c>
      <c r="CE117" t="e">
        <f t="shared" si="102"/>
        <v>#N/A</v>
      </c>
      <c r="CF117" t="e">
        <f t="shared" si="103"/>
        <v>#N/A</v>
      </c>
      <c r="CG117" t="e">
        <f t="shared" si="104"/>
        <v>#N/A</v>
      </c>
      <c r="CH117" t="e">
        <f t="shared" si="105"/>
        <v>#N/A</v>
      </c>
      <c r="CI117" t="e">
        <f t="shared" si="106"/>
        <v>#N/A</v>
      </c>
      <c r="CJ117" t="e">
        <f t="shared" si="107"/>
        <v>#N/A</v>
      </c>
      <c r="CK117" t="e">
        <f t="shared" si="108"/>
        <v>#N/A</v>
      </c>
      <c r="CL117" t="e">
        <f t="shared" si="109"/>
        <v>#N/A</v>
      </c>
      <c r="CM117" t="e">
        <f t="shared" si="110"/>
        <v>#N/A</v>
      </c>
      <c r="CN117" t="e">
        <f t="shared" si="111"/>
        <v>#N/A</v>
      </c>
      <c r="CO117" t="e">
        <f t="shared" si="112"/>
        <v>#N/A</v>
      </c>
      <c r="CP117" s="57" t="e">
        <f t="shared" si="25"/>
        <v>#N/A</v>
      </c>
      <c r="CQ117" s="57" t="str">
        <f t="shared" si="26"/>
        <v/>
      </c>
    </row>
    <row r="118" spans="3:95">
      <c r="C118" s="54"/>
      <c r="D118" s="54"/>
      <c r="AI118" s="18"/>
      <c r="AN118" s="57"/>
      <c r="AO118" s="57"/>
      <c r="AP118" s="57"/>
      <c r="AQ118" s="57"/>
      <c r="AR118" s="57"/>
      <c r="AS118" s="57"/>
      <c r="AT118" s="57"/>
      <c r="AU118" s="57"/>
      <c r="AV118" s="57"/>
      <c r="AW118" s="57"/>
      <c r="AX118" s="57"/>
      <c r="AY118" s="57"/>
      <c r="AZ118" s="57"/>
      <c r="BA118" s="57"/>
      <c r="BB118" s="57"/>
      <c r="BC118" s="57"/>
      <c r="BD118" s="57"/>
      <c r="BE118" s="57"/>
      <c r="BF118" s="57"/>
      <c r="BG118" s="57"/>
      <c r="BH118" s="57"/>
      <c r="BI118" s="57"/>
      <c r="BJ118" s="57"/>
      <c r="BK118" s="57"/>
      <c r="BL118" s="2">
        <f t="shared" ref="BL118:BR118" si="164">IF(ISERR(SEARCH(BL$1,AK118)),0,1)</f>
        <v>0</v>
      </c>
      <c r="BM118" s="2">
        <f t="shared" si="164"/>
        <v>0</v>
      </c>
      <c r="BN118" s="2">
        <f t="shared" si="164"/>
        <v>0</v>
      </c>
      <c r="BO118" s="2">
        <f t="shared" si="164"/>
        <v>0</v>
      </c>
      <c r="BP118" s="2">
        <f t="shared" si="164"/>
        <v>0</v>
      </c>
      <c r="BQ118" s="2">
        <f t="shared" si="164"/>
        <v>0</v>
      </c>
      <c r="BR118" s="2">
        <f t="shared" si="164"/>
        <v>0</v>
      </c>
      <c r="BS118" s="2">
        <f t="shared" si="2"/>
        <v>0</v>
      </c>
      <c r="BT118" s="57">
        <f t="shared" si="91"/>
        <v>0</v>
      </c>
      <c r="BU118" s="68">
        <f t="shared" si="92"/>
        <v>0</v>
      </c>
      <c r="BV118" t="e">
        <f t="shared" si="93"/>
        <v>#N/A</v>
      </c>
      <c r="BW118" t="e">
        <f t="shared" si="94"/>
        <v>#N/A</v>
      </c>
      <c r="BX118" t="e">
        <f t="shared" si="95"/>
        <v>#N/A</v>
      </c>
      <c r="BY118" t="e">
        <f t="shared" si="96"/>
        <v>#N/A</v>
      </c>
      <c r="BZ118" t="e">
        <f t="shared" si="97"/>
        <v>#N/A</v>
      </c>
      <c r="CA118" t="e">
        <f t="shared" si="98"/>
        <v>#N/A</v>
      </c>
      <c r="CB118" t="e">
        <f t="shared" si="99"/>
        <v>#N/A</v>
      </c>
      <c r="CC118" t="e">
        <f t="shared" si="100"/>
        <v>#N/A</v>
      </c>
      <c r="CD118" t="e">
        <f t="shared" si="101"/>
        <v>#N/A</v>
      </c>
      <c r="CE118" t="e">
        <f t="shared" si="102"/>
        <v>#N/A</v>
      </c>
      <c r="CF118" t="e">
        <f t="shared" si="103"/>
        <v>#N/A</v>
      </c>
      <c r="CG118" t="e">
        <f t="shared" si="104"/>
        <v>#N/A</v>
      </c>
      <c r="CH118" t="e">
        <f t="shared" si="105"/>
        <v>#N/A</v>
      </c>
      <c r="CI118" t="e">
        <f t="shared" si="106"/>
        <v>#N/A</v>
      </c>
      <c r="CJ118" t="e">
        <f t="shared" si="107"/>
        <v>#N/A</v>
      </c>
      <c r="CK118" t="e">
        <f t="shared" si="108"/>
        <v>#N/A</v>
      </c>
      <c r="CL118" t="e">
        <f t="shared" si="109"/>
        <v>#N/A</v>
      </c>
      <c r="CM118" t="e">
        <f t="shared" si="110"/>
        <v>#N/A</v>
      </c>
      <c r="CN118" t="e">
        <f t="shared" si="111"/>
        <v>#N/A</v>
      </c>
      <c r="CO118" t="e">
        <f t="shared" si="112"/>
        <v>#N/A</v>
      </c>
      <c r="CP118" s="57" t="e">
        <f t="shared" si="25"/>
        <v>#N/A</v>
      </c>
      <c r="CQ118" s="57" t="str">
        <f t="shared" si="26"/>
        <v/>
      </c>
    </row>
    <row r="119" spans="3:95">
      <c r="C119" s="54"/>
      <c r="D119" s="54"/>
      <c r="AI119" s="18"/>
      <c r="AN119" s="57"/>
      <c r="AO119" s="57"/>
      <c r="AP119" s="57"/>
      <c r="AQ119" s="57"/>
      <c r="AR119" s="57"/>
      <c r="AS119" s="57"/>
      <c r="AT119" s="57"/>
      <c r="AU119" s="57"/>
      <c r="AV119" s="57"/>
      <c r="AW119" s="57"/>
      <c r="AX119" s="57"/>
      <c r="AY119" s="57"/>
      <c r="AZ119" s="57"/>
      <c r="BA119" s="57"/>
      <c r="BB119" s="57"/>
      <c r="BC119" s="57"/>
      <c r="BD119" s="57"/>
      <c r="BE119" s="57"/>
      <c r="BF119" s="57"/>
      <c r="BG119" s="57"/>
      <c r="BH119" s="57"/>
      <c r="BI119" s="57"/>
      <c r="BJ119" s="57"/>
      <c r="BK119" s="57"/>
      <c r="BL119" s="2">
        <f t="shared" ref="BL119:BR119" si="165">IF(ISERR(SEARCH(BL$1,AK119)),0,1)</f>
        <v>0</v>
      </c>
      <c r="BM119" s="2">
        <f t="shared" si="165"/>
        <v>0</v>
      </c>
      <c r="BN119" s="2">
        <f t="shared" si="165"/>
        <v>0</v>
      </c>
      <c r="BO119" s="2">
        <f t="shared" si="165"/>
        <v>0</v>
      </c>
      <c r="BP119" s="2">
        <f t="shared" si="165"/>
        <v>0</v>
      </c>
      <c r="BQ119" s="2">
        <f t="shared" si="165"/>
        <v>0</v>
      </c>
      <c r="BR119" s="2">
        <f t="shared" si="165"/>
        <v>0</v>
      </c>
      <c r="BS119" s="2">
        <f t="shared" si="2"/>
        <v>0</v>
      </c>
      <c r="BT119" s="57">
        <f t="shared" si="91"/>
        <v>0</v>
      </c>
      <c r="BU119" s="68">
        <f t="shared" si="92"/>
        <v>0</v>
      </c>
      <c r="BV119" t="e">
        <f t="shared" si="93"/>
        <v>#N/A</v>
      </c>
      <c r="BW119" t="e">
        <f t="shared" si="94"/>
        <v>#N/A</v>
      </c>
      <c r="BX119" t="e">
        <f t="shared" si="95"/>
        <v>#N/A</v>
      </c>
      <c r="BY119" t="e">
        <f t="shared" si="96"/>
        <v>#N/A</v>
      </c>
      <c r="BZ119" t="e">
        <f t="shared" si="97"/>
        <v>#N/A</v>
      </c>
      <c r="CA119" t="e">
        <f t="shared" si="98"/>
        <v>#N/A</v>
      </c>
      <c r="CB119" t="e">
        <f t="shared" si="99"/>
        <v>#N/A</v>
      </c>
      <c r="CC119" t="e">
        <f t="shared" si="100"/>
        <v>#N/A</v>
      </c>
      <c r="CD119" t="e">
        <f t="shared" si="101"/>
        <v>#N/A</v>
      </c>
      <c r="CE119" t="e">
        <f t="shared" si="102"/>
        <v>#N/A</v>
      </c>
      <c r="CF119" t="e">
        <f t="shared" si="103"/>
        <v>#N/A</v>
      </c>
      <c r="CG119" t="e">
        <f t="shared" si="104"/>
        <v>#N/A</v>
      </c>
      <c r="CH119" t="e">
        <f t="shared" si="105"/>
        <v>#N/A</v>
      </c>
      <c r="CI119" t="e">
        <f t="shared" si="106"/>
        <v>#N/A</v>
      </c>
      <c r="CJ119" t="e">
        <f t="shared" si="107"/>
        <v>#N/A</v>
      </c>
      <c r="CK119" t="e">
        <f t="shared" si="108"/>
        <v>#N/A</v>
      </c>
      <c r="CL119" t="e">
        <f t="shared" si="109"/>
        <v>#N/A</v>
      </c>
      <c r="CM119" t="e">
        <f t="shared" si="110"/>
        <v>#N/A</v>
      </c>
      <c r="CN119" t="e">
        <f t="shared" si="111"/>
        <v>#N/A</v>
      </c>
      <c r="CO119" t="e">
        <f t="shared" si="112"/>
        <v>#N/A</v>
      </c>
      <c r="CP119" s="57" t="e">
        <f t="shared" si="25"/>
        <v>#N/A</v>
      </c>
      <c r="CQ119" s="57" t="str">
        <f t="shared" si="26"/>
        <v/>
      </c>
    </row>
    <row r="120" spans="3:95">
      <c r="C120" s="54"/>
      <c r="D120" s="54"/>
      <c r="AI120" s="18"/>
      <c r="AN120" s="57"/>
      <c r="AO120" s="57"/>
      <c r="AP120" s="57"/>
      <c r="AQ120" s="57"/>
      <c r="AR120" s="57"/>
      <c r="AS120" s="57"/>
      <c r="AT120" s="57"/>
      <c r="AU120" s="57"/>
      <c r="AV120" s="57"/>
      <c r="AW120" s="57"/>
      <c r="AX120" s="57"/>
      <c r="AY120" s="57"/>
      <c r="AZ120" s="57"/>
      <c r="BA120" s="57"/>
      <c r="BB120" s="57"/>
      <c r="BC120" s="57"/>
      <c r="BD120" s="57"/>
      <c r="BE120" s="57"/>
      <c r="BF120" s="57"/>
      <c r="BG120" s="57"/>
      <c r="BH120" s="57"/>
      <c r="BI120" s="57"/>
      <c r="BJ120" s="57"/>
      <c r="BK120" s="57"/>
      <c r="BL120" s="2">
        <f t="shared" ref="BL120:BR120" si="166">IF(ISERR(SEARCH(BL$1,AK120)),0,1)</f>
        <v>0</v>
      </c>
      <c r="BM120" s="2">
        <f t="shared" si="166"/>
        <v>0</v>
      </c>
      <c r="BN120" s="2">
        <f t="shared" si="166"/>
        <v>0</v>
      </c>
      <c r="BO120" s="2">
        <f t="shared" si="166"/>
        <v>0</v>
      </c>
      <c r="BP120" s="2">
        <f t="shared" si="166"/>
        <v>0</v>
      </c>
      <c r="BQ120" s="2">
        <f t="shared" si="166"/>
        <v>0</v>
      </c>
      <c r="BR120" s="2">
        <f t="shared" si="166"/>
        <v>0</v>
      </c>
      <c r="BS120" s="2">
        <f t="shared" si="2"/>
        <v>0</v>
      </c>
      <c r="BT120" s="57">
        <f t="shared" si="91"/>
        <v>0</v>
      </c>
      <c r="BU120" s="68">
        <f t="shared" si="92"/>
        <v>0</v>
      </c>
      <c r="BV120" t="e">
        <f t="shared" si="93"/>
        <v>#N/A</v>
      </c>
      <c r="BW120" t="e">
        <f t="shared" si="94"/>
        <v>#N/A</v>
      </c>
      <c r="BX120" t="e">
        <f t="shared" si="95"/>
        <v>#N/A</v>
      </c>
      <c r="BY120" t="e">
        <f t="shared" si="96"/>
        <v>#N/A</v>
      </c>
      <c r="BZ120" t="e">
        <f t="shared" si="97"/>
        <v>#N/A</v>
      </c>
      <c r="CA120" t="e">
        <f t="shared" si="98"/>
        <v>#N/A</v>
      </c>
      <c r="CB120" t="e">
        <f t="shared" si="99"/>
        <v>#N/A</v>
      </c>
      <c r="CC120" t="e">
        <f t="shared" si="100"/>
        <v>#N/A</v>
      </c>
      <c r="CD120" t="e">
        <f t="shared" si="101"/>
        <v>#N/A</v>
      </c>
      <c r="CE120" t="e">
        <f t="shared" si="102"/>
        <v>#N/A</v>
      </c>
      <c r="CF120" t="e">
        <f t="shared" si="103"/>
        <v>#N/A</v>
      </c>
      <c r="CG120" t="e">
        <f t="shared" si="104"/>
        <v>#N/A</v>
      </c>
      <c r="CH120" t="e">
        <f t="shared" si="105"/>
        <v>#N/A</v>
      </c>
      <c r="CI120" t="e">
        <f t="shared" si="106"/>
        <v>#N/A</v>
      </c>
      <c r="CJ120" t="e">
        <f t="shared" si="107"/>
        <v>#N/A</v>
      </c>
      <c r="CK120" t="e">
        <f t="shared" si="108"/>
        <v>#N/A</v>
      </c>
      <c r="CL120" t="e">
        <f t="shared" si="109"/>
        <v>#N/A</v>
      </c>
      <c r="CM120" t="e">
        <f t="shared" si="110"/>
        <v>#N/A</v>
      </c>
      <c r="CN120" t="e">
        <f t="shared" si="111"/>
        <v>#N/A</v>
      </c>
      <c r="CO120" t="e">
        <f t="shared" si="112"/>
        <v>#N/A</v>
      </c>
      <c r="CP120" s="57" t="e">
        <f t="shared" si="25"/>
        <v>#N/A</v>
      </c>
      <c r="CQ120" s="57" t="str">
        <f t="shared" si="26"/>
        <v/>
      </c>
    </row>
    <row r="121" spans="3:95">
      <c r="C121" s="54"/>
      <c r="D121" s="54"/>
      <c r="AI121" s="18"/>
      <c r="AN121" s="57"/>
      <c r="AO121" s="57"/>
      <c r="AP121" s="57"/>
      <c r="AQ121" s="57"/>
      <c r="AR121" s="57"/>
      <c r="AS121" s="57"/>
      <c r="AT121" s="57"/>
      <c r="AU121" s="57"/>
      <c r="AV121" s="57"/>
      <c r="AW121" s="57"/>
      <c r="AX121" s="57"/>
      <c r="AY121" s="57"/>
      <c r="AZ121" s="57"/>
      <c r="BA121" s="57"/>
      <c r="BB121" s="57"/>
      <c r="BC121" s="57"/>
      <c r="BD121" s="57"/>
      <c r="BE121" s="57"/>
      <c r="BF121" s="57"/>
      <c r="BG121" s="57"/>
      <c r="BH121" s="57"/>
      <c r="BI121" s="57"/>
      <c r="BJ121" s="57"/>
      <c r="BK121" s="57"/>
      <c r="BL121" s="2">
        <f t="shared" ref="BL121:BR121" si="167">IF(ISERR(SEARCH(BL$1,AK121)),0,1)</f>
        <v>0</v>
      </c>
      <c r="BM121" s="2">
        <f t="shared" si="167"/>
        <v>0</v>
      </c>
      <c r="BN121" s="2">
        <f t="shared" si="167"/>
        <v>0</v>
      </c>
      <c r="BO121" s="2">
        <f t="shared" si="167"/>
        <v>0</v>
      </c>
      <c r="BP121" s="2">
        <f t="shared" si="167"/>
        <v>0</v>
      </c>
      <c r="BQ121" s="2">
        <f t="shared" si="167"/>
        <v>0</v>
      </c>
      <c r="BR121" s="2">
        <f t="shared" si="167"/>
        <v>0</v>
      </c>
      <c r="BS121" s="2">
        <f t="shared" si="2"/>
        <v>0</v>
      </c>
      <c r="BT121" s="57">
        <f t="shared" si="91"/>
        <v>0</v>
      </c>
      <c r="BU121" s="68">
        <f t="shared" si="92"/>
        <v>0</v>
      </c>
      <c r="BV121" t="e">
        <f t="shared" si="93"/>
        <v>#N/A</v>
      </c>
      <c r="BW121" t="e">
        <f t="shared" si="94"/>
        <v>#N/A</v>
      </c>
      <c r="BX121" t="e">
        <f t="shared" si="95"/>
        <v>#N/A</v>
      </c>
      <c r="BY121" t="e">
        <f t="shared" si="96"/>
        <v>#N/A</v>
      </c>
      <c r="BZ121" t="e">
        <f t="shared" si="97"/>
        <v>#N/A</v>
      </c>
      <c r="CA121" t="e">
        <f t="shared" si="98"/>
        <v>#N/A</v>
      </c>
      <c r="CB121" t="e">
        <f t="shared" si="99"/>
        <v>#N/A</v>
      </c>
      <c r="CC121" t="e">
        <f t="shared" si="100"/>
        <v>#N/A</v>
      </c>
      <c r="CD121" t="e">
        <f t="shared" si="101"/>
        <v>#N/A</v>
      </c>
      <c r="CE121" t="e">
        <f t="shared" si="102"/>
        <v>#N/A</v>
      </c>
      <c r="CF121" t="e">
        <f t="shared" si="103"/>
        <v>#N/A</v>
      </c>
      <c r="CG121" t="e">
        <f t="shared" si="104"/>
        <v>#N/A</v>
      </c>
      <c r="CH121" t="e">
        <f t="shared" si="105"/>
        <v>#N/A</v>
      </c>
      <c r="CI121" t="e">
        <f t="shared" si="106"/>
        <v>#N/A</v>
      </c>
      <c r="CJ121" t="e">
        <f t="shared" si="107"/>
        <v>#N/A</v>
      </c>
      <c r="CK121" t="e">
        <f t="shared" si="108"/>
        <v>#N/A</v>
      </c>
      <c r="CL121" t="e">
        <f t="shared" si="109"/>
        <v>#N/A</v>
      </c>
      <c r="CM121" t="e">
        <f t="shared" si="110"/>
        <v>#N/A</v>
      </c>
      <c r="CN121" t="e">
        <f t="shared" si="111"/>
        <v>#N/A</v>
      </c>
      <c r="CO121" t="e">
        <f t="shared" si="112"/>
        <v>#N/A</v>
      </c>
      <c r="CP121" s="57" t="e">
        <f t="shared" si="25"/>
        <v>#N/A</v>
      </c>
      <c r="CQ121" s="57" t="str">
        <f t="shared" si="26"/>
        <v/>
      </c>
    </row>
    <row r="122" spans="3:95">
      <c r="C122" s="54"/>
      <c r="D122" s="54"/>
      <c r="AI122" s="18"/>
      <c r="AN122" s="57"/>
      <c r="AO122" s="57"/>
      <c r="AP122" s="57"/>
      <c r="AQ122" s="57"/>
      <c r="AR122" s="57"/>
      <c r="AS122" s="57"/>
      <c r="AT122" s="57"/>
      <c r="AU122" s="57"/>
      <c r="AV122" s="57"/>
      <c r="AW122" s="57"/>
      <c r="AX122" s="57"/>
      <c r="AY122" s="57"/>
      <c r="AZ122" s="57"/>
      <c r="BA122" s="57"/>
      <c r="BB122" s="57"/>
      <c r="BC122" s="57"/>
      <c r="BD122" s="57"/>
      <c r="BE122" s="57"/>
      <c r="BF122" s="57"/>
      <c r="BG122" s="57"/>
      <c r="BH122" s="57"/>
      <c r="BI122" s="57"/>
      <c r="BJ122" s="57"/>
      <c r="BK122" s="57"/>
      <c r="BL122" s="2">
        <f t="shared" ref="BL122:BR122" si="168">IF(ISERR(SEARCH(BL$1,AK122)),0,1)</f>
        <v>0</v>
      </c>
      <c r="BM122" s="2">
        <f t="shared" si="168"/>
        <v>0</v>
      </c>
      <c r="BN122" s="2">
        <f t="shared" si="168"/>
        <v>0</v>
      </c>
      <c r="BO122" s="2">
        <f t="shared" si="168"/>
        <v>0</v>
      </c>
      <c r="BP122" s="2">
        <f t="shared" si="168"/>
        <v>0</v>
      </c>
      <c r="BQ122" s="2">
        <f t="shared" si="168"/>
        <v>0</v>
      </c>
      <c r="BR122" s="2">
        <f t="shared" si="168"/>
        <v>0</v>
      </c>
      <c r="BS122" s="2">
        <f t="shared" si="2"/>
        <v>0</v>
      </c>
      <c r="BT122" s="57">
        <f t="shared" si="91"/>
        <v>0</v>
      </c>
      <c r="BU122" s="68">
        <f t="shared" si="92"/>
        <v>0</v>
      </c>
      <c r="BV122" t="e">
        <f t="shared" si="93"/>
        <v>#N/A</v>
      </c>
      <c r="BW122" t="e">
        <f t="shared" si="94"/>
        <v>#N/A</v>
      </c>
      <c r="BX122" t="e">
        <f t="shared" si="95"/>
        <v>#N/A</v>
      </c>
      <c r="BY122" t="e">
        <f t="shared" si="96"/>
        <v>#N/A</v>
      </c>
      <c r="BZ122" t="e">
        <f t="shared" si="97"/>
        <v>#N/A</v>
      </c>
      <c r="CA122" t="e">
        <f t="shared" si="98"/>
        <v>#N/A</v>
      </c>
      <c r="CB122" t="e">
        <f t="shared" si="99"/>
        <v>#N/A</v>
      </c>
      <c r="CC122" t="e">
        <f t="shared" si="100"/>
        <v>#N/A</v>
      </c>
      <c r="CD122" t="e">
        <f t="shared" si="101"/>
        <v>#N/A</v>
      </c>
      <c r="CE122" t="e">
        <f t="shared" si="102"/>
        <v>#N/A</v>
      </c>
      <c r="CF122" t="e">
        <f t="shared" si="103"/>
        <v>#N/A</v>
      </c>
      <c r="CG122" t="e">
        <f t="shared" si="104"/>
        <v>#N/A</v>
      </c>
      <c r="CH122" t="e">
        <f t="shared" si="105"/>
        <v>#N/A</v>
      </c>
      <c r="CI122" t="e">
        <f t="shared" si="106"/>
        <v>#N/A</v>
      </c>
      <c r="CJ122" t="e">
        <f t="shared" si="107"/>
        <v>#N/A</v>
      </c>
      <c r="CK122" t="e">
        <f t="shared" si="108"/>
        <v>#N/A</v>
      </c>
      <c r="CL122" t="e">
        <f t="shared" si="109"/>
        <v>#N/A</v>
      </c>
      <c r="CM122" t="e">
        <f t="shared" si="110"/>
        <v>#N/A</v>
      </c>
      <c r="CN122" t="e">
        <f t="shared" si="111"/>
        <v>#N/A</v>
      </c>
      <c r="CO122" t="e">
        <f t="shared" si="112"/>
        <v>#N/A</v>
      </c>
      <c r="CP122" s="57" t="e">
        <f t="shared" si="25"/>
        <v>#N/A</v>
      </c>
      <c r="CQ122" s="57" t="str">
        <f t="shared" si="26"/>
        <v/>
      </c>
    </row>
    <row r="123" spans="3:95">
      <c r="C123" s="54"/>
      <c r="D123" s="54"/>
      <c r="AI123" s="18"/>
      <c r="AN123" s="57"/>
      <c r="AO123" s="57"/>
      <c r="AP123" s="57"/>
      <c r="AQ123" s="57"/>
      <c r="AR123" s="57"/>
      <c r="AS123" s="57"/>
      <c r="AT123" s="57"/>
      <c r="AU123" s="57"/>
      <c r="AV123" s="57"/>
      <c r="AW123" s="57"/>
      <c r="AX123" s="57"/>
      <c r="AY123" s="57"/>
      <c r="AZ123" s="57"/>
      <c r="BA123" s="57"/>
      <c r="BB123" s="57"/>
      <c r="BC123" s="57"/>
      <c r="BD123" s="57"/>
      <c r="BE123" s="57"/>
      <c r="BF123" s="57"/>
      <c r="BG123" s="57"/>
      <c r="BH123" s="57"/>
      <c r="BI123" s="57"/>
      <c r="BJ123" s="57"/>
      <c r="BK123" s="57"/>
      <c r="BL123" s="2">
        <f t="shared" ref="BL123:BR123" si="169">IF(ISERR(SEARCH(BL$1,AK123)),0,1)</f>
        <v>0</v>
      </c>
      <c r="BM123" s="2">
        <f t="shared" si="169"/>
        <v>0</v>
      </c>
      <c r="BN123" s="2">
        <f t="shared" si="169"/>
        <v>0</v>
      </c>
      <c r="BO123" s="2">
        <f t="shared" si="169"/>
        <v>0</v>
      </c>
      <c r="BP123" s="2">
        <f t="shared" si="169"/>
        <v>0</v>
      </c>
      <c r="BQ123" s="2">
        <f t="shared" si="169"/>
        <v>0</v>
      </c>
      <c r="BR123" s="2">
        <f t="shared" si="169"/>
        <v>0</v>
      </c>
      <c r="BS123" s="2">
        <f t="shared" si="2"/>
        <v>0</v>
      </c>
      <c r="BT123" s="57">
        <f t="shared" si="91"/>
        <v>0</v>
      </c>
      <c r="BU123" s="68">
        <f t="shared" si="92"/>
        <v>0</v>
      </c>
      <c r="BV123" t="e">
        <f t="shared" si="93"/>
        <v>#N/A</v>
      </c>
      <c r="BW123" t="e">
        <f t="shared" si="94"/>
        <v>#N/A</v>
      </c>
      <c r="BX123" t="e">
        <f t="shared" si="95"/>
        <v>#N/A</v>
      </c>
      <c r="BY123" t="e">
        <f t="shared" si="96"/>
        <v>#N/A</v>
      </c>
      <c r="BZ123" t="e">
        <f t="shared" si="97"/>
        <v>#N/A</v>
      </c>
      <c r="CA123" t="e">
        <f t="shared" si="98"/>
        <v>#N/A</v>
      </c>
      <c r="CB123" t="e">
        <f t="shared" si="99"/>
        <v>#N/A</v>
      </c>
      <c r="CC123" t="e">
        <f t="shared" si="100"/>
        <v>#N/A</v>
      </c>
      <c r="CD123" t="e">
        <f t="shared" si="101"/>
        <v>#N/A</v>
      </c>
      <c r="CE123" t="e">
        <f t="shared" si="102"/>
        <v>#N/A</v>
      </c>
      <c r="CF123" t="e">
        <f t="shared" si="103"/>
        <v>#N/A</v>
      </c>
      <c r="CG123" t="e">
        <f t="shared" si="104"/>
        <v>#N/A</v>
      </c>
      <c r="CH123" t="e">
        <f t="shared" si="105"/>
        <v>#N/A</v>
      </c>
      <c r="CI123" t="e">
        <f t="shared" si="106"/>
        <v>#N/A</v>
      </c>
      <c r="CJ123" t="e">
        <f t="shared" si="107"/>
        <v>#N/A</v>
      </c>
      <c r="CK123" t="e">
        <f t="shared" si="108"/>
        <v>#N/A</v>
      </c>
      <c r="CL123" t="e">
        <f t="shared" si="109"/>
        <v>#N/A</v>
      </c>
      <c r="CM123" t="e">
        <f t="shared" si="110"/>
        <v>#N/A</v>
      </c>
      <c r="CN123" t="e">
        <f t="shared" si="111"/>
        <v>#N/A</v>
      </c>
      <c r="CO123" t="e">
        <f t="shared" si="112"/>
        <v>#N/A</v>
      </c>
      <c r="CP123" s="57" t="e">
        <f t="shared" si="25"/>
        <v>#N/A</v>
      </c>
      <c r="CQ123" s="57" t="str">
        <f t="shared" si="26"/>
        <v/>
      </c>
    </row>
    <row r="124" spans="3:95">
      <c r="C124" s="54"/>
      <c r="D124" s="54"/>
      <c r="AI124" s="18"/>
      <c r="AN124" s="57"/>
      <c r="AO124" s="57"/>
      <c r="AP124" s="57"/>
      <c r="AQ124" s="57"/>
      <c r="AR124" s="57"/>
      <c r="AS124" s="57"/>
      <c r="AT124" s="57"/>
      <c r="AU124" s="57"/>
      <c r="AV124" s="57"/>
      <c r="AW124" s="57"/>
      <c r="AX124" s="57"/>
      <c r="AY124" s="57"/>
      <c r="AZ124" s="57"/>
      <c r="BA124" s="57"/>
      <c r="BB124" s="57"/>
      <c r="BC124" s="57"/>
      <c r="BD124" s="57"/>
      <c r="BE124" s="57"/>
      <c r="BF124" s="57"/>
      <c r="BG124" s="57"/>
      <c r="BH124" s="57"/>
      <c r="BI124" s="57"/>
      <c r="BJ124" s="57"/>
      <c r="BK124" s="57"/>
      <c r="BL124" s="2">
        <f t="shared" ref="BL124:BR124" si="170">IF(ISERR(SEARCH(BL$1,AK124)),0,1)</f>
        <v>0</v>
      </c>
      <c r="BM124" s="2">
        <f t="shared" si="170"/>
        <v>0</v>
      </c>
      <c r="BN124" s="2">
        <f t="shared" si="170"/>
        <v>0</v>
      </c>
      <c r="BO124" s="2">
        <f t="shared" si="170"/>
        <v>0</v>
      </c>
      <c r="BP124" s="2">
        <f t="shared" si="170"/>
        <v>0</v>
      </c>
      <c r="BQ124" s="2">
        <f t="shared" si="170"/>
        <v>0</v>
      </c>
      <c r="BR124" s="2">
        <f t="shared" si="170"/>
        <v>0</v>
      </c>
      <c r="BS124" s="2">
        <f t="shared" si="2"/>
        <v>0</v>
      </c>
      <c r="BT124" s="57">
        <f t="shared" si="91"/>
        <v>0</v>
      </c>
      <c r="BU124" s="68">
        <f t="shared" si="92"/>
        <v>0</v>
      </c>
      <c r="BV124" t="e">
        <f t="shared" si="93"/>
        <v>#N/A</v>
      </c>
      <c r="BW124" t="e">
        <f t="shared" si="94"/>
        <v>#N/A</v>
      </c>
      <c r="BX124" t="e">
        <f t="shared" si="95"/>
        <v>#N/A</v>
      </c>
      <c r="BY124" t="e">
        <f t="shared" si="96"/>
        <v>#N/A</v>
      </c>
      <c r="BZ124" t="e">
        <f t="shared" si="97"/>
        <v>#N/A</v>
      </c>
      <c r="CA124" t="e">
        <f t="shared" si="98"/>
        <v>#N/A</v>
      </c>
      <c r="CB124" t="e">
        <f t="shared" si="99"/>
        <v>#N/A</v>
      </c>
      <c r="CC124" t="e">
        <f t="shared" si="100"/>
        <v>#N/A</v>
      </c>
      <c r="CD124" t="e">
        <f t="shared" si="101"/>
        <v>#N/A</v>
      </c>
      <c r="CE124" t="e">
        <f t="shared" si="102"/>
        <v>#N/A</v>
      </c>
      <c r="CF124" t="e">
        <f t="shared" si="103"/>
        <v>#N/A</v>
      </c>
      <c r="CG124" t="e">
        <f t="shared" si="104"/>
        <v>#N/A</v>
      </c>
      <c r="CH124" t="e">
        <f t="shared" si="105"/>
        <v>#N/A</v>
      </c>
      <c r="CI124" t="e">
        <f t="shared" si="106"/>
        <v>#N/A</v>
      </c>
      <c r="CJ124" t="e">
        <f t="shared" si="107"/>
        <v>#N/A</v>
      </c>
      <c r="CK124" t="e">
        <f t="shared" si="108"/>
        <v>#N/A</v>
      </c>
      <c r="CL124" t="e">
        <f t="shared" si="109"/>
        <v>#N/A</v>
      </c>
      <c r="CM124" t="e">
        <f t="shared" si="110"/>
        <v>#N/A</v>
      </c>
      <c r="CN124" t="e">
        <f t="shared" si="111"/>
        <v>#N/A</v>
      </c>
      <c r="CO124" t="e">
        <f t="shared" si="112"/>
        <v>#N/A</v>
      </c>
      <c r="CP124" s="57" t="e">
        <f t="shared" si="25"/>
        <v>#N/A</v>
      </c>
      <c r="CQ124" s="57" t="str">
        <f t="shared" si="26"/>
        <v/>
      </c>
    </row>
    <row r="125" spans="3:95">
      <c r="C125" s="54"/>
      <c r="D125" s="54"/>
      <c r="AI125" s="18"/>
      <c r="AN125" s="57"/>
      <c r="AO125" s="57"/>
      <c r="AP125" s="57"/>
      <c r="AQ125" s="57"/>
      <c r="AR125" s="57"/>
      <c r="AS125" s="57"/>
      <c r="AT125" s="57"/>
      <c r="AU125" s="57"/>
      <c r="AV125" s="57"/>
      <c r="AW125" s="57"/>
      <c r="AX125" s="57"/>
      <c r="AY125" s="57"/>
      <c r="AZ125" s="57"/>
      <c r="BA125" s="57"/>
      <c r="BB125" s="57"/>
      <c r="BC125" s="57"/>
      <c r="BD125" s="57"/>
      <c r="BE125" s="57"/>
      <c r="BF125" s="57"/>
      <c r="BG125" s="57"/>
      <c r="BH125" s="57"/>
      <c r="BI125" s="57"/>
      <c r="BJ125" s="57"/>
      <c r="BK125" s="57"/>
      <c r="BL125" s="2">
        <f t="shared" ref="BL125:BR125" si="171">IF(ISERR(SEARCH(BL$1,AK125)),0,1)</f>
        <v>0</v>
      </c>
      <c r="BM125" s="2">
        <f t="shared" si="171"/>
        <v>0</v>
      </c>
      <c r="BN125" s="2">
        <f t="shared" si="171"/>
        <v>0</v>
      </c>
      <c r="BO125" s="2">
        <f t="shared" si="171"/>
        <v>0</v>
      </c>
      <c r="BP125" s="2">
        <f t="shared" si="171"/>
        <v>0</v>
      </c>
      <c r="BQ125" s="2">
        <f t="shared" si="171"/>
        <v>0</v>
      </c>
      <c r="BR125" s="2">
        <f t="shared" si="171"/>
        <v>0</v>
      </c>
      <c r="BS125" s="2">
        <f t="shared" si="2"/>
        <v>0</v>
      </c>
      <c r="BT125" s="57">
        <f t="shared" si="91"/>
        <v>0</v>
      </c>
      <c r="BU125" s="68">
        <f t="shared" si="92"/>
        <v>0</v>
      </c>
      <c r="BV125" t="e">
        <f t="shared" si="93"/>
        <v>#N/A</v>
      </c>
      <c r="BW125" t="e">
        <f t="shared" si="94"/>
        <v>#N/A</v>
      </c>
      <c r="BX125" t="e">
        <f t="shared" si="95"/>
        <v>#N/A</v>
      </c>
      <c r="BY125" t="e">
        <f t="shared" si="96"/>
        <v>#N/A</v>
      </c>
      <c r="BZ125" t="e">
        <f t="shared" si="97"/>
        <v>#N/A</v>
      </c>
      <c r="CA125" t="e">
        <f t="shared" si="98"/>
        <v>#N/A</v>
      </c>
      <c r="CB125" t="e">
        <f t="shared" si="99"/>
        <v>#N/A</v>
      </c>
      <c r="CC125" t="e">
        <f t="shared" si="100"/>
        <v>#N/A</v>
      </c>
      <c r="CD125" t="e">
        <f t="shared" si="101"/>
        <v>#N/A</v>
      </c>
      <c r="CE125" t="e">
        <f t="shared" si="102"/>
        <v>#N/A</v>
      </c>
      <c r="CF125" t="e">
        <f t="shared" si="103"/>
        <v>#N/A</v>
      </c>
      <c r="CG125" t="e">
        <f t="shared" si="104"/>
        <v>#N/A</v>
      </c>
      <c r="CH125" t="e">
        <f t="shared" si="105"/>
        <v>#N/A</v>
      </c>
      <c r="CI125" t="e">
        <f t="shared" si="106"/>
        <v>#N/A</v>
      </c>
      <c r="CJ125" t="e">
        <f t="shared" si="107"/>
        <v>#N/A</v>
      </c>
      <c r="CK125" t="e">
        <f t="shared" si="108"/>
        <v>#N/A</v>
      </c>
      <c r="CL125" t="e">
        <f t="shared" si="109"/>
        <v>#N/A</v>
      </c>
      <c r="CM125" t="e">
        <f t="shared" si="110"/>
        <v>#N/A</v>
      </c>
      <c r="CN125" t="e">
        <f t="shared" si="111"/>
        <v>#N/A</v>
      </c>
      <c r="CO125" t="e">
        <f t="shared" si="112"/>
        <v>#N/A</v>
      </c>
      <c r="CP125" s="57" t="e">
        <f t="shared" si="25"/>
        <v>#N/A</v>
      </c>
      <c r="CQ125" s="57" t="str">
        <f t="shared" si="26"/>
        <v/>
      </c>
    </row>
    <row r="126" spans="3:95">
      <c r="C126" s="54"/>
      <c r="D126" s="54"/>
      <c r="AI126" s="18"/>
      <c r="AN126" s="57"/>
      <c r="AO126" s="57"/>
      <c r="AP126" s="57"/>
      <c r="AQ126" s="57"/>
      <c r="AR126" s="57"/>
      <c r="AS126" s="57"/>
      <c r="AT126" s="57"/>
      <c r="AU126" s="57"/>
      <c r="AV126" s="57"/>
      <c r="AW126" s="57"/>
      <c r="AX126" s="57"/>
      <c r="AY126" s="57"/>
      <c r="AZ126" s="57"/>
      <c r="BA126" s="57"/>
      <c r="BB126" s="57"/>
      <c r="BC126" s="57"/>
      <c r="BD126" s="57"/>
      <c r="BE126" s="57"/>
      <c r="BF126" s="57"/>
      <c r="BG126" s="57"/>
      <c r="BH126" s="57"/>
      <c r="BI126" s="57"/>
      <c r="BJ126" s="57"/>
      <c r="BK126" s="57"/>
      <c r="BL126" s="2">
        <f t="shared" ref="BL126:BR126" si="172">IF(ISERR(SEARCH(BL$1,AK126)),0,1)</f>
        <v>0</v>
      </c>
      <c r="BM126" s="2">
        <f t="shared" si="172"/>
        <v>0</v>
      </c>
      <c r="BN126" s="2">
        <f t="shared" si="172"/>
        <v>0</v>
      </c>
      <c r="BO126" s="2">
        <f t="shared" si="172"/>
        <v>0</v>
      </c>
      <c r="BP126" s="2">
        <f t="shared" si="172"/>
        <v>0</v>
      </c>
      <c r="BQ126" s="2">
        <f t="shared" si="172"/>
        <v>0</v>
      </c>
      <c r="BR126" s="2">
        <f t="shared" si="172"/>
        <v>0</v>
      </c>
      <c r="BS126" s="2">
        <f t="shared" si="2"/>
        <v>0</v>
      </c>
      <c r="BT126" s="57">
        <f t="shared" si="91"/>
        <v>0</v>
      </c>
      <c r="BU126" s="68">
        <f t="shared" si="92"/>
        <v>0</v>
      </c>
      <c r="BV126" t="e">
        <f t="shared" si="93"/>
        <v>#N/A</v>
      </c>
      <c r="BW126" t="e">
        <f t="shared" si="94"/>
        <v>#N/A</v>
      </c>
      <c r="BX126" t="e">
        <f t="shared" si="95"/>
        <v>#N/A</v>
      </c>
      <c r="BY126" t="e">
        <f t="shared" si="96"/>
        <v>#N/A</v>
      </c>
      <c r="BZ126" t="e">
        <f t="shared" si="97"/>
        <v>#N/A</v>
      </c>
      <c r="CA126" t="e">
        <f t="shared" si="98"/>
        <v>#N/A</v>
      </c>
      <c r="CB126" t="e">
        <f t="shared" si="99"/>
        <v>#N/A</v>
      </c>
      <c r="CC126" t="e">
        <f t="shared" si="100"/>
        <v>#N/A</v>
      </c>
      <c r="CD126" t="e">
        <f t="shared" si="101"/>
        <v>#N/A</v>
      </c>
      <c r="CE126" t="e">
        <f t="shared" si="102"/>
        <v>#N/A</v>
      </c>
      <c r="CF126" t="e">
        <f t="shared" si="103"/>
        <v>#N/A</v>
      </c>
      <c r="CG126" t="e">
        <f t="shared" si="104"/>
        <v>#N/A</v>
      </c>
      <c r="CH126" t="e">
        <f t="shared" si="105"/>
        <v>#N/A</v>
      </c>
      <c r="CI126" t="e">
        <f t="shared" si="106"/>
        <v>#N/A</v>
      </c>
      <c r="CJ126" t="e">
        <f t="shared" si="107"/>
        <v>#N/A</v>
      </c>
      <c r="CK126" t="e">
        <f t="shared" si="108"/>
        <v>#N/A</v>
      </c>
      <c r="CL126" t="e">
        <f t="shared" si="109"/>
        <v>#N/A</v>
      </c>
      <c r="CM126" t="e">
        <f t="shared" si="110"/>
        <v>#N/A</v>
      </c>
      <c r="CN126" t="e">
        <f t="shared" si="111"/>
        <v>#N/A</v>
      </c>
      <c r="CO126" t="e">
        <f t="shared" si="112"/>
        <v>#N/A</v>
      </c>
      <c r="CP126" s="57" t="e">
        <f t="shared" si="25"/>
        <v>#N/A</v>
      </c>
      <c r="CQ126" s="57" t="str">
        <f t="shared" si="26"/>
        <v/>
      </c>
    </row>
    <row r="127" spans="3:95">
      <c r="C127" s="54"/>
      <c r="D127" s="54"/>
      <c r="AI127" s="18"/>
      <c r="AN127" s="57"/>
      <c r="AO127" s="57"/>
      <c r="AP127" s="57"/>
      <c r="AQ127" s="57"/>
      <c r="AR127" s="57"/>
      <c r="AS127" s="57"/>
      <c r="AT127" s="57"/>
      <c r="AU127" s="57"/>
      <c r="AV127" s="57"/>
      <c r="AW127" s="57"/>
      <c r="AX127" s="57"/>
      <c r="AY127" s="57"/>
      <c r="AZ127" s="57"/>
      <c r="BA127" s="57"/>
      <c r="BB127" s="57"/>
      <c r="BC127" s="57"/>
      <c r="BD127" s="57"/>
      <c r="BE127" s="57"/>
      <c r="BF127" s="57"/>
      <c r="BG127" s="57"/>
      <c r="BH127" s="57"/>
      <c r="BI127" s="57"/>
      <c r="BJ127" s="57"/>
      <c r="BK127" s="57"/>
      <c r="BL127" s="2">
        <f t="shared" ref="BL127:BR127" si="173">IF(ISERR(SEARCH(BL$1,AK127)),0,1)</f>
        <v>0</v>
      </c>
      <c r="BM127" s="2">
        <f t="shared" si="173"/>
        <v>0</v>
      </c>
      <c r="BN127" s="2">
        <f t="shared" si="173"/>
        <v>0</v>
      </c>
      <c r="BO127" s="2">
        <f t="shared" si="173"/>
        <v>0</v>
      </c>
      <c r="BP127" s="2">
        <f t="shared" si="173"/>
        <v>0</v>
      </c>
      <c r="BQ127" s="2">
        <f t="shared" si="173"/>
        <v>0</v>
      </c>
      <c r="BR127" s="2">
        <f t="shared" si="173"/>
        <v>0</v>
      </c>
      <c r="BS127" s="2">
        <f t="shared" si="2"/>
        <v>0</v>
      </c>
      <c r="BT127" s="57">
        <f t="shared" si="91"/>
        <v>0</v>
      </c>
      <c r="BU127" s="68">
        <f t="shared" si="92"/>
        <v>0</v>
      </c>
      <c r="BV127" t="e">
        <f t="shared" si="93"/>
        <v>#N/A</v>
      </c>
      <c r="BW127" t="e">
        <f t="shared" si="94"/>
        <v>#N/A</v>
      </c>
      <c r="BX127" t="e">
        <f t="shared" si="95"/>
        <v>#N/A</v>
      </c>
      <c r="BY127" t="e">
        <f t="shared" si="96"/>
        <v>#N/A</v>
      </c>
      <c r="BZ127" t="e">
        <f t="shared" si="97"/>
        <v>#N/A</v>
      </c>
      <c r="CA127" t="e">
        <f t="shared" si="98"/>
        <v>#N/A</v>
      </c>
      <c r="CB127" t="e">
        <f t="shared" si="99"/>
        <v>#N/A</v>
      </c>
      <c r="CC127" t="e">
        <f t="shared" si="100"/>
        <v>#N/A</v>
      </c>
      <c r="CD127" t="e">
        <f t="shared" si="101"/>
        <v>#N/A</v>
      </c>
      <c r="CE127" t="e">
        <f t="shared" si="102"/>
        <v>#N/A</v>
      </c>
      <c r="CF127" t="e">
        <f t="shared" si="103"/>
        <v>#N/A</v>
      </c>
      <c r="CG127" t="e">
        <f t="shared" si="104"/>
        <v>#N/A</v>
      </c>
      <c r="CH127" t="e">
        <f t="shared" si="105"/>
        <v>#N/A</v>
      </c>
      <c r="CI127" t="e">
        <f t="shared" si="106"/>
        <v>#N/A</v>
      </c>
      <c r="CJ127" t="e">
        <f t="shared" si="107"/>
        <v>#N/A</v>
      </c>
      <c r="CK127" t="e">
        <f t="shared" si="108"/>
        <v>#N/A</v>
      </c>
      <c r="CL127" t="e">
        <f t="shared" si="109"/>
        <v>#N/A</v>
      </c>
      <c r="CM127" t="e">
        <f t="shared" si="110"/>
        <v>#N/A</v>
      </c>
      <c r="CN127" t="e">
        <f t="shared" si="111"/>
        <v>#N/A</v>
      </c>
      <c r="CO127" t="e">
        <f t="shared" si="112"/>
        <v>#N/A</v>
      </c>
      <c r="CP127" s="57" t="e">
        <f t="shared" si="25"/>
        <v>#N/A</v>
      </c>
      <c r="CQ127" s="57" t="str">
        <f t="shared" si="26"/>
        <v/>
      </c>
    </row>
    <row r="128" spans="3:95">
      <c r="C128" s="54"/>
      <c r="D128" s="54"/>
      <c r="AI128" s="18"/>
      <c r="AN128" s="57"/>
      <c r="AO128" s="57"/>
      <c r="AP128" s="57"/>
      <c r="AQ128" s="57"/>
      <c r="AR128" s="57"/>
      <c r="AS128" s="57"/>
      <c r="AT128" s="57"/>
      <c r="AU128" s="57"/>
      <c r="AV128" s="57"/>
      <c r="AW128" s="57"/>
      <c r="AX128" s="57"/>
      <c r="AY128" s="57"/>
      <c r="AZ128" s="57"/>
      <c r="BA128" s="57"/>
      <c r="BB128" s="57"/>
      <c r="BC128" s="57"/>
      <c r="BD128" s="57"/>
      <c r="BE128" s="57"/>
      <c r="BF128" s="57"/>
      <c r="BG128" s="57"/>
      <c r="BH128" s="57"/>
      <c r="BI128" s="57"/>
      <c r="BJ128" s="57"/>
      <c r="BK128" s="57"/>
      <c r="BL128" s="2">
        <f t="shared" ref="BL128:BR128" si="174">IF(ISERR(SEARCH(BL$1,AK128)),0,1)</f>
        <v>0</v>
      </c>
      <c r="BM128" s="2">
        <f t="shared" si="174"/>
        <v>0</v>
      </c>
      <c r="BN128" s="2">
        <f t="shared" si="174"/>
        <v>0</v>
      </c>
      <c r="BO128" s="2">
        <f t="shared" si="174"/>
        <v>0</v>
      </c>
      <c r="BP128" s="2">
        <f t="shared" si="174"/>
        <v>0</v>
      </c>
      <c r="BQ128" s="2">
        <f t="shared" si="174"/>
        <v>0</v>
      </c>
      <c r="BR128" s="2">
        <f t="shared" si="174"/>
        <v>0</v>
      </c>
      <c r="BS128" s="2">
        <f t="shared" si="2"/>
        <v>0</v>
      </c>
      <c r="BT128" s="57">
        <f t="shared" si="91"/>
        <v>0</v>
      </c>
      <c r="BU128" s="68">
        <f t="shared" si="92"/>
        <v>0</v>
      </c>
      <c r="BV128" t="e">
        <f t="shared" si="93"/>
        <v>#N/A</v>
      </c>
      <c r="BW128" t="e">
        <f t="shared" si="94"/>
        <v>#N/A</v>
      </c>
      <c r="BX128" t="e">
        <f t="shared" si="95"/>
        <v>#N/A</v>
      </c>
      <c r="BY128" t="e">
        <f t="shared" si="96"/>
        <v>#N/A</v>
      </c>
      <c r="BZ128" t="e">
        <f t="shared" si="97"/>
        <v>#N/A</v>
      </c>
      <c r="CA128" t="e">
        <f t="shared" si="98"/>
        <v>#N/A</v>
      </c>
      <c r="CB128" t="e">
        <f t="shared" si="99"/>
        <v>#N/A</v>
      </c>
      <c r="CC128" t="e">
        <f t="shared" si="100"/>
        <v>#N/A</v>
      </c>
      <c r="CD128" t="e">
        <f t="shared" si="101"/>
        <v>#N/A</v>
      </c>
      <c r="CE128" t="e">
        <f t="shared" si="102"/>
        <v>#N/A</v>
      </c>
      <c r="CF128" t="e">
        <f t="shared" si="103"/>
        <v>#N/A</v>
      </c>
      <c r="CG128" t="e">
        <f t="shared" si="104"/>
        <v>#N/A</v>
      </c>
      <c r="CH128" t="e">
        <f t="shared" si="105"/>
        <v>#N/A</v>
      </c>
      <c r="CI128" t="e">
        <f t="shared" si="106"/>
        <v>#N/A</v>
      </c>
      <c r="CJ128" t="e">
        <f t="shared" si="107"/>
        <v>#N/A</v>
      </c>
      <c r="CK128" t="e">
        <f t="shared" si="108"/>
        <v>#N/A</v>
      </c>
      <c r="CL128" t="e">
        <f t="shared" si="109"/>
        <v>#N/A</v>
      </c>
      <c r="CM128" t="e">
        <f t="shared" si="110"/>
        <v>#N/A</v>
      </c>
      <c r="CN128" t="e">
        <f t="shared" si="111"/>
        <v>#N/A</v>
      </c>
      <c r="CO128" t="e">
        <f t="shared" si="112"/>
        <v>#N/A</v>
      </c>
      <c r="CP128" s="57" t="e">
        <f t="shared" si="25"/>
        <v>#N/A</v>
      </c>
      <c r="CQ128" s="57" t="str">
        <f t="shared" si="26"/>
        <v/>
      </c>
    </row>
    <row r="129" spans="3:95">
      <c r="C129" s="54"/>
      <c r="D129" s="54"/>
      <c r="AI129" s="18"/>
      <c r="AN129" s="57"/>
      <c r="AO129" s="57"/>
      <c r="AP129" s="57"/>
      <c r="AQ129" s="57"/>
      <c r="AR129" s="57"/>
      <c r="AS129" s="57"/>
      <c r="AT129" s="57"/>
      <c r="AU129" s="57"/>
      <c r="AV129" s="57"/>
      <c r="AW129" s="57"/>
      <c r="AX129" s="57"/>
      <c r="AY129" s="57"/>
      <c r="AZ129" s="57"/>
      <c r="BA129" s="57"/>
      <c r="BB129" s="57"/>
      <c r="BC129" s="57"/>
      <c r="BD129" s="57"/>
      <c r="BE129" s="57"/>
      <c r="BF129" s="57"/>
      <c r="BG129" s="57"/>
      <c r="BH129" s="57"/>
      <c r="BI129" s="57"/>
      <c r="BJ129" s="57"/>
      <c r="BK129" s="57"/>
      <c r="BL129" s="2">
        <f t="shared" ref="BL129:BR129" si="175">IF(ISERR(SEARCH(BL$1,AK129)),0,1)</f>
        <v>0</v>
      </c>
      <c r="BM129" s="2">
        <f t="shared" si="175"/>
        <v>0</v>
      </c>
      <c r="BN129" s="2">
        <f t="shared" si="175"/>
        <v>0</v>
      </c>
      <c r="BO129" s="2">
        <f t="shared" si="175"/>
        <v>0</v>
      </c>
      <c r="BP129" s="2">
        <f t="shared" si="175"/>
        <v>0</v>
      </c>
      <c r="BQ129" s="2">
        <f t="shared" si="175"/>
        <v>0</v>
      </c>
      <c r="BR129" s="2">
        <f t="shared" si="175"/>
        <v>0</v>
      </c>
      <c r="BS129" s="2">
        <f t="shared" si="2"/>
        <v>0</v>
      </c>
      <c r="BT129" s="57">
        <f t="shared" si="91"/>
        <v>0</v>
      </c>
      <c r="BU129" s="68">
        <f t="shared" si="92"/>
        <v>0</v>
      </c>
      <c r="BV129" t="e">
        <f t="shared" si="93"/>
        <v>#N/A</v>
      </c>
      <c r="BW129" t="e">
        <f t="shared" si="94"/>
        <v>#N/A</v>
      </c>
      <c r="BX129" t="e">
        <f t="shared" si="95"/>
        <v>#N/A</v>
      </c>
      <c r="BY129" t="e">
        <f t="shared" si="96"/>
        <v>#N/A</v>
      </c>
      <c r="BZ129" t="e">
        <f t="shared" si="97"/>
        <v>#N/A</v>
      </c>
      <c r="CA129" t="e">
        <f t="shared" si="98"/>
        <v>#N/A</v>
      </c>
      <c r="CB129" t="e">
        <f t="shared" si="99"/>
        <v>#N/A</v>
      </c>
      <c r="CC129" t="e">
        <f t="shared" si="100"/>
        <v>#N/A</v>
      </c>
      <c r="CD129" t="e">
        <f t="shared" si="101"/>
        <v>#N/A</v>
      </c>
      <c r="CE129" t="e">
        <f t="shared" si="102"/>
        <v>#N/A</v>
      </c>
      <c r="CF129" t="e">
        <f t="shared" si="103"/>
        <v>#N/A</v>
      </c>
      <c r="CG129" t="e">
        <f t="shared" si="104"/>
        <v>#N/A</v>
      </c>
      <c r="CH129" t="e">
        <f t="shared" si="105"/>
        <v>#N/A</v>
      </c>
      <c r="CI129" t="e">
        <f t="shared" si="106"/>
        <v>#N/A</v>
      </c>
      <c r="CJ129" t="e">
        <f t="shared" si="107"/>
        <v>#N/A</v>
      </c>
      <c r="CK129" t="e">
        <f t="shared" si="108"/>
        <v>#N/A</v>
      </c>
      <c r="CL129" t="e">
        <f t="shared" si="109"/>
        <v>#N/A</v>
      </c>
      <c r="CM129" t="e">
        <f t="shared" si="110"/>
        <v>#N/A</v>
      </c>
      <c r="CN129" t="e">
        <f t="shared" si="111"/>
        <v>#N/A</v>
      </c>
      <c r="CO129" t="e">
        <f t="shared" si="112"/>
        <v>#N/A</v>
      </c>
      <c r="CP129" s="57" t="e">
        <f t="shared" si="25"/>
        <v>#N/A</v>
      </c>
      <c r="CQ129" s="57" t="str">
        <f t="shared" si="26"/>
        <v/>
      </c>
    </row>
    <row r="130" spans="3:95">
      <c r="C130" s="54"/>
      <c r="D130" s="54"/>
      <c r="AI130" s="18"/>
      <c r="AN130" s="57"/>
      <c r="AO130" s="57"/>
      <c r="AP130" s="57"/>
      <c r="AQ130" s="57"/>
      <c r="AR130" s="57"/>
      <c r="AS130" s="57"/>
      <c r="AT130" s="57"/>
      <c r="AU130" s="57"/>
      <c r="AV130" s="57"/>
      <c r="AW130" s="57"/>
      <c r="AX130" s="57"/>
      <c r="AY130" s="57"/>
      <c r="AZ130" s="57"/>
      <c r="BA130" s="57"/>
      <c r="BB130" s="57"/>
      <c r="BC130" s="57"/>
      <c r="BD130" s="57"/>
      <c r="BE130" s="57"/>
      <c r="BF130" s="57"/>
      <c r="BG130" s="57"/>
      <c r="BH130" s="57"/>
      <c r="BI130" s="57"/>
      <c r="BJ130" s="57"/>
      <c r="BK130" s="57"/>
      <c r="BL130" s="2">
        <f t="shared" ref="BL130:BR130" si="176">IF(ISERR(SEARCH(BL$1,AK130)),0,1)</f>
        <v>0</v>
      </c>
      <c r="BM130" s="2">
        <f t="shared" si="176"/>
        <v>0</v>
      </c>
      <c r="BN130" s="2">
        <f t="shared" si="176"/>
        <v>0</v>
      </c>
      <c r="BO130" s="2">
        <f t="shared" si="176"/>
        <v>0</v>
      </c>
      <c r="BP130" s="2">
        <f t="shared" si="176"/>
        <v>0</v>
      </c>
      <c r="BQ130" s="2">
        <f t="shared" si="176"/>
        <v>0</v>
      </c>
      <c r="BR130" s="2">
        <f t="shared" si="176"/>
        <v>0</v>
      </c>
      <c r="BS130" s="2">
        <f t="shared" si="2"/>
        <v>0</v>
      </c>
      <c r="BT130" s="57">
        <f t="shared" ref="BT130:BT193" si="177">IF(X130="",VLOOKUP(L130,CodeToEmailData,2,0),X130)</f>
        <v>0</v>
      </c>
      <c r="BU130" s="68">
        <f t="shared" ref="BU130:BU193" si="178">IF(M130="",VLOOKUP(L130,CodeToEmailData,3,0),N130&amp;" "&amp;P130)</f>
        <v>0</v>
      </c>
      <c r="BV130" t="e">
        <f t="shared" ref="BV130:BV193" si="179">VLOOKUP(AR130,OMPQMatrix,2,1)</f>
        <v>#N/A</v>
      </c>
      <c r="BW130" t="e">
        <f t="shared" ref="BW130:BW193" si="180">VLOOKUP(AS130,OMPQMatrix2,2,1)</f>
        <v>#N/A</v>
      </c>
      <c r="BX130" t="e">
        <f t="shared" ref="BX130:BX193" si="181">VLOOKUP(AT130,OMPQMatrix3,2,1)</f>
        <v>#N/A</v>
      </c>
      <c r="BY130" t="e">
        <f t="shared" ref="BY130:BY193" si="182">VLOOKUP(AU130,OMPQMatrix4and5,2,1)</f>
        <v>#N/A</v>
      </c>
      <c r="BZ130" t="e">
        <f t="shared" ref="BZ130:BZ193" si="183">VLOOKUP(AV130,OMPQMatrix4and5,2,1)</f>
        <v>#N/A</v>
      </c>
      <c r="CA130" t="e">
        <f t="shared" ref="CA130:CA193" si="184">VLOOKUP(AW130,OMPQMatrix6,2,1)</f>
        <v>#N/A</v>
      </c>
      <c r="CB130" t="e">
        <f t="shared" ref="CB130:CB193" si="185">VLOOKUP(AX130,OMPQMatrix7,2,1)</f>
        <v>#N/A</v>
      </c>
      <c r="CC130" t="e">
        <f t="shared" ref="CC130:CC193" si="186">VLOOKUP(AY130,OMPQMatrix8,2,1)</f>
        <v>#N/A</v>
      </c>
      <c r="CD130" t="e">
        <f t="shared" ref="CD130:CD193" si="187">VLOOKUP(AZ130,OMPQMatrix9,2,1)</f>
        <v>#N/A</v>
      </c>
      <c r="CE130" t="e">
        <f t="shared" ref="CE130:CE193" si="188">VLOOKUP(BA130,OMPQMatrix10,2,1)</f>
        <v>#N/A</v>
      </c>
      <c r="CF130" t="e">
        <f t="shared" ref="CF130:CF193" si="189">VLOOKUP(BB130,OMPQMatrix11,2,1)</f>
        <v>#N/A</v>
      </c>
      <c r="CG130" t="e">
        <f t="shared" ref="CG130:CG193" si="190">VLOOKUP(BC130,OMPQMatrix12,2,1)</f>
        <v>#N/A</v>
      </c>
      <c r="CH130" t="e">
        <f t="shared" ref="CH130:CH193" si="191">VLOOKUP(BD130,OMPQMatrix13to15,2,1)</f>
        <v>#N/A</v>
      </c>
      <c r="CI130" t="e">
        <f t="shared" ref="CI130:CI193" si="192">VLOOKUP(BE130,OMPQMatrix13to15,2,1)</f>
        <v>#N/A</v>
      </c>
      <c r="CJ130" t="e">
        <f t="shared" ref="CJ130:CJ193" si="193">VLOOKUP(BF130,OMPQMatrix13to15,2,1)</f>
        <v>#N/A</v>
      </c>
      <c r="CK130" t="e">
        <f t="shared" ref="CK130:CK193" si="194">VLOOKUP(BG130,OMPQMatrix16to20,2,1)</f>
        <v>#N/A</v>
      </c>
      <c r="CL130" t="e">
        <f t="shared" ref="CL130:CL193" si="195">VLOOKUP(BH130,OMPQMatrix16to20,2,1)</f>
        <v>#N/A</v>
      </c>
      <c r="CM130" t="e">
        <f t="shared" ref="CM130:CM193" si="196">VLOOKUP(BI130,OMPQMatrix16to20,2,1)</f>
        <v>#N/A</v>
      </c>
      <c r="CN130" t="e">
        <f t="shared" ref="CN130:CN193" si="197">VLOOKUP(BJ130,OMPQMatrix16to20,2,1)</f>
        <v>#N/A</v>
      </c>
      <c r="CO130" t="e">
        <f t="shared" ref="CO130:CO193" si="198">VLOOKUP(BK130,OMPQMatrix16to20,2,1)</f>
        <v>#N/A</v>
      </c>
      <c r="CP130" s="57" t="e">
        <f t="shared" si="25"/>
        <v>#N/A</v>
      </c>
      <c r="CQ130" s="57" t="str">
        <f t="shared" si="26"/>
        <v/>
      </c>
    </row>
    <row r="131" spans="3:95">
      <c r="C131" s="54"/>
      <c r="D131" s="54"/>
      <c r="AI131" s="18"/>
      <c r="AN131" s="57"/>
      <c r="AO131" s="57"/>
      <c r="AP131" s="57"/>
      <c r="AQ131" s="57"/>
      <c r="AR131" s="57"/>
      <c r="AS131" s="57"/>
      <c r="AT131" s="57"/>
      <c r="AU131" s="57"/>
      <c r="AV131" s="57"/>
      <c r="AW131" s="57"/>
      <c r="AX131" s="57"/>
      <c r="AY131" s="57"/>
      <c r="AZ131" s="57"/>
      <c r="BA131" s="57"/>
      <c r="BB131" s="57"/>
      <c r="BC131" s="57"/>
      <c r="BD131" s="57"/>
      <c r="BE131" s="57"/>
      <c r="BF131" s="57"/>
      <c r="BG131" s="57"/>
      <c r="BH131" s="57"/>
      <c r="BI131" s="57"/>
      <c r="BJ131" s="57"/>
      <c r="BK131" s="57"/>
      <c r="BL131" s="2">
        <f t="shared" ref="BL131:BR131" si="199">IF(ISERR(SEARCH(BL$1,AK131)),0,1)</f>
        <v>0</v>
      </c>
      <c r="BM131" s="2">
        <f t="shared" si="199"/>
        <v>0</v>
      </c>
      <c r="BN131" s="2">
        <f t="shared" si="199"/>
        <v>0</v>
      </c>
      <c r="BO131" s="2">
        <f t="shared" si="199"/>
        <v>0</v>
      </c>
      <c r="BP131" s="2">
        <f t="shared" si="199"/>
        <v>0</v>
      </c>
      <c r="BQ131" s="2">
        <f t="shared" si="199"/>
        <v>0</v>
      </c>
      <c r="BR131" s="2">
        <f t="shared" si="199"/>
        <v>0</v>
      </c>
      <c r="BS131" s="2">
        <f t="shared" si="2"/>
        <v>0</v>
      </c>
      <c r="BT131" s="57">
        <f t="shared" si="177"/>
        <v>0</v>
      </c>
      <c r="BU131" s="68">
        <f t="shared" si="178"/>
        <v>0</v>
      </c>
      <c r="BV131" t="e">
        <f t="shared" si="179"/>
        <v>#N/A</v>
      </c>
      <c r="BW131" t="e">
        <f t="shared" si="180"/>
        <v>#N/A</v>
      </c>
      <c r="BX131" t="e">
        <f t="shared" si="181"/>
        <v>#N/A</v>
      </c>
      <c r="BY131" t="e">
        <f t="shared" si="182"/>
        <v>#N/A</v>
      </c>
      <c r="BZ131" t="e">
        <f t="shared" si="183"/>
        <v>#N/A</v>
      </c>
      <c r="CA131" t="e">
        <f t="shared" si="184"/>
        <v>#N/A</v>
      </c>
      <c r="CB131" t="e">
        <f t="shared" si="185"/>
        <v>#N/A</v>
      </c>
      <c r="CC131" t="e">
        <f t="shared" si="186"/>
        <v>#N/A</v>
      </c>
      <c r="CD131" t="e">
        <f t="shared" si="187"/>
        <v>#N/A</v>
      </c>
      <c r="CE131" t="e">
        <f t="shared" si="188"/>
        <v>#N/A</v>
      </c>
      <c r="CF131" t="e">
        <f t="shared" si="189"/>
        <v>#N/A</v>
      </c>
      <c r="CG131" t="e">
        <f t="shared" si="190"/>
        <v>#N/A</v>
      </c>
      <c r="CH131" t="e">
        <f t="shared" si="191"/>
        <v>#N/A</v>
      </c>
      <c r="CI131" t="e">
        <f t="shared" si="192"/>
        <v>#N/A</v>
      </c>
      <c r="CJ131" t="e">
        <f t="shared" si="193"/>
        <v>#N/A</v>
      </c>
      <c r="CK131" t="e">
        <f t="shared" si="194"/>
        <v>#N/A</v>
      </c>
      <c r="CL131" t="e">
        <f t="shared" si="195"/>
        <v>#N/A</v>
      </c>
      <c r="CM131" t="e">
        <f t="shared" si="196"/>
        <v>#N/A</v>
      </c>
      <c r="CN131" t="e">
        <f t="shared" si="197"/>
        <v>#N/A</v>
      </c>
      <c r="CO131" t="e">
        <f t="shared" si="198"/>
        <v>#N/A</v>
      </c>
      <c r="CP131" s="57" t="e">
        <f t="shared" si="25"/>
        <v>#N/A</v>
      </c>
      <c r="CQ131" s="57" t="str">
        <f t="shared" si="26"/>
        <v/>
      </c>
    </row>
    <row r="132" spans="3:95">
      <c r="C132" s="54"/>
      <c r="D132" s="54"/>
      <c r="AI132" s="18"/>
      <c r="AN132" s="57"/>
      <c r="AO132" s="57"/>
      <c r="AP132" s="57"/>
      <c r="AQ132" s="57"/>
      <c r="AR132" s="57"/>
      <c r="AS132" s="57"/>
      <c r="AT132" s="57"/>
      <c r="AU132" s="57"/>
      <c r="AV132" s="57"/>
      <c r="AW132" s="57"/>
      <c r="AX132" s="57"/>
      <c r="AY132" s="57"/>
      <c r="AZ132" s="57"/>
      <c r="BA132" s="57"/>
      <c r="BB132" s="57"/>
      <c r="BC132" s="57"/>
      <c r="BD132" s="57"/>
      <c r="BE132" s="57"/>
      <c r="BF132" s="57"/>
      <c r="BG132" s="57"/>
      <c r="BH132" s="57"/>
      <c r="BI132" s="57"/>
      <c r="BJ132" s="57"/>
      <c r="BK132" s="57"/>
      <c r="BL132" s="2">
        <f t="shared" ref="BL132:BR132" si="200">IF(ISERR(SEARCH(BL$1,AK132)),0,1)</f>
        <v>0</v>
      </c>
      <c r="BM132" s="2">
        <f t="shared" si="200"/>
        <v>0</v>
      </c>
      <c r="BN132" s="2">
        <f t="shared" si="200"/>
        <v>0</v>
      </c>
      <c r="BO132" s="2">
        <f t="shared" si="200"/>
        <v>0</v>
      </c>
      <c r="BP132" s="2">
        <f t="shared" si="200"/>
        <v>0</v>
      </c>
      <c r="BQ132" s="2">
        <f t="shared" si="200"/>
        <v>0</v>
      </c>
      <c r="BR132" s="2">
        <f t="shared" si="200"/>
        <v>0</v>
      </c>
      <c r="BS132" s="2">
        <f t="shared" si="2"/>
        <v>0</v>
      </c>
      <c r="BT132" s="57">
        <f t="shared" si="177"/>
        <v>0</v>
      </c>
      <c r="BU132" s="68">
        <f t="shared" si="178"/>
        <v>0</v>
      </c>
      <c r="BV132" t="e">
        <f t="shared" si="179"/>
        <v>#N/A</v>
      </c>
      <c r="BW132" t="e">
        <f t="shared" si="180"/>
        <v>#N/A</v>
      </c>
      <c r="BX132" t="e">
        <f t="shared" si="181"/>
        <v>#N/A</v>
      </c>
      <c r="BY132" t="e">
        <f t="shared" si="182"/>
        <v>#N/A</v>
      </c>
      <c r="BZ132" t="e">
        <f t="shared" si="183"/>
        <v>#N/A</v>
      </c>
      <c r="CA132" t="e">
        <f t="shared" si="184"/>
        <v>#N/A</v>
      </c>
      <c r="CB132" t="e">
        <f t="shared" si="185"/>
        <v>#N/A</v>
      </c>
      <c r="CC132" t="e">
        <f t="shared" si="186"/>
        <v>#N/A</v>
      </c>
      <c r="CD132" t="e">
        <f t="shared" si="187"/>
        <v>#N/A</v>
      </c>
      <c r="CE132" t="e">
        <f t="shared" si="188"/>
        <v>#N/A</v>
      </c>
      <c r="CF132" t="e">
        <f t="shared" si="189"/>
        <v>#N/A</v>
      </c>
      <c r="CG132" t="e">
        <f t="shared" si="190"/>
        <v>#N/A</v>
      </c>
      <c r="CH132" t="e">
        <f t="shared" si="191"/>
        <v>#N/A</v>
      </c>
      <c r="CI132" t="e">
        <f t="shared" si="192"/>
        <v>#N/A</v>
      </c>
      <c r="CJ132" t="e">
        <f t="shared" si="193"/>
        <v>#N/A</v>
      </c>
      <c r="CK132" t="e">
        <f t="shared" si="194"/>
        <v>#N/A</v>
      </c>
      <c r="CL132" t="e">
        <f t="shared" si="195"/>
        <v>#N/A</v>
      </c>
      <c r="CM132" t="e">
        <f t="shared" si="196"/>
        <v>#N/A</v>
      </c>
      <c r="CN132" t="e">
        <f t="shared" si="197"/>
        <v>#N/A</v>
      </c>
      <c r="CO132" t="e">
        <f t="shared" si="198"/>
        <v>#N/A</v>
      </c>
      <c r="CP132" s="57" t="e">
        <f t="shared" si="25"/>
        <v>#N/A</v>
      </c>
      <c r="CQ132" s="57" t="str">
        <f t="shared" si="26"/>
        <v/>
      </c>
    </row>
    <row r="133" spans="3:95">
      <c r="C133" s="54"/>
      <c r="D133" s="54"/>
      <c r="AI133" s="18"/>
      <c r="AN133" s="57"/>
      <c r="AO133" s="57"/>
      <c r="AP133" s="57"/>
      <c r="AQ133" s="57"/>
      <c r="AR133" s="57"/>
      <c r="AS133" s="57"/>
      <c r="AT133" s="57"/>
      <c r="AU133" s="57"/>
      <c r="AV133" s="57"/>
      <c r="AW133" s="57"/>
      <c r="AX133" s="57"/>
      <c r="AY133" s="57"/>
      <c r="AZ133" s="57"/>
      <c r="BA133" s="57"/>
      <c r="BB133" s="57"/>
      <c r="BC133" s="57"/>
      <c r="BD133" s="57"/>
      <c r="BE133" s="57"/>
      <c r="BF133" s="57"/>
      <c r="BG133" s="57"/>
      <c r="BH133" s="57"/>
      <c r="BI133" s="57"/>
      <c r="BJ133" s="57"/>
      <c r="BK133" s="57"/>
      <c r="BL133" s="2">
        <f t="shared" ref="BL133:BR133" si="201">IF(ISERR(SEARCH(BL$1,AK133)),0,1)</f>
        <v>0</v>
      </c>
      <c r="BM133" s="2">
        <f t="shared" si="201"/>
        <v>0</v>
      </c>
      <c r="BN133" s="2">
        <f t="shared" si="201"/>
        <v>0</v>
      </c>
      <c r="BO133" s="2">
        <f t="shared" si="201"/>
        <v>0</v>
      </c>
      <c r="BP133" s="2">
        <f t="shared" si="201"/>
        <v>0</v>
      </c>
      <c r="BQ133" s="2">
        <f t="shared" si="201"/>
        <v>0</v>
      </c>
      <c r="BR133" s="2">
        <f t="shared" si="201"/>
        <v>0</v>
      </c>
      <c r="BS133" s="2">
        <f t="shared" si="2"/>
        <v>0</v>
      </c>
      <c r="BT133" s="57">
        <f t="shared" si="177"/>
        <v>0</v>
      </c>
      <c r="BU133" s="68">
        <f t="shared" si="178"/>
        <v>0</v>
      </c>
      <c r="BV133" t="e">
        <f t="shared" si="179"/>
        <v>#N/A</v>
      </c>
      <c r="BW133" t="e">
        <f t="shared" si="180"/>
        <v>#N/A</v>
      </c>
      <c r="BX133" t="e">
        <f t="shared" si="181"/>
        <v>#N/A</v>
      </c>
      <c r="BY133" t="e">
        <f t="shared" si="182"/>
        <v>#N/A</v>
      </c>
      <c r="BZ133" t="e">
        <f t="shared" si="183"/>
        <v>#N/A</v>
      </c>
      <c r="CA133" t="e">
        <f t="shared" si="184"/>
        <v>#N/A</v>
      </c>
      <c r="CB133" t="e">
        <f t="shared" si="185"/>
        <v>#N/A</v>
      </c>
      <c r="CC133" t="e">
        <f t="shared" si="186"/>
        <v>#N/A</v>
      </c>
      <c r="CD133" t="e">
        <f t="shared" si="187"/>
        <v>#N/A</v>
      </c>
      <c r="CE133" t="e">
        <f t="shared" si="188"/>
        <v>#N/A</v>
      </c>
      <c r="CF133" t="e">
        <f t="shared" si="189"/>
        <v>#N/A</v>
      </c>
      <c r="CG133" t="e">
        <f t="shared" si="190"/>
        <v>#N/A</v>
      </c>
      <c r="CH133" t="e">
        <f t="shared" si="191"/>
        <v>#N/A</v>
      </c>
      <c r="CI133" t="e">
        <f t="shared" si="192"/>
        <v>#N/A</v>
      </c>
      <c r="CJ133" t="e">
        <f t="shared" si="193"/>
        <v>#N/A</v>
      </c>
      <c r="CK133" t="e">
        <f t="shared" si="194"/>
        <v>#N/A</v>
      </c>
      <c r="CL133" t="e">
        <f t="shared" si="195"/>
        <v>#N/A</v>
      </c>
      <c r="CM133" t="e">
        <f t="shared" si="196"/>
        <v>#N/A</v>
      </c>
      <c r="CN133" t="e">
        <f t="shared" si="197"/>
        <v>#N/A</v>
      </c>
      <c r="CO133" t="e">
        <f t="shared" si="198"/>
        <v>#N/A</v>
      </c>
      <c r="CP133" s="57" t="e">
        <f t="shared" si="25"/>
        <v>#N/A</v>
      </c>
      <c r="CQ133" s="57" t="str">
        <f t="shared" si="26"/>
        <v/>
      </c>
    </row>
    <row r="134" spans="3:95">
      <c r="C134" s="54"/>
      <c r="D134" s="54"/>
      <c r="AI134" s="18"/>
      <c r="AN134" s="57"/>
      <c r="AO134" s="57"/>
      <c r="AP134" s="57"/>
      <c r="AQ134" s="57"/>
      <c r="AR134" s="57"/>
      <c r="AS134" s="57"/>
      <c r="AT134" s="57"/>
      <c r="AU134" s="57"/>
      <c r="AV134" s="57"/>
      <c r="AW134" s="57"/>
      <c r="AX134" s="57"/>
      <c r="AY134" s="57"/>
      <c r="AZ134" s="57"/>
      <c r="BA134" s="57"/>
      <c r="BB134" s="57"/>
      <c r="BC134" s="57"/>
      <c r="BD134" s="57"/>
      <c r="BE134" s="57"/>
      <c r="BF134" s="57"/>
      <c r="BG134" s="57"/>
      <c r="BH134" s="57"/>
      <c r="BI134" s="57"/>
      <c r="BJ134" s="57"/>
      <c r="BK134" s="57"/>
      <c r="BL134" s="2">
        <f t="shared" ref="BL134:BR134" si="202">IF(ISERR(SEARCH(BL$1,AK134)),0,1)</f>
        <v>0</v>
      </c>
      <c r="BM134" s="2">
        <f t="shared" si="202"/>
        <v>0</v>
      </c>
      <c r="BN134" s="2">
        <f t="shared" si="202"/>
        <v>0</v>
      </c>
      <c r="BO134" s="2">
        <f t="shared" si="202"/>
        <v>0</v>
      </c>
      <c r="BP134" s="2">
        <f t="shared" si="202"/>
        <v>0</v>
      </c>
      <c r="BQ134" s="2">
        <f t="shared" si="202"/>
        <v>0</v>
      </c>
      <c r="BR134" s="2">
        <f t="shared" si="202"/>
        <v>0</v>
      </c>
      <c r="BS134" s="2">
        <f t="shared" si="2"/>
        <v>0</v>
      </c>
      <c r="BT134" s="57">
        <f t="shared" si="177"/>
        <v>0</v>
      </c>
      <c r="BU134" s="68">
        <f t="shared" si="178"/>
        <v>0</v>
      </c>
      <c r="BV134" t="e">
        <f t="shared" si="179"/>
        <v>#N/A</v>
      </c>
      <c r="BW134" t="e">
        <f t="shared" si="180"/>
        <v>#N/A</v>
      </c>
      <c r="BX134" t="e">
        <f t="shared" si="181"/>
        <v>#N/A</v>
      </c>
      <c r="BY134" t="e">
        <f t="shared" si="182"/>
        <v>#N/A</v>
      </c>
      <c r="BZ134" t="e">
        <f t="shared" si="183"/>
        <v>#N/A</v>
      </c>
      <c r="CA134" t="e">
        <f t="shared" si="184"/>
        <v>#N/A</v>
      </c>
      <c r="CB134" t="e">
        <f t="shared" si="185"/>
        <v>#N/A</v>
      </c>
      <c r="CC134" t="e">
        <f t="shared" si="186"/>
        <v>#N/A</v>
      </c>
      <c r="CD134" t="e">
        <f t="shared" si="187"/>
        <v>#N/A</v>
      </c>
      <c r="CE134" t="e">
        <f t="shared" si="188"/>
        <v>#N/A</v>
      </c>
      <c r="CF134" t="e">
        <f t="shared" si="189"/>
        <v>#N/A</v>
      </c>
      <c r="CG134" t="e">
        <f t="shared" si="190"/>
        <v>#N/A</v>
      </c>
      <c r="CH134" t="e">
        <f t="shared" si="191"/>
        <v>#N/A</v>
      </c>
      <c r="CI134" t="e">
        <f t="shared" si="192"/>
        <v>#N/A</v>
      </c>
      <c r="CJ134" t="e">
        <f t="shared" si="193"/>
        <v>#N/A</v>
      </c>
      <c r="CK134" t="e">
        <f t="shared" si="194"/>
        <v>#N/A</v>
      </c>
      <c r="CL134" t="e">
        <f t="shared" si="195"/>
        <v>#N/A</v>
      </c>
      <c r="CM134" t="e">
        <f t="shared" si="196"/>
        <v>#N/A</v>
      </c>
      <c r="CN134" t="e">
        <f t="shared" si="197"/>
        <v>#N/A</v>
      </c>
      <c r="CO134" t="e">
        <f t="shared" si="198"/>
        <v>#N/A</v>
      </c>
      <c r="CP134" s="57" t="e">
        <f t="shared" si="25"/>
        <v>#N/A</v>
      </c>
      <c r="CQ134" s="57" t="str">
        <f t="shared" si="26"/>
        <v/>
      </c>
    </row>
    <row r="135" spans="3:95">
      <c r="C135" s="54"/>
      <c r="D135" s="54"/>
      <c r="AI135" s="18"/>
      <c r="AN135" s="57"/>
      <c r="AO135" s="57"/>
      <c r="AP135" s="57"/>
      <c r="AQ135" s="57"/>
      <c r="AR135" s="57"/>
      <c r="AS135" s="57"/>
      <c r="AT135" s="57"/>
      <c r="AU135" s="57"/>
      <c r="AV135" s="57"/>
      <c r="AW135" s="57"/>
      <c r="AX135" s="57"/>
      <c r="AY135" s="57"/>
      <c r="AZ135" s="57"/>
      <c r="BA135" s="57"/>
      <c r="BB135" s="57"/>
      <c r="BC135" s="57"/>
      <c r="BD135" s="57"/>
      <c r="BE135" s="57"/>
      <c r="BF135" s="57"/>
      <c r="BG135" s="57"/>
      <c r="BH135" s="57"/>
      <c r="BI135" s="57"/>
      <c r="BJ135" s="57"/>
      <c r="BK135" s="57"/>
      <c r="BL135" s="2">
        <f t="shared" ref="BL135:BR135" si="203">IF(ISERR(SEARCH(BL$1,AK135)),0,1)</f>
        <v>0</v>
      </c>
      <c r="BM135" s="2">
        <f t="shared" si="203"/>
        <v>0</v>
      </c>
      <c r="BN135" s="2">
        <f t="shared" si="203"/>
        <v>0</v>
      </c>
      <c r="BO135" s="2">
        <f t="shared" si="203"/>
        <v>0</v>
      </c>
      <c r="BP135" s="2">
        <f t="shared" si="203"/>
        <v>0</v>
      </c>
      <c r="BQ135" s="2">
        <f t="shared" si="203"/>
        <v>0</v>
      </c>
      <c r="BR135" s="2">
        <f t="shared" si="203"/>
        <v>0</v>
      </c>
      <c r="BS135" s="2">
        <f t="shared" si="2"/>
        <v>0</v>
      </c>
      <c r="BT135" s="57">
        <f t="shared" si="177"/>
        <v>0</v>
      </c>
      <c r="BU135" s="68">
        <f t="shared" si="178"/>
        <v>0</v>
      </c>
      <c r="BV135" t="e">
        <f t="shared" si="179"/>
        <v>#N/A</v>
      </c>
      <c r="BW135" t="e">
        <f t="shared" si="180"/>
        <v>#N/A</v>
      </c>
      <c r="BX135" t="e">
        <f t="shared" si="181"/>
        <v>#N/A</v>
      </c>
      <c r="BY135" t="e">
        <f t="shared" si="182"/>
        <v>#N/A</v>
      </c>
      <c r="BZ135" t="e">
        <f t="shared" si="183"/>
        <v>#N/A</v>
      </c>
      <c r="CA135" t="e">
        <f t="shared" si="184"/>
        <v>#N/A</v>
      </c>
      <c r="CB135" t="e">
        <f t="shared" si="185"/>
        <v>#N/A</v>
      </c>
      <c r="CC135" t="e">
        <f t="shared" si="186"/>
        <v>#N/A</v>
      </c>
      <c r="CD135" t="e">
        <f t="shared" si="187"/>
        <v>#N/A</v>
      </c>
      <c r="CE135" t="e">
        <f t="shared" si="188"/>
        <v>#N/A</v>
      </c>
      <c r="CF135" t="e">
        <f t="shared" si="189"/>
        <v>#N/A</v>
      </c>
      <c r="CG135" t="e">
        <f t="shared" si="190"/>
        <v>#N/A</v>
      </c>
      <c r="CH135" t="e">
        <f t="shared" si="191"/>
        <v>#N/A</v>
      </c>
      <c r="CI135" t="e">
        <f t="shared" si="192"/>
        <v>#N/A</v>
      </c>
      <c r="CJ135" t="e">
        <f t="shared" si="193"/>
        <v>#N/A</v>
      </c>
      <c r="CK135" t="e">
        <f t="shared" si="194"/>
        <v>#N/A</v>
      </c>
      <c r="CL135" t="e">
        <f t="shared" si="195"/>
        <v>#N/A</v>
      </c>
      <c r="CM135" t="e">
        <f t="shared" si="196"/>
        <v>#N/A</v>
      </c>
      <c r="CN135" t="e">
        <f t="shared" si="197"/>
        <v>#N/A</v>
      </c>
      <c r="CO135" t="e">
        <f t="shared" si="198"/>
        <v>#N/A</v>
      </c>
      <c r="CP135" s="57" t="e">
        <f t="shared" si="25"/>
        <v>#N/A</v>
      </c>
      <c r="CQ135" s="57" t="str">
        <f t="shared" si="26"/>
        <v/>
      </c>
    </row>
    <row r="136" spans="3:95">
      <c r="C136" s="54"/>
      <c r="D136" s="54"/>
      <c r="AI136" s="18"/>
      <c r="AN136" s="57"/>
      <c r="AO136" s="57"/>
      <c r="AP136" s="57"/>
      <c r="AQ136" s="57"/>
      <c r="AR136" s="57"/>
      <c r="AS136" s="57"/>
      <c r="AT136" s="57"/>
      <c r="AU136" s="57"/>
      <c r="AV136" s="57"/>
      <c r="AW136" s="57"/>
      <c r="AX136" s="57"/>
      <c r="AY136" s="57"/>
      <c r="AZ136" s="57"/>
      <c r="BA136" s="57"/>
      <c r="BB136" s="57"/>
      <c r="BC136" s="57"/>
      <c r="BD136" s="57"/>
      <c r="BE136" s="57"/>
      <c r="BF136" s="57"/>
      <c r="BG136" s="57"/>
      <c r="BH136" s="57"/>
      <c r="BI136" s="57"/>
      <c r="BJ136" s="57"/>
      <c r="BK136" s="57"/>
      <c r="BL136" s="2">
        <f t="shared" ref="BL136:BR136" si="204">IF(ISERR(SEARCH(BL$1,AK136)),0,1)</f>
        <v>0</v>
      </c>
      <c r="BM136" s="2">
        <f t="shared" si="204"/>
        <v>0</v>
      </c>
      <c r="BN136" s="2">
        <f t="shared" si="204"/>
        <v>0</v>
      </c>
      <c r="BO136" s="2">
        <f t="shared" si="204"/>
        <v>0</v>
      </c>
      <c r="BP136" s="2">
        <f t="shared" si="204"/>
        <v>0</v>
      </c>
      <c r="BQ136" s="2">
        <f t="shared" si="204"/>
        <v>0</v>
      </c>
      <c r="BR136" s="2">
        <f t="shared" si="204"/>
        <v>0</v>
      </c>
      <c r="BS136" s="2">
        <f t="shared" si="2"/>
        <v>0</v>
      </c>
      <c r="BT136" s="57">
        <f t="shared" si="177"/>
        <v>0</v>
      </c>
      <c r="BU136" s="68">
        <f t="shared" si="178"/>
        <v>0</v>
      </c>
      <c r="BV136" t="e">
        <f t="shared" si="179"/>
        <v>#N/A</v>
      </c>
      <c r="BW136" t="e">
        <f t="shared" si="180"/>
        <v>#N/A</v>
      </c>
      <c r="BX136" t="e">
        <f t="shared" si="181"/>
        <v>#N/A</v>
      </c>
      <c r="BY136" t="e">
        <f t="shared" si="182"/>
        <v>#N/A</v>
      </c>
      <c r="BZ136" t="e">
        <f t="shared" si="183"/>
        <v>#N/A</v>
      </c>
      <c r="CA136" t="e">
        <f t="shared" si="184"/>
        <v>#N/A</v>
      </c>
      <c r="CB136" t="e">
        <f t="shared" si="185"/>
        <v>#N/A</v>
      </c>
      <c r="CC136" t="e">
        <f t="shared" si="186"/>
        <v>#N/A</v>
      </c>
      <c r="CD136" t="e">
        <f t="shared" si="187"/>
        <v>#N/A</v>
      </c>
      <c r="CE136" t="e">
        <f t="shared" si="188"/>
        <v>#N/A</v>
      </c>
      <c r="CF136" t="e">
        <f t="shared" si="189"/>
        <v>#N/A</v>
      </c>
      <c r="CG136" t="e">
        <f t="shared" si="190"/>
        <v>#N/A</v>
      </c>
      <c r="CH136" t="e">
        <f t="shared" si="191"/>
        <v>#N/A</v>
      </c>
      <c r="CI136" t="e">
        <f t="shared" si="192"/>
        <v>#N/A</v>
      </c>
      <c r="CJ136" t="e">
        <f t="shared" si="193"/>
        <v>#N/A</v>
      </c>
      <c r="CK136" t="e">
        <f t="shared" si="194"/>
        <v>#N/A</v>
      </c>
      <c r="CL136" t="e">
        <f t="shared" si="195"/>
        <v>#N/A</v>
      </c>
      <c r="CM136" t="e">
        <f t="shared" si="196"/>
        <v>#N/A</v>
      </c>
      <c r="CN136" t="e">
        <f t="shared" si="197"/>
        <v>#N/A</v>
      </c>
      <c r="CO136" t="e">
        <f t="shared" si="198"/>
        <v>#N/A</v>
      </c>
      <c r="CP136" s="57" t="e">
        <f t="shared" si="25"/>
        <v>#N/A</v>
      </c>
      <c r="CQ136" s="57" t="str">
        <f t="shared" si="26"/>
        <v/>
      </c>
    </row>
    <row r="137" spans="3:95">
      <c r="C137" s="54"/>
      <c r="D137" s="54"/>
      <c r="AI137" s="18"/>
      <c r="AN137" s="57"/>
      <c r="AO137" s="57"/>
      <c r="AP137" s="57"/>
      <c r="AQ137" s="57"/>
      <c r="AR137" s="57"/>
      <c r="AS137" s="57"/>
      <c r="AT137" s="57"/>
      <c r="AU137" s="57"/>
      <c r="AV137" s="57"/>
      <c r="AW137" s="57"/>
      <c r="AX137" s="57"/>
      <c r="AY137" s="57"/>
      <c r="AZ137" s="57"/>
      <c r="BA137" s="57"/>
      <c r="BB137" s="57"/>
      <c r="BC137" s="57"/>
      <c r="BD137" s="57"/>
      <c r="BE137" s="57"/>
      <c r="BF137" s="57"/>
      <c r="BG137" s="57"/>
      <c r="BH137" s="57"/>
      <c r="BI137" s="57"/>
      <c r="BJ137" s="57"/>
      <c r="BK137" s="57"/>
      <c r="BL137" s="2">
        <f t="shared" ref="BL137:BR137" si="205">IF(ISERR(SEARCH(BL$1,AK137)),0,1)</f>
        <v>0</v>
      </c>
      <c r="BM137" s="2">
        <f t="shared" si="205"/>
        <v>0</v>
      </c>
      <c r="BN137" s="2">
        <f t="shared" si="205"/>
        <v>0</v>
      </c>
      <c r="BO137" s="2">
        <f t="shared" si="205"/>
        <v>0</v>
      </c>
      <c r="BP137" s="2">
        <f t="shared" si="205"/>
        <v>0</v>
      </c>
      <c r="BQ137" s="2">
        <f t="shared" si="205"/>
        <v>0</v>
      </c>
      <c r="BR137" s="2">
        <f t="shared" si="205"/>
        <v>0</v>
      </c>
      <c r="BS137" s="2">
        <f t="shared" si="2"/>
        <v>0</v>
      </c>
      <c r="BT137" s="57">
        <f t="shared" si="177"/>
        <v>0</v>
      </c>
      <c r="BU137" s="68">
        <f t="shared" si="178"/>
        <v>0</v>
      </c>
      <c r="BV137" t="e">
        <f t="shared" si="179"/>
        <v>#N/A</v>
      </c>
      <c r="BW137" t="e">
        <f t="shared" si="180"/>
        <v>#N/A</v>
      </c>
      <c r="BX137" t="e">
        <f t="shared" si="181"/>
        <v>#N/A</v>
      </c>
      <c r="BY137" t="e">
        <f t="shared" si="182"/>
        <v>#N/A</v>
      </c>
      <c r="BZ137" t="e">
        <f t="shared" si="183"/>
        <v>#N/A</v>
      </c>
      <c r="CA137" t="e">
        <f t="shared" si="184"/>
        <v>#N/A</v>
      </c>
      <c r="CB137" t="e">
        <f t="shared" si="185"/>
        <v>#N/A</v>
      </c>
      <c r="CC137" t="e">
        <f t="shared" si="186"/>
        <v>#N/A</v>
      </c>
      <c r="CD137" t="e">
        <f t="shared" si="187"/>
        <v>#N/A</v>
      </c>
      <c r="CE137" t="e">
        <f t="shared" si="188"/>
        <v>#N/A</v>
      </c>
      <c r="CF137" t="e">
        <f t="shared" si="189"/>
        <v>#N/A</v>
      </c>
      <c r="CG137" t="e">
        <f t="shared" si="190"/>
        <v>#N/A</v>
      </c>
      <c r="CH137" t="e">
        <f t="shared" si="191"/>
        <v>#N/A</v>
      </c>
      <c r="CI137" t="e">
        <f t="shared" si="192"/>
        <v>#N/A</v>
      </c>
      <c r="CJ137" t="e">
        <f t="shared" si="193"/>
        <v>#N/A</v>
      </c>
      <c r="CK137" t="e">
        <f t="shared" si="194"/>
        <v>#N/A</v>
      </c>
      <c r="CL137" t="e">
        <f t="shared" si="195"/>
        <v>#N/A</v>
      </c>
      <c r="CM137" t="e">
        <f t="shared" si="196"/>
        <v>#N/A</v>
      </c>
      <c r="CN137" t="e">
        <f t="shared" si="197"/>
        <v>#N/A</v>
      </c>
      <c r="CO137" t="e">
        <f t="shared" si="198"/>
        <v>#N/A</v>
      </c>
      <c r="CP137" s="57" t="e">
        <f t="shared" si="25"/>
        <v>#N/A</v>
      </c>
      <c r="CQ137" s="57" t="str">
        <f t="shared" si="26"/>
        <v/>
      </c>
    </row>
    <row r="138" spans="3:95">
      <c r="C138" s="54"/>
      <c r="D138" s="54"/>
      <c r="AI138" s="18"/>
      <c r="AN138" s="57"/>
      <c r="AO138" s="57"/>
      <c r="AP138" s="57"/>
      <c r="AQ138" s="57"/>
      <c r="AR138" s="57"/>
      <c r="AS138" s="57"/>
      <c r="AT138" s="57"/>
      <c r="AU138" s="57"/>
      <c r="AV138" s="57"/>
      <c r="AW138" s="57"/>
      <c r="AX138" s="57"/>
      <c r="AY138" s="57"/>
      <c r="AZ138" s="57"/>
      <c r="BA138" s="57"/>
      <c r="BB138" s="57"/>
      <c r="BC138" s="57"/>
      <c r="BD138" s="57"/>
      <c r="BE138" s="57"/>
      <c r="BF138" s="57"/>
      <c r="BG138" s="57"/>
      <c r="BH138" s="57"/>
      <c r="BI138" s="57"/>
      <c r="BJ138" s="57"/>
      <c r="BK138" s="57"/>
      <c r="BL138" s="2">
        <f t="shared" ref="BL138:BR138" si="206">IF(ISERR(SEARCH(BL$1,AK138)),0,1)</f>
        <v>0</v>
      </c>
      <c r="BM138" s="2">
        <f t="shared" si="206"/>
        <v>0</v>
      </c>
      <c r="BN138" s="2">
        <f t="shared" si="206"/>
        <v>0</v>
      </c>
      <c r="BO138" s="2">
        <f t="shared" si="206"/>
        <v>0</v>
      </c>
      <c r="BP138" s="2">
        <f t="shared" si="206"/>
        <v>0</v>
      </c>
      <c r="BQ138" s="2">
        <f t="shared" si="206"/>
        <v>0</v>
      </c>
      <c r="BR138" s="2">
        <f t="shared" si="206"/>
        <v>0</v>
      </c>
      <c r="BS138" s="2">
        <f t="shared" si="2"/>
        <v>0</v>
      </c>
      <c r="BT138" s="57">
        <f t="shared" si="177"/>
        <v>0</v>
      </c>
      <c r="BU138" s="68">
        <f t="shared" si="178"/>
        <v>0</v>
      </c>
      <c r="BV138" t="e">
        <f t="shared" si="179"/>
        <v>#N/A</v>
      </c>
      <c r="BW138" t="e">
        <f t="shared" si="180"/>
        <v>#N/A</v>
      </c>
      <c r="BX138" t="e">
        <f t="shared" si="181"/>
        <v>#N/A</v>
      </c>
      <c r="BY138" t="e">
        <f t="shared" si="182"/>
        <v>#N/A</v>
      </c>
      <c r="BZ138" t="e">
        <f t="shared" si="183"/>
        <v>#N/A</v>
      </c>
      <c r="CA138" t="e">
        <f t="shared" si="184"/>
        <v>#N/A</v>
      </c>
      <c r="CB138" t="e">
        <f t="shared" si="185"/>
        <v>#N/A</v>
      </c>
      <c r="CC138" t="e">
        <f t="shared" si="186"/>
        <v>#N/A</v>
      </c>
      <c r="CD138" t="e">
        <f t="shared" si="187"/>
        <v>#N/A</v>
      </c>
      <c r="CE138" t="e">
        <f t="shared" si="188"/>
        <v>#N/A</v>
      </c>
      <c r="CF138" t="e">
        <f t="shared" si="189"/>
        <v>#N/A</v>
      </c>
      <c r="CG138" t="e">
        <f t="shared" si="190"/>
        <v>#N/A</v>
      </c>
      <c r="CH138" t="e">
        <f t="shared" si="191"/>
        <v>#N/A</v>
      </c>
      <c r="CI138" t="e">
        <f t="shared" si="192"/>
        <v>#N/A</v>
      </c>
      <c r="CJ138" t="e">
        <f t="shared" si="193"/>
        <v>#N/A</v>
      </c>
      <c r="CK138" t="e">
        <f t="shared" si="194"/>
        <v>#N/A</v>
      </c>
      <c r="CL138" t="e">
        <f t="shared" si="195"/>
        <v>#N/A</v>
      </c>
      <c r="CM138" t="e">
        <f t="shared" si="196"/>
        <v>#N/A</v>
      </c>
      <c r="CN138" t="e">
        <f t="shared" si="197"/>
        <v>#N/A</v>
      </c>
      <c r="CO138" t="e">
        <f t="shared" si="198"/>
        <v>#N/A</v>
      </c>
      <c r="CP138" s="57" t="e">
        <f t="shared" si="25"/>
        <v>#N/A</v>
      </c>
      <c r="CQ138" s="57" t="str">
        <f t="shared" si="26"/>
        <v/>
      </c>
    </row>
    <row r="139" spans="3:95">
      <c r="C139" s="54"/>
      <c r="D139" s="54"/>
      <c r="AI139" s="18"/>
      <c r="AN139" s="57"/>
      <c r="AO139" s="57"/>
      <c r="AP139" s="57"/>
      <c r="AQ139" s="57"/>
      <c r="AR139" s="57"/>
      <c r="AS139" s="57"/>
      <c r="AT139" s="57"/>
      <c r="AU139" s="57"/>
      <c r="AV139" s="57"/>
      <c r="AW139" s="57"/>
      <c r="AX139" s="57"/>
      <c r="AY139" s="57"/>
      <c r="AZ139" s="57"/>
      <c r="BA139" s="57"/>
      <c r="BB139" s="57"/>
      <c r="BC139" s="57"/>
      <c r="BD139" s="57"/>
      <c r="BE139" s="57"/>
      <c r="BF139" s="57"/>
      <c r="BG139" s="57"/>
      <c r="BH139" s="57"/>
      <c r="BI139" s="57"/>
      <c r="BJ139" s="57"/>
      <c r="BK139" s="57"/>
      <c r="BL139" s="2">
        <f t="shared" ref="BL139:BR139" si="207">IF(ISERR(SEARCH(BL$1,AK139)),0,1)</f>
        <v>0</v>
      </c>
      <c r="BM139" s="2">
        <f t="shared" si="207"/>
        <v>0</v>
      </c>
      <c r="BN139" s="2">
        <f t="shared" si="207"/>
        <v>0</v>
      </c>
      <c r="BO139" s="2">
        <f t="shared" si="207"/>
        <v>0</v>
      </c>
      <c r="BP139" s="2">
        <f t="shared" si="207"/>
        <v>0</v>
      </c>
      <c r="BQ139" s="2">
        <f t="shared" si="207"/>
        <v>0</v>
      </c>
      <c r="BR139" s="2">
        <f t="shared" si="207"/>
        <v>0</v>
      </c>
      <c r="BS139" s="2">
        <f t="shared" si="2"/>
        <v>0</v>
      </c>
      <c r="BT139" s="57">
        <f t="shared" si="177"/>
        <v>0</v>
      </c>
      <c r="BU139" s="68">
        <f t="shared" si="178"/>
        <v>0</v>
      </c>
      <c r="BV139" t="e">
        <f t="shared" si="179"/>
        <v>#N/A</v>
      </c>
      <c r="BW139" t="e">
        <f t="shared" si="180"/>
        <v>#N/A</v>
      </c>
      <c r="BX139" t="e">
        <f t="shared" si="181"/>
        <v>#N/A</v>
      </c>
      <c r="BY139" t="e">
        <f t="shared" si="182"/>
        <v>#N/A</v>
      </c>
      <c r="BZ139" t="e">
        <f t="shared" si="183"/>
        <v>#N/A</v>
      </c>
      <c r="CA139" t="e">
        <f t="shared" si="184"/>
        <v>#N/A</v>
      </c>
      <c r="CB139" t="e">
        <f t="shared" si="185"/>
        <v>#N/A</v>
      </c>
      <c r="CC139" t="e">
        <f t="shared" si="186"/>
        <v>#N/A</v>
      </c>
      <c r="CD139" t="e">
        <f t="shared" si="187"/>
        <v>#N/A</v>
      </c>
      <c r="CE139" t="e">
        <f t="shared" si="188"/>
        <v>#N/A</v>
      </c>
      <c r="CF139" t="e">
        <f t="shared" si="189"/>
        <v>#N/A</v>
      </c>
      <c r="CG139" t="e">
        <f t="shared" si="190"/>
        <v>#N/A</v>
      </c>
      <c r="CH139" t="e">
        <f t="shared" si="191"/>
        <v>#N/A</v>
      </c>
      <c r="CI139" t="e">
        <f t="shared" si="192"/>
        <v>#N/A</v>
      </c>
      <c r="CJ139" t="e">
        <f t="shared" si="193"/>
        <v>#N/A</v>
      </c>
      <c r="CK139" t="e">
        <f t="shared" si="194"/>
        <v>#N/A</v>
      </c>
      <c r="CL139" t="e">
        <f t="shared" si="195"/>
        <v>#N/A</v>
      </c>
      <c r="CM139" t="e">
        <f t="shared" si="196"/>
        <v>#N/A</v>
      </c>
      <c r="CN139" t="e">
        <f t="shared" si="197"/>
        <v>#N/A</v>
      </c>
      <c r="CO139" t="e">
        <f t="shared" si="198"/>
        <v>#N/A</v>
      </c>
      <c r="CP139" s="57" t="e">
        <f t="shared" si="25"/>
        <v>#N/A</v>
      </c>
      <c r="CQ139" s="57" t="str">
        <f t="shared" si="26"/>
        <v/>
      </c>
    </row>
    <row r="140" spans="3:95">
      <c r="C140" s="54"/>
      <c r="D140" s="54"/>
      <c r="AI140" s="18"/>
      <c r="AN140" s="57"/>
      <c r="AO140" s="57"/>
      <c r="AP140" s="57"/>
      <c r="AQ140" s="57"/>
      <c r="AR140" s="57"/>
      <c r="AS140" s="57"/>
      <c r="AT140" s="57"/>
      <c r="AU140" s="57"/>
      <c r="AV140" s="57"/>
      <c r="AW140" s="57"/>
      <c r="AX140" s="57"/>
      <c r="AY140" s="57"/>
      <c r="AZ140" s="57"/>
      <c r="BA140" s="57"/>
      <c r="BB140" s="57"/>
      <c r="BC140" s="57"/>
      <c r="BD140" s="57"/>
      <c r="BE140" s="57"/>
      <c r="BF140" s="57"/>
      <c r="BG140" s="57"/>
      <c r="BH140" s="57"/>
      <c r="BI140" s="57"/>
      <c r="BJ140" s="57"/>
      <c r="BK140" s="57"/>
      <c r="BL140" s="2">
        <f t="shared" ref="BL140:BR140" si="208">IF(ISERR(SEARCH(BL$1,AK140)),0,1)</f>
        <v>0</v>
      </c>
      <c r="BM140" s="2">
        <f t="shared" si="208"/>
        <v>0</v>
      </c>
      <c r="BN140" s="2">
        <f t="shared" si="208"/>
        <v>0</v>
      </c>
      <c r="BO140" s="2">
        <f t="shared" si="208"/>
        <v>0</v>
      </c>
      <c r="BP140" s="2">
        <f t="shared" si="208"/>
        <v>0</v>
      </c>
      <c r="BQ140" s="2">
        <f t="shared" si="208"/>
        <v>0</v>
      </c>
      <c r="BR140" s="2">
        <f t="shared" si="208"/>
        <v>0</v>
      </c>
      <c r="BS140" s="2">
        <f t="shared" si="2"/>
        <v>0</v>
      </c>
      <c r="BT140" s="57">
        <f t="shared" si="177"/>
        <v>0</v>
      </c>
      <c r="BU140" s="68">
        <f t="shared" si="178"/>
        <v>0</v>
      </c>
      <c r="BV140" t="e">
        <f t="shared" si="179"/>
        <v>#N/A</v>
      </c>
      <c r="BW140" t="e">
        <f t="shared" si="180"/>
        <v>#N/A</v>
      </c>
      <c r="BX140" t="e">
        <f t="shared" si="181"/>
        <v>#N/A</v>
      </c>
      <c r="BY140" t="e">
        <f t="shared" si="182"/>
        <v>#N/A</v>
      </c>
      <c r="BZ140" t="e">
        <f t="shared" si="183"/>
        <v>#N/A</v>
      </c>
      <c r="CA140" t="e">
        <f t="shared" si="184"/>
        <v>#N/A</v>
      </c>
      <c r="CB140" t="e">
        <f t="shared" si="185"/>
        <v>#N/A</v>
      </c>
      <c r="CC140" t="e">
        <f t="shared" si="186"/>
        <v>#N/A</v>
      </c>
      <c r="CD140" t="e">
        <f t="shared" si="187"/>
        <v>#N/A</v>
      </c>
      <c r="CE140" t="e">
        <f t="shared" si="188"/>
        <v>#N/A</v>
      </c>
      <c r="CF140" t="e">
        <f t="shared" si="189"/>
        <v>#N/A</v>
      </c>
      <c r="CG140" t="e">
        <f t="shared" si="190"/>
        <v>#N/A</v>
      </c>
      <c r="CH140" t="e">
        <f t="shared" si="191"/>
        <v>#N/A</v>
      </c>
      <c r="CI140" t="e">
        <f t="shared" si="192"/>
        <v>#N/A</v>
      </c>
      <c r="CJ140" t="e">
        <f t="shared" si="193"/>
        <v>#N/A</v>
      </c>
      <c r="CK140" t="e">
        <f t="shared" si="194"/>
        <v>#N/A</v>
      </c>
      <c r="CL140" t="e">
        <f t="shared" si="195"/>
        <v>#N/A</v>
      </c>
      <c r="CM140" t="e">
        <f t="shared" si="196"/>
        <v>#N/A</v>
      </c>
      <c r="CN140" t="e">
        <f t="shared" si="197"/>
        <v>#N/A</v>
      </c>
      <c r="CO140" t="e">
        <f t="shared" si="198"/>
        <v>#N/A</v>
      </c>
      <c r="CP140" s="57" t="e">
        <f t="shared" si="25"/>
        <v>#N/A</v>
      </c>
      <c r="CQ140" s="57" t="str">
        <f t="shared" si="26"/>
        <v/>
      </c>
    </row>
    <row r="141" spans="3:95">
      <c r="C141" s="54"/>
      <c r="D141" s="54"/>
      <c r="AI141" s="18"/>
      <c r="AN141" s="57"/>
      <c r="AO141" s="57"/>
      <c r="AP141" s="57"/>
      <c r="AQ141" s="57"/>
      <c r="AR141" s="57"/>
      <c r="AS141" s="57"/>
      <c r="AT141" s="57"/>
      <c r="AU141" s="57"/>
      <c r="AV141" s="57"/>
      <c r="AW141" s="57"/>
      <c r="AX141" s="57"/>
      <c r="AY141" s="57"/>
      <c r="AZ141" s="57"/>
      <c r="BA141" s="57"/>
      <c r="BB141" s="57"/>
      <c r="BC141" s="57"/>
      <c r="BD141" s="57"/>
      <c r="BE141" s="57"/>
      <c r="BF141" s="57"/>
      <c r="BG141" s="57"/>
      <c r="BH141" s="57"/>
      <c r="BI141" s="57"/>
      <c r="BJ141" s="57"/>
      <c r="BK141" s="57"/>
      <c r="BL141" s="2">
        <f t="shared" ref="BL141:BR141" si="209">IF(ISERR(SEARCH(BL$1,AK141)),0,1)</f>
        <v>0</v>
      </c>
      <c r="BM141" s="2">
        <f t="shared" si="209"/>
        <v>0</v>
      </c>
      <c r="BN141" s="2">
        <f t="shared" si="209"/>
        <v>0</v>
      </c>
      <c r="BO141" s="2">
        <f t="shared" si="209"/>
        <v>0</v>
      </c>
      <c r="BP141" s="2">
        <f t="shared" si="209"/>
        <v>0</v>
      </c>
      <c r="BQ141" s="2">
        <f t="shared" si="209"/>
        <v>0</v>
      </c>
      <c r="BR141" s="2">
        <f t="shared" si="209"/>
        <v>0</v>
      </c>
      <c r="BS141" s="2">
        <f t="shared" si="2"/>
        <v>0</v>
      </c>
      <c r="BT141" s="57">
        <f t="shared" si="177"/>
        <v>0</v>
      </c>
      <c r="BU141" s="68">
        <f t="shared" si="178"/>
        <v>0</v>
      </c>
      <c r="BV141" t="e">
        <f t="shared" si="179"/>
        <v>#N/A</v>
      </c>
      <c r="BW141" t="e">
        <f t="shared" si="180"/>
        <v>#N/A</v>
      </c>
      <c r="BX141" t="e">
        <f t="shared" si="181"/>
        <v>#N/A</v>
      </c>
      <c r="BY141" t="e">
        <f t="shared" si="182"/>
        <v>#N/A</v>
      </c>
      <c r="BZ141" t="e">
        <f t="shared" si="183"/>
        <v>#N/A</v>
      </c>
      <c r="CA141" t="e">
        <f t="shared" si="184"/>
        <v>#N/A</v>
      </c>
      <c r="CB141" t="e">
        <f t="shared" si="185"/>
        <v>#N/A</v>
      </c>
      <c r="CC141" t="e">
        <f t="shared" si="186"/>
        <v>#N/A</v>
      </c>
      <c r="CD141" t="e">
        <f t="shared" si="187"/>
        <v>#N/A</v>
      </c>
      <c r="CE141" t="e">
        <f t="shared" si="188"/>
        <v>#N/A</v>
      </c>
      <c r="CF141" t="e">
        <f t="shared" si="189"/>
        <v>#N/A</v>
      </c>
      <c r="CG141" t="e">
        <f t="shared" si="190"/>
        <v>#N/A</v>
      </c>
      <c r="CH141" t="e">
        <f t="shared" si="191"/>
        <v>#N/A</v>
      </c>
      <c r="CI141" t="e">
        <f t="shared" si="192"/>
        <v>#N/A</v>
      </c>
      <c r="CJ141" t="e">
        <f t="shared" si="193"/>
        <v>#N/A</v>
      </c>
      <c r="CK141" t="e">
        <f t="shared" si="194"/>
        <v>#N/A</v>
      </c>
      <c r="CL141" t="e">
        <f t="shared" si="195"/>
        <v>#N/A</v>
      </c>
      <c r="CM141" t="e">
        <f t="shared" si="196"/>
        <v>#N/A</v>
      </c>
      <c r="CN141" t="e">
        <f t="shared" si="197"/>
        <v>#N/A</v>
      </c>
      <c r="CO141" t="e">
        <f t="shared" si="198"/>
        <v>#N/A</v>
      </c>
      <c r="CP141" s="57" t="e">
        <f t="shared" si="25"/>
        <v>#N/A</v>
      </c>
      <c r="CQ141" s="57" t="str">
        <f t="shared" si="26"/>
        <v/>
      </c>
    </row>
    <row r="142" spans="3:95">
      <c r="C142" s="54"/>
      <c r="D142" s="54"/>
      <c r="AI142" s="18"/>
      <c r="AN142" s="57"/>
      <c r="AO142" s="57"/>
      <c r="AP142" s="57"/>
      <c r="AQ142" s="57"/>
      <c r="AR142" s="57"/>
      <c r="AS142" s="57"/>
      <c r="AT142" s="57"/>
      <c r="AU142" s="57"/>
      <c r="AV142" s="57"/>
      <c r="AW142" s="57"/>
      <c r="AX142" s="57"/>
      <c r="AY142" s="57"/>
      <c r="AZ142" s="57"/>
      <c r="BA142" s="57"/>
      <c r="BB142" s="57"/>
      <c r="BC142" s="57"/>
      <c r="BD142" s="57"/>
      <c r="BE142" s="57"/>
      <c r="BF142" s="57"/>
      <c r="BG142" s="57"/>
      <c r="BH142" s="57"/>
      <c r="BI142" s="57"/>
      <c r="BJ142" s="57"/>
      <c r="BK142" s="57"/>
      <c r="BL142" s="2">
        <f t="shared" ref="BL142:BR142" si="210">IF(ISERR(SEARCH(BL$1,AK142)),0,1)</f>
        <v>0</v>
      </c>
      <c r="BM142" s="2">
        <f t="shared" si="210"/>
        <v>0</v>
      </c>
      <c r="BN142" s="2">
        <f t="shared" si="210"/>
        <v>0</v>
      </c>
      <c r="BO142" s="2">
        <f t="shared" si="210"/>
        <v>0</v>
      </c>
      <c r="BP142" s="2">
        <f t="shared" si="210"/>
        <v>0</v>
      </c>
      <c r="BQ142" s="2">
        <f t="shared" si="210"/>
        <v>0</v>
      </c>
      <c r="BR142" s="2">
        <f t="shared" si="210"/>
        <v>0</v>
      </c>
      <c r="BS142" s="2">
        <f t="shared" si="2"/>
        <v>0</v>
      </c>
      <c r="BT142" s="57">
        <f t="shared" si="177"/>
        <v>0</v>
      </c>
      <c r="BU142" s="68">
        <f t="shared" si="178"/>
        <v>0</v>
      </c>
      <c r="BV142" t="e">
        <f t="shared" si="179"/>
        <v>#N/A</v>
      </c>
      <c r="BW142" t="e">
        <f t="shared" si="180"/>
        <v>#N/A</v>
      </c>
      <c r="BX142" t="e">
        <f t="shared" si="181"/>
        <v>#N/A</v>
      </c>
      <c r="BY142" t="e">
        <f t="shared" si="182"/>
        <v>#N/A</v>
      </c>
      <c r="BZ142" t="e">
        <f t="shared" si="183"/>
        <v>#N/A</v>
      </c>
      <c r="CA142" t="e">
        <f t="shared" si="184"/>
        <v>#N/A</v>
      </c>
      <c r="CB142" t="e">
        <f t="shared" si="185"/>
        <v>#N/A</v>
      </c>
      <c r="CC142" t="e">
        <f t="shared" si="186"/>
        <v>#N/A</v>
      </c>
      <c r="CD142" t="e">
        <f t="shared" si="187"/>
        <v>#N/A</v>
      </c>
      <c r="CE142" t="e">
        <f t="shared" si="188"/>
        <v>#N/A</v>
      </c>
      <c r="CF142" t="e">
        <f t="shared" si="189"/>
        <v>#N/A</v>
      </c>
      <c r="CG142" t="e">
        <f t="shared" si="190"/>
        <v>#N/A</v>
      </c>
      <c r="CH142" t="e">
        <f t="shared" si="191"/>
        <v>#N/A</v>
      </c>
      <c r="CI142" t="e">
        <f t="shared" si="192"/>
        <v>#N/A</v>
      </c>
      <c r="CJ142" t="e">
        <f t="shared" si="193"/>
        <v>#N/A</v>
      </c>
      <c r="CK142" t="e">
        <f t="shared" si="194"/>
        <v>#N/A</v>
      </c>
      <c r="CL142" t="e">
        <f t="shared" si="195"/>
        <v>#N/A</v>
      </c>
      <c r="CM142" t="e">
        <f t="shared" si="196"/>
        <v>#N/A</v>
      </c>
      <c r="CN142" t="e">
        <f t="shared" si="197"/>
        <v>#N/A</v>
      </c>
      <c r="CO142" t="e">
        <f t="shared" si="198"/>
        <v>#N/A</v>
      </c>
      <c r="CP142" s="57" t="e">
        <f t="shared" si="25"/>
        <v>#N/A</v>
      </c>
      <c r="CQ142" s="57" t="str">
        <f t="shared" si="26"/>
        <v/>
      </c>
    </row>
    <row r="143" spans="3:95">
      <c r="C143" s="54"/>
      <c r="D143" s="54"/>
      <c r="AI143" s="18"/>
      <c r="AN143" s="57"/>
      <c r="AO143" s="57"/>
      <c r="AP143" s="57"/>
      <c r="AQ143" s="57"/>
      <c r="AR143" s="57"/>
      <c r="AS143" s="57"/>
      <c r="AT143" s="57"/>
      <c r="AU143" s="57"/>
      <c r="AV143" s="57"/>
      <c r="AW143" s="57"/>
      <c r="AX143" s="57"/>
      <c r="AY143" s="57"/>
      <c r="AZ143" s="57"/>
      <c r="BA143" s="57"/>
      <c r="BB143" s="57"/>
      <c r="BC143" s="57"/>
      <c r="BD143" s="57"/>
      <c r="BE143" s="57"/>
      <c r="BF143" s="57"/>
      <c r="BG143" s="57"/>
      <c r="BH143" s="57"/>
      <c r="BI143" s="57"/>
      <c r="BJ143" s="57"/>
      <c r="BK143" s="57"/>
      <c r="BL143" s="2">
        <f t="shared" ref="BL143:BR143" si="211">IF(ISERR(SEARCH(BL$1,AK143)),0,1)</f>
        <v>0</v>
      </c>
      <c r="BM143" s="2">
        <f t="shared" si="211"/>
        <v>0</v>
      </c>
      <c r="BN143" s="2">
        <f t="shared" si="211"/>
        <v>0</v>
      </c>
      <c r="BO143" s="2">
        <f t="shared" si="211"/>
        <v>0</v>
      </c>
      <c r="BP143" s="2">
        <f t="shared" si="211"/>
        <v>0</v>
      </c>
      <c r="BQ143" s="2">
        <f t="shared" si="211"/>
        <v>0</v>
      </c>
      <c r="BR143" s="2">
        <f t="shared" si="211"/>
        <v>0</v>
      </c>
      <c r="BS143" s="2">
        <f t="shared" si="2"/>
        <v>0</v>
      </c>
      <c r="BT143" s="57">
        <f t="shared" si="177"/>
        <v>0</v>
      </c>
      <c r="BU143" s="68">
        <f t="shared" si="178"/>
        <v>0</v>
      </c>
      <c r="BV143" t="e">
        <f t="shared" si="179"/>
        <v>#N/A</v>
      </c>
      <c r="BW143" t="e">
        <f t="shared" si="180"/>
        <v>#N/A</v>
      </c>
      <c r="BX143" t="e">
        <f t="shared" si="181"/>
        <v>#N/A</v>
      </c>
      <c r="BY143" t="e">
        <f t="shared" si="182"/>
        <v>#N/A</v>
      </c>
      <c r="BZ143" t="e">
        <f t="shared" si="183"/>
        <v>#N/A</v>
      </c>
      <c r="CA143" t="e">
        <f t="shared" si="184"/>
        <v>#N/A</v>
      </c>
      <c r="CB143" t="e">
        <f t="shared" si="185"/>
        <v>#N/A</v>
      </c>
      <c r="CC143" t="e">
        <f t="shared" si="186"/>
        <v>#N/A</v>
      </c>
      <c r="CD143" t="e">
        <f t="shared" si="187"/>
        <v>#N/A</v>
      </c>
      <c r="CE143" t="e">
        <f t="shared" si="188"/>
        <v>#N/A</v>
      </c>
      <c r="CF143" t="e">
        <f t="shared" si="189"/>
        <v>#N/A</v>
      </c>
      <c r="CG143" t="e">
        <f t="shared" si="190"/>
        <v>#N/A</v>
      </c>
      <c r="CH143" t="e">
        <f t="shared" si="191"/>
        <v>#N/A</v>
      </c>
      <c r="CI143" t="e">
        <f t="shared" si="192"/>
        <v>#N/A</v>
      </c>
      <c r="CJ143" t="e">
        <f t="shared" si="193"/>
        <v>#N/A</v>
      </c>
      <c r="CK143" t="e">
        <f t="shared" si="194"/>
        <v>#N/A</v>
      </c>
      <c r="CL143" t="e">
        <f t="shared" si="195"/>
        <v>#N/A</v>
      </c>
      <c r="CM143" t="e">
        <f t="shared" si="196"/>
        <v>#N/A</v>
      </c>
      <c r="CN143" t="e">
        <f t="shared" si="197"/>
        <v>#N/A</v>
      </c>
      <c r="CO143" t="e">
        <f t="shared" si="198"/>
        <v>#N/A</v>
      </c>
      <c r="CP143" s="57" t="e">
        <f t="shared" si="25"/>
        <v>#N/A</v>
      </c>
      <c r="CQ143" s="57" t="str">
        <f t="shared" si="26"/>
        <v/>
      </c>
    </row>
    <row r="144" spans="3:95">
      <c r="C144" s="54"/>
      <c r="D144" s="54"/>
      <c r="AI144" s="18"/>
      <c r="AN144" s="57"/>
      <c r="AO144" s="57"/>
      <c r="AP144" s="57"/>
      <c r="AQ144" s="57"/>
      <c r="AR144" s="57"/>
      <c r="AS144" s="57"/>
      <c r="AT144" s="57"/>
      <c r="AU144" s="57"/>
      <c r="AV144" s="57"/>
      <c r="AW144" s="57"/>
      <c r="AX144" s="57"/>
      <c r="AY144" s="57"/>
      <c r="AZ144" s="57"/>
      <c r="BA144" s="57"/>
      <c r="BB144" s="57"/>
      <c r="BC144" s="57"/>
      <c r="BD144" s="57"/>
      <c r="BE144" s="57"/>
      <c r="BF144" s="57"/>
      <c r="BG144" s="57"/>
      <c r="BH144" s="57"/>
      <c r="BI144" s="57"/>
      <c r="BJ144" s="57"/>
      <c r="BK144" s="57"/>
      <c r="BL144" s="2">
        <f t="shared" ref="BL144:BR144" si="212">IF(ISERR(SEARCH(BL$1,AK144)),0,1)</f>
        <v>0</v>
      </c>
      <c r="BM144" s="2">
        <f t="shared" si="212"/>
        <v>0</v>
      </c>
      <c r="BN144" s="2">
        <f t="shared" si="212"/>
        <v>0</v>
      </c>
      <c r="BO144" s="2">
        <f t="shared" si="212"/>
        <v>0</v>
      </c>
      <c r="BP144" s="2">
        <f t="shared" si="212"/>
        <v>0</v>
      </c>
      <c r="BQ144" s="2">
        <f t="shared" si="212"/>
        <v>0</v>
      </c>
      <c r="BR144" s="2">
        <f t="shared" si="212"/>
        <v>0</v>
      </c>
      <c r="BS144" s="2">
        <f t="shared" si="2"/>
        <v>0</v>
      </c>
      <c r="BT144" s="57">
        <f t="shared" si="177"/>
        <v>0</v>
      </c>
      <c r="BU144" s="68">
        <f t="shared" si="178"/>
        <v>0</v>
      </c>
      <c r="BV144" t="e">
        <f t="shared" si="179"/>
        <v>#N/A</v>
      </c>
      <c r="BW144" t="e">
        <f t="shared" si="180"/>
        <v>#N/A</v>
      </c>
      <c r="BX144" t="e">
        <f t="shared" si="181"/>
        <v>#N/A</v>
      </c>
      <c r="BY144" t="e">
        <f t="shared" si="182"/>
        <v>#N/A</v>
      </c>
      <c r="BZ144" t="e">
        <f t="shared" si="183"/>
        <v>#N/A</v>
      </c>
      <c r="CA144" t="e">
        <f t="shared" si="184"/>
        <v>#N/A</v>
      </c>
      <c r="CB144" t="e">
        <f t="shared" si="185"/>
        <v>#N/A</v>
      </c>
      <c r="CC144" t="e">
        <f t="shared" si="186"/>
        <v>#N/A</v>
      </c>
      <c r="CD144" t="e">
        <f t="shared" si="187"/>
        <v>#N/A</v>
      </c>
      <c r="CE144" t="e">
        <f t="shared" si="188"/>
        <v>#N/A</v>
      </c>
      <c r="CF144" t="e">
        <f t="shared" si="189"/>
        <v>#N/A</v>
      </c>
      <c r="CG144" t="e">
        <f t="shared" si="190"/>
        <v>#N/A</v>
      </c>
      <c r="CH144" t="e">
        <f t="shared" si="191"/>
        <v>#N/A</v>
      </c>
      <c r="CI144" t="e">
        <f t="shared" si="192"/>
        <v>#N/A</v>
      </c>
      <c r="CJ144" t="e">
        <f t="shared" si="193"/>
        <v>#N/A</v>
      </c>
      <c r="CK144" t="e">
        <f t="shared" si="194"/>
        <v>#N/A</v>
      </c>
      <c r="CL144" t="e">
        <f t="shared" si="195"/>
        <v>#N/A</v>
      </c>
      <c r="CM144" t="e">
        <f t="shared" si="196"/>
        <v>#N/A</v>
      </c>
      <c r="CN144" t="e">
        <f t="shared" si="197"/>
        <v>#N/A</v>
      </c>
      <c r="CO144" t="e">
        <f t="shared" si="198"/>
        <v>#N/A</v>
      </c>
      <c r="CP144" s="57" t="e">
        <f t="shared" si="25"/>
        <v>#N/A</v>
      </c>
      <c r="CQ144" s="57" t="str">
        <f t="shared" si="26"/>
        <v/>
      </c>
    </row>
    <row r="145" spans="3:95">
      <c r="C145" s="54"/>
      <c r="D145" s="54"/>
      <c r="AI145" s="18"/>
      <c r="AN145" s="57"/>
      <c r="AO145" s="57"/>
      <c r="AP145" s="57"/>
      <c r="AQ145" s="57"/>
      <c r="AR145" s="57"/>
      <c r="AS145" s="57"/>
      <c r="AT145" s="57"/>
      <c r="AU145" s="57"/>
      <c r="AV145" s="57"/>
      <c r="AW145" s="57"/>
      <c r="AX145" s="57"/>
      <c r="AY145" s="57"/>
      <c r="AZ145" s="57"/>
      <c r="BA145" s="57"/>
      <c r="BB145" s="57"/>
      <c r="BC145" s="57"/>
      <c r="BD145" s="57"/>
      <c r="BE145" s="57"/>
      <c r="BF145" s="57"/>
      <c r="BG145" s="57"/>
      <c r="BH145" s="57"/>
      <c r="BI145" s="57"/>
      <c r="BJ145" s="57"/>
      <c r="BK145" s="57"/>
      <c r="BL145" s="2">
        <f t="shared" ref="BL145:BR145" si="213">IF(ISERR(SEARCH(BL$1,AK145)),0,1)</f>
        <v>0</v>
      </c>
      <c r="BM145" s="2">
        <f t="shared" si="213"/>
        <v>0</v>
      </c>
      <c r="BN145" s="2">
        <f t="shared" si="213"/>
        <v>0</v>
      </c>
      <c r="BO145" s="2">
        <f t="shared" si="213"/>
        <v>0</v>
      </c>
      <c r="BP145" s="2">
        <f t="shared" si="213"/>
        <v>0</v>
      </c>
      <c r="BQ145" s="2">
        <f t="shared" si="213"/>
        <v>0</v>
      </c>
      <c r="BR145" s="2">
        <f t="shared" si="213"/>
        <v>0</v>
      </c>
      <c r="BS145" s="2">
        <f t="shared" si="2"/>
        <v>0</v>
      </c>
      <c r="BT145" s="57">
        <f t="shared" si="177"/>
        <v>0</v>
      </c>
      <c r="BU145" s="68">
        <f t="shared" si="178"/>
        <v>0</v>
      </c>
      <c r="BV145" t="e">
        <f t="shared" si="179"/>
        <v>#N/A</v>
      </c>
      <c r="BW145" t="e">
        <f t="shared" si="180"/>
        <v>#N/A</v>
      </c>
      <c r="BX145" t="e">
        <f t="shared" si="181"/>
        <v>#N/A</v>
      </c>
      <c r="BY145" t="e">
        <f t="shared" si="182"/>
        <v>#N/A</v>
      </c>
      <c r="BZ145" t="e">
        <f t="shared" si="183"/>
        <v>#N/A</v>
      </c>
      <c r="CA145" t="e">
        <f t="shared" si="184"/>
        <v>#N/A</v>
      </c>
      <c r="CB145" t="e">
        <f t="shared" si="185"/>
        <v>#N/A</v>
      </c>
      <c r="CC145" t="e">
        <f t="shared" si="186"/>
        <v>#N/A</v>
      </c>
      <c r="CD145" t="e">
        <f t="shared" si="187"/>
        <v>#N/A</v>
      </c>
      <c r="CE145" t="e">
        <f t="shared" si="188"/>
        <v>#N/A</v>
      </c>
      <c r="CF145" t="e">
        <f t="shared" si="189"/>
        <v>#N/A</v>
      </c>
      <c r="CG145" t="e">
        <f t="shared" si="190"/>
        <v>#N/A</v>
      </c>
      <c r="CH145" t="e">
        <f t="shared" si="191"/>
        <v>#N/A</v>
      </c>
      <c r="CI145" t="e">
        <f t="shared" si="192"/>
        <v>#N/A</v>
      </c>
      <c r="CJ145" t="e">
        <f t="shared" si="193"/>
        <v>#N/A</v>
      </c>
      <c r="CK145" t="e">
        <f t="shared" si="194"/>
        <v>#N/A</v>
      </c>
      <c r="CL145" t="e">
        <f t="shared" si="195"/>
        <v>#N/A</v>
      </c>
      <c r="CM145" t="e">
        <f t="shared" si="196"/>
        <v>#N/A</v>
      </c>
      <c r="CN145" t="e">
        <f t="shared" si="197"/>
        <v>#N/A</v>
      </c>
      <c r="CO145" t="e">
        <f t="shared" si="198"/>
        <v>#N/A</v>
      </c>
      <c r="CP145" s="57" t="e">
        <f t="shared" si="25"/>
        <v>#N/A</v>
      </c>
      <c r="CQ145" s="57" t="str">
        <f t="shared" si="26"/>
        <v/>
      </c>
    </row>
    <row r="146" spans="3:95">
      <c r="C146" s="54"/>
      <c r="D146" s="54"/>
      <c r="AI146" s="18"/>
      <c r="AN146" s="57"/>
      <c r="AO146" s="57"/>
      <c r="AP146" s="57"/>
      <c r="AQ146" s="57"/>
      <c r="AR146" s="57"/>
      <c r="AS146" s="57"/>
      <c r="AT146" s="57"/>
      <c r="AU146" s="57"/>
      <c r="AV146" s="57"/>
      <c r="AW146" s="57"/>
      <c r="AX146" s="57"/>
      <c r="AY146" s="57"/>
      <c r="AZ146" s="57"/>
      <c r="BA146" s="57"/>
      <c r="BB146" s="57"/>
      <c r="BC146" s="57"/>
      <c r="BD146" s="57"/>
      <c r="BE146" s="57"/>
      <c r="BF146" s="57"/>
      <c r="BG146" s="57"/>
      <c r="BH146" s="57"/>
      <c r="BI146" s="57"/>
      <c r="BJ146" s="57"/>
      <c r="BK146" s="57"/>
      <c r="BL146" s="2">
        <f t="shared" ref="BL146:BR146" si="214">IF(ISERR(SEARCH(BL$1,AK146)),0,1)</f>
        <v>0</v>
      </c>
      <c r="BM146" s="2">
        <f t="shared" si="214"/>
        <v>0</v>
      </c>
      <c r="BN146" s="2">
        <f t="shared" si="214"/>
        <v>0</v>
      </c>
      <c r="BO146" s="2">
        <f t="shared" si="214"/>
        <v>0</v>
      </c>
      <c r="BP146" s="2">
        <f t="shared" si="214"/>
        <v>0</v>
      </c>
      <c r="BQ146" s="2">
        <f t="shared" si="214"/>
        <v>0</v>
      </c>
      <c r="BR146" s="2">
        <f t="shared" si="214"/>
        <v>0</v>
      </c>
      <c r="BS146" s="2">
        <f t="shared" si="2"/>
        <v>0</v>
      </c>
      <c r="BT146" s="57">
        <f t="shared" si="177"/>
        <v>0</v>
      </c>
      <c r="BU146" s="68">
        <f t="shared" si="178"/>
        <v>0</v>
      </c>
      <c r="BV146" t="e">
        <f t="shared" si="179"/>
        <v>#N/A</v>
      </c>
      <c r="BW146" t="e">
        <f t="shared" si="180"/>
        <v>#N/A</v>
      </c>
      <c r="BX146" t="e">
        <f t="shared" si="181"/>
        <v>#N/A</v>
      </c>
      <c r="BY146" t="e">
        <f t="shared" si="182"/>
        <v>#N/A</v>
      </c>
      <c r="BZ146" t="e">
        <f t="shared" si="183"/>
        <v>#N/A</v>
      </c>
      <c r="CA146" t="e">
        <f t="shared" si="184"/>
        <v>#N/A</v>
      </c>
      <c r="CB146" t="e">
        <f t="shared" si="185"/>
        <v>#N/A</v>
      </c>
      <c r="CC146" t="e">
        <f t="shared" si="186"/>
        <v>#N/A</v>
      </c>
      <c r="CD146" t="e">
        <f t="shared" si="187"/>
        <v>#N/A</v>
      </c>
      <c r="CE146" t="e">
        <f t="shared" si="188"/>
        <v>#N/A</v>
      </c>
      <c r="CF146" t="e">
        <f t="shared" si="189"/>
        <v>#N/A</v>
      </c>
      <c r="CG146" t="e">
        <f t="shared" si="190"/>
        <v>#N/A</v>
      </c>
      <c r="CH146" t="e">
        <f t="shared" si="191"/>
        <v>#N/A</v>
      </c>
      <c r="CI146" t="e">
        <f t="shared" si="192"/>
        <v>#N/A</v>
      </c>
      <c r="CJ146" t="e">
        <f t="shared" si="193"/>
        <v>#N/A</v>
      </c>
      <c r="CK146" t="e">
        <f t="shared" si="194"/>
        <v>#N/A</v>
      </c>
      <c r="CL146" t="e">
        <f t="shared" si="195"/>
        <v>#N/A</v>
      </c>
      <c r="CM146" t="e">
        <f t="shared" si="196"/>
        <v>#N/A</v>
      </c>
      <c r="CN146" t="e">
        <f t="shared" si="197"/>
        <v>#N/A</v>
      </c>
      <c r="CO146" t="e">
        <f t="shared" si="198"/>
        <v>#N/A</v>
      </c>
      <c r="CP146" s="57" t="e">
        <f t="shared" si="25"/>
        <v>#N/A</v>
      </c>
      <c r="CQ146" s="57" t="str">
        <f t="shared" si="26"/>
        <v/>
      </c>
    </row>
    <row r="147" spans="3:95">
      <c r="C147" s="54"/>
      <c r="D147" s="54"/>
      <c r="AI147" s="18"/>
      <c r="AN147" s="57"/>
      <c r="AO147" s="57"/>
      <c r="AP147" s="57"/>
      <c r="AQ147" s="57"/>
      <c r="AR147" s="57"/>
      <c r="AS147" s="57"/>
      <c r="AT147" s="57"/>
      <c r="AU147" s="57"/>
      <c r="AV147" s="57"/>
      <c r="AW147" s="57"/>
      <c r="AX147" s="57"/>
      <c r="AY147" s="57"/>
      <c r="AZ147" s="57"/>
      <c r="BA147" s="57"/>
      <c r="BB147" s="57"/>
      <c r="BC147" s="57"/>
      <c r="BD147" s="57"/>
      <c r="BE147" s="57"/>
      <c r="BF147" s="57"/>
      <c r="BG147" s="57"/>
      <c r="BH147" s="57"/>
      <c r="BI147" s="57"/>
      <c r="BJ147" s="57"/>
      <c r="BK147" s="57"/>
      <c r="BL147" s="2">
        <f t="shared" ref="BL147:BR147" si="215">IF(ISERR(SEARCH(BL$1,AK147)),0,1)</f>
        <v>0</v>
      </c>
      <c r="BM147" s="2">
        <f t="shared" si="215"/>
        <v>0</v>
      </c>
      <c r="BN147" s="2">
        <f t="shared" si="215"/>
        <v>0</v>
      </c>
      <c r="BO147" s="2">
        <f t="shared" si="215"/>
        <v>0</v>
      </c>
      <c r="BP147" s="2">
        <f t="shared" si="215"/>
        <v>0</v>
      </c>
      <c r="BQ147" s="2">
        <f t="shared" si="215"/>
        <v>0</v>
      </c>
      <c r="BR147" s="2">
        <f t="shared" si="215"/>
        <v>0</v>
      </c>
      <c r="BS147" s="2">
        <f t="shared" si="2"/>
        <v>0</v>
      </c>
      <c r="BT147" s="57">
        <f t="shared" si="177"/>
        <v>0</v>
      </c>
      <c r="BU147" s="68">
        <f t="shared" si="178"/>
        <v>0</v>
      </c>
      <c r="BV147" t="e">
        <f t="shared" si="179"/>
        <v>#N/A</v>
      </c>
      <c r="BW147" t="e">
        <f t="shared" si="180"/>
        <v>#N/A</v>
      </c>
      <c r="BX147" t="e">
        <f t="shared" si="181"/>
        <v>#N/A</v>
      </c>
      <c r="BY147" t="e">
        <f t="shared" si="182"/>
        <v>#N/A</v>
      </c>
      <c r="BZ147" t="e">
        <f t="shared" si="183"/>
        <v>#N/A</v>
      </c>
      <c r="CA147" t="e">
        <f t="shared" si="184"/>
        <v>#N/A</v>
      </c>
      <c r="CB147" t="e">
        <f t="shared" si="185"/>
        <v>#N/A</v>
      </c>
      <c r="CC147" t="e">
        <f t="shared" si="186"/>
        <v>#N/A</v>
      </c>
      <c r="CD147" t="e">
        <f t="shared" si="187"/>
        <v>#N/A</v>
      </c>
      <c r="CE147" t="e">
        <f t="shared" si="188"/>
        <v>#N/A</v>
      </c>
      <c r="CF147" t="e">
        <f t="shared" si="189"/>
        <v>#N/A</v>
      </c>
      <c r="CG147" t="e">
        <f t="shared" si="190"/>
        <v>#N/A</v>
      </c>
      <c r="CH147" t="e">
        <f t="shared" si="191"/>
        <v>#N/A</v>
      </c>
      <c r="CI147" t="e">
        <f t="shared" si="192"/>
        <v>#N/A</v>
      </c>
      <c r="CJ147" t="e">
        <f t="shared" si="193"/>
        <v>#N/A</v>
      </c>
      <c r="CK147" t="e">
        <f t="shared" si="194"/>
        <v>#N/A</v>
      </c>
      <c r="CL147" t="e">
        <f t="shared" si="195"/>
        <v>#N/A</v>
      </c>
      <c r="CM147" t="e">
        <f t="shared" si="196"/>
        <v>#N/A</v>
      </c>
      <c r="CN147" t="e">
        <f t="shared" si="197"/>
        <v>#N/A</v>
      </c>
      <c r="CO147" t="e">
        <f t="shared" si="198"/>
        <v>#N/A</v>
      </c>
      <c r="CP147" s="57" t="e">
        <f t="shared" si="25"/>
        <v>#N/A</v>
      </c>
      <c r="CQ147" s="57" t="str">
        <f t="shared" si="26"/>
        <v/>
      </c>
    </row>
    <row r="148" spans="3:95">
      <c r="C148" s="54"/>
      <c r="D148" s="54"/>
      <c r="AI148" s="18"/>
      <c r="AN148" s="57"/>
      <c r="AO148" s="57"/>
      <c r="AP148" s="57"/>
      <c r="AQ148" s="57"/>
      <c r="AR148" s="57"/>
      <c r="AS148" s="57"/>
      <c r="AT148" s="57"/>
      <c r="AU148" s="57"/>
      <c r="AV148" s="57"/>
      <c r="AW148" s="57"/>
      <c r="AX148" s="57"/>
      <c r="AY148" s="57"/>
      <c r="AZ148" s="57"/>
      <c r="BA148" s="57"/>
      <c r="BB148" s="57"/>
      <c r="BC148" s="57"/>
      <c r="BD148" s="57"/>
      <c r="BE148" s="57"/>
      <c r="BF148" s="57"/>
      <c r="BG148" s="57"/>
      <c r="BH148" s="57"/>
      <c r="BI148" s="57"/>
      <c r="BJ148" s="57"/>
      <c r="BK148" s="57"/>
      <c r="BL148" s="2">
        <f t="shared" ref="BL148:BR148" si="216">IF(ISERR(SEARCH(BL$1,AK148)),0,1)</f>
        <v>0</v>
      </c>
      <c r="BM148" s="2">
        <f t="shared" si="216"/>
        <v>0</v>
      </c>
      <c r="BN148" s="2">
        <f t="shared" si="216"/>
        <v>0</v>
      </c>
      <c r="BO148" s="2">
        <f t="shared" si="216"/>
        <v>0</v>
      </c>
      <c r="BP148" s="2">
        <f t="shared" si="216"/>
        <v>0</v>
      </c>
      <c r="BQ148" s="2">
        <f t="shared" si="216"/>
        <v>0</v>
      </c>
      <c r="BR148" s="2">
        <f t="shared" si="216"/>
        <v>0</v>
      </c>
      <c r="BS148" s="2">
        <f t="shared" si="2"/>
        <v>0</v>
      </c>
      <c r="BT148" s="57">
        <f t="shared" si="177"/>
        <v>0</v>
      </c>
      <c r="BU148" s="68">
        <f t="shared" si="178"/>
        <v>0</v>
      </c>
      <c r="BV148" t="e">
        <f t="shared" si="179"/>
        <v>#N/A</v>
      </c>
      <c r="BW148" t="e">
        <f t="shared" si="180"/>
        <v>#N/A</v>
      </c>
      <c r="BX148" t="e">
        <f t="shared" si="181"/>
        <v>#N/A</v>
      </c>
      <c r="BY148" t="e">
        <f t="shared" si="182"/>
        <v>#N/A</v>
      </c>
      <c r="BZ148" t="e">
        <f t="shared" si="183"/>
        <v>#N/A</v>
      </c>
      <c r="CA148" t="e">
        <f t="shared" si="184"/>
        <v>#N/A</v>
      </c>
      <c r="CB148" t="e">
        <f t="shared" si="185"/>
        <v>#N/A</v>
      </c>
      <c r="CC148" t="e">
        <f t="shared" si="186"/>
        <v>#N/A</v>
      </c>
      <c r="CD148" t="e">
        <f t="shared" si="187"/>
        <v>#N/A</v>
      </c>
      <c r="CE148" t="e">
        <f t="shared" si="188"/>
        <v>#N/A</v>
      </c>
      <c r="CF148" t="e">
        <f t="shared" si="189"/>
        <v>#N/A</v>
      </c>
      <c r="CG148" t="e">
        <f t="shared" si="190"/>
        <v>#N/A</v>
      </c>
      <c r="CH148" t="e">
        <f t="shared" si="191"/>
        <v>#N/A</v>
      </c>
      <c r="CI148" t="e">
        <f t="shared" si="192"/>
        <v>#N/A</v>
      </c>
      <c r="CJ148" t="e">
        <f t="shared" si="193"/>
        <v>#N/A</v>
      </c>
      <c r="CK148" t="e">
        <f t="shared" si="194"/>
        <v>#N/A</v>
      </c>
      <c r="CL148" t="e">
        <f t="shared" si="195"/>
        <v>#N/A</v>
      </c>
      <c r="CM148" t="e">
        <f t="shared" si="196"/>
        <v>#N/A</v>
      </c>
      <c r="CN148" t="e">
        <f t="shared" si="197"/>
        <v>#N/A</v>
      </c>
      <c r="CO148" t="e">
        <f t="shared" si="198"/>
        <v>#N/A</v>
      </c>
      <c r="CP148" s="57" t="e">
        <f t="shared" si="25"/>
        <v>#N/A</v>
      </c>
      <c r="CQ148" s="57" t="str">
        <f t="shared" si="26"/>
        <v/>
      </c>
    </row>
    <row r="149" spans="3:95">
      <c r="C149" s="54"/>
      <c r="D149" s="54"/>
      <c r="AI149" s="18"/>
      <c r="AN149" s="57"/>
      <c r="AO149" s="57"/>
      <c r="AP149" s="57"/>
      <c r="AQ149" s="57"/>
      <c r="AR149" s="57"/>
      <c r="AS149" s="57"/>
      <c r="AT149" s="57"/>
      <c r="AU149" s="57"/>
      <c r="AV149" s="57"/>
      <c r="AW149" s="57"/>
      <c r="AX149" s="57"/>
      <c r="AY149" s="57"/>
      <c r="AZ149" s="57"/>
      <c r="BA149" s="57"/>
      <c r="BB149" s="57"/>
      <c r="BC149" s="57"/>
      <c r="BD149" s="57"/>
      <c r="BE149" s="57"/>
      <c r="BF149" s="57"/>
      <c r="BG149" s="57"/>
      <c r="BH149" s="57"/>
      <c r="BI149" s="57"/>
      <c r="BJ149" s="57"/>
      <c r="BK149" s="57"/>
      <c r="BL149" s="2">
        <f t="shared" ref="BL149:BR149" si="217">IF(ISERR(SEARCH(BL$1,AK149)),0,1)</f>
        <v>0</v>
      </c>
      <c r="BM149" s="2">
        <f t="shared" si="217"/>
        <v>0</v>
      </c>
      <c r="BN149" s="2">
        <f t="shared" si="217"/>
        <v>0</v>
      </c>
      <c r="BO149" s="2">
        <f t="shared" si="217"/>
        <v>0</v>
      </c>
      <c r="BP149" s="2">
        <f t="shared" si="217"/>
        <v>0</v>
      </c>
      <c r="BQ149" s="2">
        <f t="shared" si="217"/>
        <v>0</v>
      </c>
      <c r="BR149" s="2">
        <f t="shared" si="217"/>
        <v>0</v>
      </c>
      <c r="BS149" s="2">
        <f t="shared" si="2"/>
        <v>0</v>
      </c>
      <c r="BT149" s="57">
        <f t="shared" si="177"/>
        <v>0</v>
      </c>
      <c r="BU149" s="68">
        <f t="shared" si="178"/>
        <v>0</v>
      </c>
      <c r="BV149" t="e">
        <f t="shared" si="179"/>
        <v>#N/A</v>
      </c>
      <c r="BW149" t="e">
        <f t="shared" si="180"/>
        <v>#N/A</v>
      </c>
      <c r="BX149" t="e">
        <f t="shared" si="181"/>
        <v>#N/A</v>
      </c>
      <c r="BY149" t="e">
        <f t="shared" si="182"/>
        <v>#N/A</v>
      </c>
      <c r="BZ149" t="e">
        <f t="shared" si="183"/>
        <v>#N/A</v>
      </c>
      <c r="CA149" t="e">
        <f t="shared" si="184"/>
        <v>#N/A</v>
      </c>
      <c r="CB149" t="e">
        <f t="shared" si="185"/>
        <v>#N/A</v>
      </c>
      <c r="CC149" t="e">
        <f t="shared" si="186"/>
        <v>#N/A</v>
      </c>
      <c r="CD149" t="e">
        <f t="shared" si="187"/>
        <v>#N/A</v>
      </c>
      <c r="CE149" t="e">
        <f t="shared" si="188"/>
        <v>#N/A</v>
      </c>
      <c r="CF149" t="e">
        <f t="shared" si="189"/>
        <v>#N/A</v>
      </c>
      <c r="CG149" t="e">
        <f t="shared" si="190"/>
        <v>#N/A</v>
      </c>
      <c r="CH149" t="e">
        <f t="shared" si="191"/>
        <v>#N/A</v>
      </c>
      <c r="CI149" t="e">
        <f t="shared" si="192"/>
        <v>#N/A</v>
      </c>
      <c r="CJ149" t="e">
        <f t="shared" si="193"/>
        <v>#N/A</v>
      </c>
      <c r="CK149" t="e">
        <f t="shared" si="194"/>
        <v>#N/A</v>
      </c>
      <c r="CL149" t="e">
        <f t="shared" si="195"/>
        <v>#N/A</v>
      </c>
      <c r="CM149" t="e">
        <f t="shared" si="196"/>
        <v>#N/A</v>
      </c>
      <c r="CN149" t="e">
        <f t="shared" si="197"/>
        <v>#N/A</v>
      </c>
      <c r="CO149" t="e">
        <f t="shared" si="198"/>
        <v>#N/A</v>
      </c>
      <c r="CP149" s="57" t="e">
        <f t="shared" si="25"/>
        <v>#N/A</v>
      </c>
      <c r="CQ149" s="57" t="str">
        <f t="shared" si="26"/>
        <v/>
      </c>
    </row>
    <row r="150" spans="3:95">
      <c r="C150" s="54"/>
      <c r="D150" s="54"/>
      <c r="AI150" s="18"/>
      <c r="AN150" s="57"/>
      <c r="AO150" s="57"/>
      <c r="AP150" s="57"/>
      <c r="AQ150" s="57"/>
      <c r="AR150" s="57"/>
      <c r="AS150" s="57"/>
      <c r="AT150" s="57"/>
      <c r="AU150" s="57"/>
      <c r="AV150" s="57"/>
      <c r="AW150" s="57"/>
      <c r="AX150" s="57"/>
      <c r="AY150" s="57"/>
      <c r="AZ150" s="57"/>
      <c r="BA150" s="57"/>
      <c r="BB150" s="57"/>
      <c r="BC150" s="57"/>
      <c r="BD150" s="57"/>
      <c r="BE150" s="57"/>
      <c r="BF150" s="57"/>
      <c r="BG150" s="57"/>
      <c r="BH150" s="57"/>
      <c r="BI150" s="57"/>
      <c r="BJ150" s="57"/>
      <c r="BK150" s="57"/>
      <c r="BL150" s="2">
        <f t="shared" ref="BL150:BR150" si="218">IF(ISERR(SEARCH(BL$1,AK150)),0,1)</f>
        <v>0</v>
      </c>
      <c r="BM150" s="2">
        <f t="shared" si="218"/>
        <v>0</v>
      </c>
      <c r="BN150" s="2">
        <f t="shared" si="218"/>
        <v>0</v>
      </c>
      <c r="BO150" s="2">
        <f t="shared" si="218"/>
        <v>0</v>
      </c>
      <c r="BP150" s="2">
        <f t="shared" si="218"/>
        <v>0</v>
      </c>
      <c r="BQ150" s="2">
        <f t="shared" si="218"/>
        <v>0</v>
      </c>
      <c r="BR150" s="2">
        <f t="shared" si="218"/>
        <v>0</v>
      </c>
      <c r="BS150" s="2">
        <f t="shared" si="2"/>
        <v>0</v>
      </c>
      <c r="BT150" s="57">
        <f t="shared" si="177"/>
        <v>0</v>
      </c>
      <c r="BU150" s="68">
        <f t="shared" si="178"/>
        <v>0</v>
      </c>
      <c r="BV150" t="e">
        <f t="shared" si="179"/>
        <v>#N/A</v>
      </c>
      <c r="BW150" t="e">
        <f t="shared" si="180"/>
        <v>#N/A</v>
      </c>
      <c r="BX150" t="e">
        <f t="shared" si="181"/>
        <v>#N/A</v>
      </c>
      <c r="BY150" t="e">
        <f t="shared" si="182"/>
        <v>#N/A</v>
      </c>
      <c r="BZ150" t="e">
        <f t="shared" si="183"/>
        <v>#N/A</v>
      </c>
      <c r="CA150" t="e">
        <f t="shared" si="184"/>
        <v>#N/A</v>
      </c>
      <c r="CB150" t="e">
        <f t="shared" si="185"/>
        <v>#N/A</v>
      </c>
      <c r="CC150" t="e">
        <f t="shared" si="186"/>
        <v>#N/A</v>
      </c>
      <c r="CD150" t="e">
        <f t="shared" si="187"/>
        <v>#N/A</v>
      </c>
      <c r="CE150" t="e">
        <f t="shared" si="188"/>
        <v>#N/A</v>
      </c>
      <c r="CF150" t="e">
        <f t="shared" si="189"/>
        <v>#N/A</v>
      </c>
      <c r="CG150" t="e">
        <f t="shared" si="190"/>
        <v>#N/A</v>
      </c>
      <c r="CH150" t="e">
        <f t="shared" si="191"/>
        <v>#N/A</v>
      </c>
      <c r="CI150" t="e">
        <f t="shared" si="192"/>
        <v>#N/A</v>
      </c>
      <c r="CJ150" t="e">
        <f t="shared" si="193"/>
        <v>#N/A</v>
      </c>
      <c r="CK150" t="e">
        <f t="shared" si="194"/>
        <v>#N/A</v>
      </c>
      <c r="CL150" t="e">
        <f t="shared" si="195"/>
        <v>#N/A</v>
      </c>
      <c r="CM150" t="e">
        <f t="shared" si="196"/>
        <v>#N/A</v>
      </c>
      <c r="CN150" t="e">
        <f t="shared" si="197"/>
        <v>#N/A</v>
      </c>
      <c r="CO150" t="e">
        <f t="shared" si="198"/>
        <v>#N/A</v>
      </c>
      <c r="CP150" s="57" t="e">
        <f t="shared" si="25"/>
        <v>#N/A</v>
      </c>
      <c r="CQ150" s="57" t="str">
        <f t="shared" si="26"/>
        <v/>
      </c>
    </row>
    <row r="151" spans="3:95">
      <c r="C151" s="54"/>
      <c r="D151" s="54"/>
      <c r="AI151" s="18"/>
      <c r="AN151" s="57"/>
      <c r="AO151" s="57"/>
      <c r="AP151" s="57"/>
      <c r="AQ151" s="57"/>
      <c r="AR151" s="57"/>
      <c r="AS151" s="57"/>
      <c r="AT151" s="57"/>
      <c r="AU151" s="57"/>
      <c r="AV151" s="57"/>
      <c r="AW151" s="57"/>
      <c r="AX151" s="57"/>
      <c r="AY151" s="57"/>
      <c r="AZ151" s="57"/>
      <c r="BA151" s="57"/>
      <c r="BB151" s="57"/>
      <c r="BC151" s="57"/>
      <c r="BD151" s="57"/>
      <c r="BE151" s="57"/>
      <c r="BF151" s="57"/>
      <c r="BG151" s="57"/>
      <c r="BH151" s="57"/>
      <c r="BI151" s="57"/>
      <c r="BJ151" s="57"/>
      <c r="BK151" s="57"/>
      <c r="BL151" s="2">
        <f t="shared" ref="BL151:BR151" si="219">IF(ISERR(SEARCH(BL$1,AK151)),0,1)</f>
        <v>0</v>
      </c>
      <c r="BM151" s="2">
        <f t="shared" si="219"/>
        <v>0</v>
      </c>
      <c r="BN151" s="2">
        <f t="shared" si="219"/>
        <v>0</v>
      </c>
      <c r="BO151" s="2">
        <f t="shared" si="219"/>
        <v>0</v>
      </c>
      <c r="BP151" s="2">
        <f t="shared" si="219"/>
        <v>0</v>
      </c>
      <c r="BQ151" s="2">
        <f t="shared" si="219"/>
        <v>0</v>
      </c>
      <c r="BR151" s="2">
        <f t="shared" si="219"/>
        <v>0</v>
      </c>
      <c r="BS151" s="2">
        <f t="shared" si="2"/>
        <v>0</v>
      </c>
      <c r="BT151" s="57">
        <f t="shared" si="177"/>
        <v>0</v>
      </c>
      <c r="BU151" s="68">
        <f t="shared" si="178"/>
        <v>0</v>
      </c>
      <c r="BV151" t="e">
        <f t="shared" si="179"/>
        <v>#N/A</v>
      </c>
      <c r="BW151" t="e">
        <f t="shared" si="180"/>
        <v>#N/A</v>
      </c>
      <c r="BX151" t="e">
        <f t="shared" si="181"/>
        <v>#N/A</v>
      </c>
      <c r="BY151" t="e">
        <f t="shared" si="182"/>
        <v>#N/A</v>
      </c>
      <c r="BZ151" t="e">
        <f t="shared" si="183"/>
        <v>#N/A</v>
      </c>
      <c r="CA151" t="e">
        <f t="shared" si="184"/>
        <v>#N/A</v>
      </c>
      <c r="CB151" t="e">
        <f t="shared" si="185"/>
        <v>#N/A</v>
      </c>
      <c r="CC151" t="e">
        <f t="shared" si="186"/>
        <v>#N/A</v>
      </c>
      <c r="CD151" t="e">
        <f t="shared" si="187"/>
        <v>#N/A</v>
      </c>
      <c r="CE151" t="e">
        <f t="shared" si="188"/>
        <v>#N/A</v>
      </c>
      <c r="CF151" t="e">
        <f t="shared" si="189"/>
        <v>#N/A</v>
      </c>
      <c r="CG151" t="e">
        <f t="shared" si="190"/>
        <v>#N/A</v>
      </c>
      <c r="CH151" t="e">
        <f t="shared" si="191"/>
        <v>#N/A</v>
      </c>
      <c r="CI151" t="e">
        <f t="shared" si="192"/>
        <v>#N/A</v>
      </c>
      <c r="CJ151" t="e">
        <f t="shared" si="193"/>
        <v>#N/A</v>
      </c>
      <c r="CK151" t="e">
        <f t="shared" si="194"/>
        <v>#N/A</v>
      </c>
      <c r="CL151" t="e">
        <f t="shared" si="195"/>
        <v>#N/A</v>
      </c>
      <c r="CM151" t="e">
        <f t="shared" si="196"/>
        <v>#N/A</v>
      </c>
      <c r="CN151" t="e">
        <f t="shared" si="197"/>
        <v>#N/A</v>
      </c>
      <c r="CO151" t="e">
        <f t="shared" si="198"/>
        <v>#N/A</v>
      </c>
      <c r="CP151" s="57" t="e">
        <f t="shared" si="25"/>
        <v>#N/A</v>
      </c>
      <c r="CQ151" s="57" t="str">
        <f t="shared" si="26"/>
        <v/>
      </c>
    </row>
    <row r="152" spans="3:95">
      <c r="C152" s="54"/>
      <c r="D152" s="54"/>
      <c r="AI152" s="18"/>
      <c r="AN152" s="57"/>
      <c r="AO152" s="57"/>
      <c r="AP152" s="57"/>
      <c r="AQ152" s="57"/>
      <c r="AR152" s="57"/>
      <c r="AS152" s="57"/>
      <c r="AT152" s="57"/>
      <c r="AU152" s="57"/>
      <c r="AV152" s="57"/>
      <c r="AW152" s="57"/>
      <c r="AX152" s="57"/>
      <c r="AY152" s="57"/>
      <c r="AZ152" s="57"/>
      <c r="BA152" s="57"/>
      <c r="BB152" s="57"/>
      <c r="BC152" s="57"/>
      <c r="BD152" s="57"/>
      <c r="BE152" s="57"/>
      <c r="BF152" s="57"/>
      <c r="BG152" s="57"/>
      <c r="BH152" s="57"/>
      <c r="BI152" s="57"/>
      <c r="BJ152" s="57"/>
      <c r="BK152" s="57"/>
      <c r="BL152" s="2">
        <f t="shared" ref="BL152:BR152" si="220">IF(ISERR(SEARCH(BL$1,AK152)),0,1)</f>
        <v>0</v>
      </c>
      <c r="BM152" s="2">
        <f t="shared" si="220"/>
        <v>0</v>
      </c>
      <c r="BN152" s="2">
        <f t="shared" si="220"/>
        <v>0</v>
      </c>
      <c r="BO152" s="2">
        <f t="shared" si="220"/>
        <v>0</v>
      </c>
      <c r="BP152" s="2">
        <f t="shared" si="220"/>
        <v>0</v>
      </c>
      <c r="BQ152" s="2">
        <f t="shared" si="220"/>
        <v>0</v>
      </c>
      <c r="BR152" s="2">
        <f t="shared" si="220"/>
        <v>0</v>
      </c>
      <c r="BS152" s="2">
        <f t="shared" si="2"/>
        <v>0</v>
      </c>
      <c r="BT152" s="57">
        <f t="shared" si="177"/>
        <v>0</v>
      </c>
      <c r="BU152" s="68">
        <f t="shared" si="178"/>
        <v>0</v>
      </c>
      <c r="BV152" t="e">
        <f t="shared" si="179"/>
        <v>#N/A</v>
      </c>
      <c r="BW152" t="e">
        <f t="shared" si="180"/>
        <v>#N/A</v>
      </c>
      <c r="BX152" t="e">
        <f t="shared" si="181"/>
        <v>#N/A</v>
      </c>
      <c r="BY152" t="e">
        <f t="shared" si="182"/>
        <v>#N/A</v>
      </c>
      <c r="BZ152" t="e">
        <f t="shared" si="183"/>
        <v>#N/A</v>
      </c>
      <c r="CA152" t="e">
        <f t="shared" si="184"/>
        <v>#N/A</v>
      </c>
      <c r="CB152" t="e">
        <f t="shared" si="185"/>
        <v>#N/A</v>
      </c>
      <c r="CC152" t="e">
        <f t="shared" si="186"/>
        <v>#N/A</v>
      </c>
      <c r="CD152" t="e">
        <f t="shared" si="187"/>
        <v>#N/A</v>
      </c>
      <c r="CE152" t="e">
        <f t="shared" si="188"/>
        <v>#N/A</v>
      </c>
      <c r="CF152" t="e">
        <f t="shared" si="189"/>
        <v>#N/A</v>
      </c>
      <c r="CG152" t="e">
        <f t="shared" si="190"/>
        <v>#N/A</v>
      </c>
      <c r="CH152" t="e">
        <f t="shared" si="191"/>
        <v>#N/A</v>
      </c>
      <c r="CI152" t="e">
        <f t="shared" si="192"/>
        <v>#N/A</v>
      </c>
      <c r="CJ152" t="e">
        <f t="shared" si="193"/>
        <v>#N/A</v>
      </c>
      <c r="CK152" t="e">
        <f t="shared" si="194"/>
        <v>#N/A</v>
      </c>
      <c r="CL152" t="e">
        <f t="shared" si="195"/>
        <v>#N/A</v>
      </c>
      <c r="CM152" t="e">
        <f t="shared" si="196"/>
        <v>#N/A</v>
      </c>
      <c r="CN152" t="e">
        <f t="shared" si="197"/>
        <v>#N/A</v>
      </c>
      <c r="CO152" t="e">
        <f t="shared" si="198"/>
        <v>#N/A</v>
      </c>
      <c r="CP152" s="57" t="e">
        <f t="shared" si="25"/>
        <v>#N/A</v>
      </c>
      <c r="CQ152" s="57" t="str">
        <f t="shared" si="26"/>
        <v/>
      </c>
    </row>
    <row r="153" spans="3:95">
      <c r="C153" s="54"/>
      <c r="D153" s="54"/>
      <c r="AI153" s="18"/>
      <c r="AN153" s="57"/>
      <c r="AO153" s="57"/>
      <c r="AP153" s="57"/>
      <c r="AQ153" s="57"/>
      <c r="AR153" s="57"/>
      <c r="AS153" s="57"/>
      <c r="AT153" s="57"/>
      <c r="AU153" s="57"/>
      <c r="AV153" s="57"/>
      <c r="AW153" s="57"/>
      <c r="AX153" s="57"/>
      <c r="AY153" s="57"/>
      <c r="AZ153" s="57"/>
      <c r="BA153" s="57"/>
      <c r="BB153" s="57"/>
      <c r="BC153" s="57"/>
      <c r="BD153" s="57"/>
      <c r="BE153" s="57"/>
      <c r="BF153" s="57"/>
      <c r="BG153" s="57"/>
      <c r="BH153" s="57"/>
      <c r="BI153" s="57"/>
      <c r="BJ153" s="57"/>
      <c r="BK153" s="57"/>
      <c r="BL153" s="2">
        <f t="shared" ref="BL153:BR153" si="221">IF(ISERR(SEARCH(BL$1,AK153)),0,1)</f>
        <v>0</v>
      </c>
      <c r="BM153" s="2">
        <f t="shared" si="221"/>
        <v>0</v>
      </c>
      <c r="BN153" s="2">
        <f t="shared" si="221"/>
        <v>0</v>
      </c>
      <c r="BO153" s="2">
        <f t="shared" si="221"/>
        <v>0</v>
      </c>
      <c r="BP153" s="2">
        <f t="shared" si="221"/>
        <v>0</v>
      </c>
      <c r="BQ153" s="2">
        <f t="shared" si="221"/>
        <v>0</v>
      </c>
      <c r="BR153" s="2">
        <f t="shared" si="221"/>
        <v>0</v>
      </c>
      <c r="BS153" s="2">
        <f t="shared" si="2"/>
        <v>0</v>
      </c>
      <c r="BT153" s="57">
        <f t="shared" si="177"/>
        <v>0</v>
      </c>
      <c r="BU153" s="68">
        <f t="shared" si="178"/>
        <v>0</v>
      </c>
      <c r="BV153" t="e">
        <f t="shared" si="179"/>
        <v>#N/A</v>
      </c>
      <c r="BW153" t="e">
        <f t="shared" si="180"/>
        <v>#N/A</v>
      </c>
      <c r="BX153" t="e">
        <f t="shared" si="181"/>
        <v>#N/A</v>
      </c>
      <c r="BY153" t="e">
        <f t="shared" si="182"/>
        <v>#N/A</v>
      </c>
      <c r="BZ153" t="e">
        <f t="shared" si="183"/>
        <v>#N/A</v>
      </c>
      <c r="CA153" t="e">
        <f t="shared" si="184"/>
        <v>#N/A</v>
      </c>
      <c r="CB153" t="e">
        <f t="shared" si="185"/>
        <v>#N/A</v>
      </c>
      <c r="CC153" t="e">
        <f t="shared" si="186"/>
        <v>#N/A</v>
      </c>
      <c r="CD153" t="e">
        <f t="shared" si="187"/>
        <v>#N/A</v>
      </c>
      <c r="CE153" t="e">
        <f t="shared" si="188"/>
        <v>#N/A</v>
      </c>
      <c r="CF153" t="e">
        <f t="shared" si="189"/>
        <v>#N/A</v>
      </c>
      <c r="CG153" t="e">
        <f t="shared" si="190"/>
        <v>#N/A</v>
      </c>
      <c r="CH153" t="e">
        <f t="shared" si="191"/>
        <v>#N/A</v>
      </c>
      <c r="CI153" t="e">
        <f t="shared" si="192"/>
        <v>#N/A</v>
      </c>
      <c r="CJ153" t="e">
        <f t="shared" si="193"/>
        <v>#N/A</v>
      </c>
      <c r="CK153" t="e">
        <f t="shared" si="194"/>
        <v>#N/A</v>
      </c>
      <c r="CL153" t="e">
        <f t="shared" si="195"/>
        <v>#N/A</v>
      </c>
      <c r="CM153" t="e">
        <f t="shared" si="196"/>
        <v>#N/A</v>
      </c>
      <c r="CN153" t="e">
        <f t="shared" si="197"/>
        <v>#N/A</v>
      </c>
      <c r="CO153" t="e">
        <f t="shared" si="198"/>
        <v>#N/A</v>
      </c>
      <c r="CP153" s="57" t="e">
        <f t="shared" si="25"/>
        <v>#N/A</v>
      </c>
      <c r="CQ153" s="57" t="str">
        <f t="shared" si="26"/>
        <v/>
      </c>
    </row>
    <row r="154" spans="3:95">
      <c r="C154" s="54"/>
      <c r="D154" s="54"/>
      <c r="AI154" s="18"/>
      <c r="AN154" s="57"/>
      <c r="AO154" s="57"/>
      <c r="AP154" s="57"/>
      <c r="AQ154" s="57"/>
      <c r="AR154" s="57"/>
      <c r="AS154" s="57"/>
      <c r="AT154" s="57"/>
      <c r="AU154" s="57"/>
      <c r="AV154" s="57"/>
      <c r="AW154" s="57"/>
      <c r="AX154" s="57"/>
      <c r="AY154" s="57"/>
      <c r="AZ154" s="57"/>
      <c r="BA154" s="57"/>
      <c r="BB154" s="57"/>
      <c r="BC154" s="57"/>
      <c r="BD154" s="57"/>
      <c r="BE154" s="57"/>
      <c r="BF154" s="57"/>
      <c r="BG154" s="57"/>
      <c r="BH154" s="57"/>
      <c r="BI154" s="57"/>
      <c r="BJ154" s="57"/>
      <c r="BK154" s="57"/>
      <c r="BL154" s="2">
        <f t="shared" ref="BL154:BR154" si="222">IF(ISERR(SEARCH(BL$1,AK154)),0,1)</f>
        <v>0</v>
      </c>
      <c r="BM154" s="2">
        <f t="shared" si="222"/>
        <v>0</v>
      </c>
      <c r="BN154" s="2">
        <f t="shared" si="222"/>
        <v>0</v>
      </c>
      <c r="BO154" s="2">
        <f t="shared" si="222"/>
        <v>0</v>
      </c>
      <c r="BP154" s="2">
        <f t="shared" si="222"/>
        <v>0</v>
      </c>
      <c r="BQ154" s="2">
        <f t="shared" si="222"/>
        <v>0</v>
      </c>
      <c r="BR154" s="2">
        <f t="shared" si="222"/>
        <v>0</v>
      </c>
      <c r="BS154" s="2">
        <f t="shared" si="2"/>
        <v>0</v>
      </c>
      <c r="BT154" s="57">
        <f t="shared" si="177"/>
        <v>0</v>
      </c>
      <c r="BU154" s="68">
        <f t="shared" si="178"/>
        <v>0</v>
      </c>
      <c r="BV154" t="e">
        <f t="shared" si="179"/>
        <v>#N/A</v>
      </c>
      <c r="BW154" t="e">
        <f t="shared" si="180"/>
        <v>#N/A</v>
      </c>
      <c r="BX154" t="e">
        <f t="shared" si="181"/>
        <v>#N/A</v>
      </c>
      <c r="BY154" t="e">
        <f t="shared" si="182"/>
        <v>#N/A</v>
      </c>
      <c r="BZ154" t="e">
        <f t="shared" si="183"/>
        <v>#N/A</v>
      </c>
      <c r="CA154" t="e">
        <f t="shared" si="184"/>
        <v>#N/A</v>
      </c>
      <c r="CB154" t="e">
        <f t="shared" si="185"/>
        <v>#N/A</v>
      </c>
      <c r="CC154" t="e">
        <f t="shared" si="186"/>
        <v>#N/A</v>
      </c>
      <c r="CD154" t="e">
        <f t="shared" si="187"/>
        <v>#N/A</v>
      </c>
      <c r="CE154" t="e">
        <f t="shared" si="188"/>
        <v>#N/A</v>
      </c>
      <c r="CF154" t="e">
        <f t="shared" si="189"/>
        <v>#N/A</v>
      </c>
      <c r="CG154" t="e">
        <f t="shared" si="190"/>
        <v>#N/A</v>
      </c>
      <c r="CH154" t="e">
        <f t="shared" si="191"/>
        <v>#N/A</v>
      </c>
      <c r="CI154" t="e">
        <f t="shared" si="192"/>
        <v>#N/A</v>
      </c>
      <c r="CJ154" t="e">
        <f t="shared" si="193"/>
        <v>#N/A</v>
      </c>
      <c r="CK154" t="e">
        <f t="shared" si="194"/>
        <v>#N/A</v>
      </c>
      <c r="CL154" t="e">
        <f t="shared" si="195"/>
        <v>#N/A</v>
      </c>
      <c r="CM154" t="e">
        <f t="shared" si="196"/>
        <v>#N/A</v>
      </c>
      <c r="CN154" t="e">
        <f t="shared" si="197"/>
        <v>#N/A</v>
      </c>
      <c r="CO154" t="e">
        <f t="shared" si="198"/>
        <v>#N/A</v>
      </c>
      <c r="CP154" s="57" t="e">
        <f t="shared" si="25"/>
        <v>#N/A</v>
      </c>
      <c r="CQ154" s="57" t="str">
        <f t="shared" si="26"/>
        <v/>
      </c>
    </row>
    <row r="155" spans="3:95">
      <c r="C155" s="54"/>
      <c r="D155" s="54"/>
      <c r="AI155" s="18"/>
      <c r="AN155" s="57"/>
      <c r="AO155" s="57"/>
      <c r="AP155" s="57"/>
      <c r="AQ155" s="57"/>
      <c r="AR155" s="57"/>
      <c r="AS155" s="57"/>
      <c r="AT155" s="57"/>
      <c r="AU155" s="57"/>
      <c r="AV155" s="57"/>
      <c r="AW155" s="57"/>
      <c r="AX155" s="57"/>
      <c r="AY155" s="57"/>
      <c r="AZ155" s="57"/>
      <c r="BA155" s="57"/>
      <c r="BB155" s="57"/>
      <c r="BC155" s="57"/>
      <c r="BD155" s="57"/>
      <c r="BE155" s="57"/>
      <c r="BF155" s="57"/>
      <c r="BG155" s="57"/>
      <c r="BH155" s="57"/>
      <c r="BI155" s="57"/>
      <c r="BJ155" s="57"/>
      <c r="BK155" s="57"/>
      <c r="BL155" s="2">
        <f t="shared" ref="BL155:BR155" si="223">IF(ISERR(SEARCH(BL$1,AK155)),0,1)</f>
        <v>0</v>
      </c>
      <c r="BM155" s="2">
        <f t="shared" si="223"/>
        <v>0</v>
      </c>
      <c r="BN155" s="2">
        <f t="shared" si="223"/>
        <v>0</v>
      </c>
      <c r="BO155" s="2">
        <f t="shared" si="223"/>
        <v>0</v>
      </c>
      <c r="BP155" s="2">
        <f t="shared" si="223"/>
        <v>0</v>
      </c>
      <c r="BQ155" s="2">
        <f t="shared" si="223"/>
        <v>0</v>
      </c>
      <c r="BR155" s="2">
        <f t="shared" si="223"/>
        <v>0</v>
      </c>
      <c r="BS155" s="2">
        <f t="shared" si="2"/>
        <v>0</v>
      </c>
      <c r="BT155" s="57">
        <f t="shared" si="177"/>
        <v>0</v>
      </c>
      <c r="BU155" s="68">
        <f t="shared" si="178"/>
        <v>0</v>
      </c>
      <c r="BV155" t="e">
        <f t="shared" si="179"/>
        <v>#N/A</v>
      </c>
      <c r="BW155" t="e">
        <f t="shared" si="180"/>
        <v>#N/A</v>
      </c>
      <c r="BX155" t="e">
        <f t="shared" si="181"/>
        <v>#N/A</v>
      </c>
      <c r="BY155" t="e">
        <f t="shared" si="182"/>
        <v>#N/A</v>
      </c>
      <c r="BZ155" t="e">
        <f t="shared" si="183"/>
        <v>#N/A</v>
      </c>
      <c r="CA155" t="e">
        <f t="shared" si="184"/>
        <v>#N/A</v>
      </c>
      <c r="CB155" t="e">
        <f t="shared" si="185"/>
        <v>#N/A</v>
      </c>
      <c r="CC155" t="e">
        <f t="shared" si="186"/>
        <v>#N/A</v>
      </c>
      <c r="CD155" t="e">
        <f t="shared" si="187"/>
        <v>#N/A</v>
      </c>
      <c r="CE155" t="e">
        <f t="shared" si="188"/>
        <v>#N/A</v>
      </c>
      <c r="CF155" t="e">
        <f t="shared" si="189"/>
        <v>#N/A</v>
      </c>
      <c r="CG155" t="e">
        <f t="shared" si="190"/>
        <v>#N/A</v>
      </c>
      <c r="CH155" t="e">
        <f t="shared" si="191"/>
        <v>#N/A</v>
      </c>
      <c r="CI155" t="e">
        <f t="shared" si="192"/>
        <v>#N/A</v>
      </c>
      <c r="CJ155" t="e">
        <f t="shared" si="193"/>
        <v>#N/A</v>
      </c>
      <c r="CK155" t="e">
        <f t="shared" si="194"/>
        <v>#N/A</v>
      </c>
      <c r="CL155" t="e">
        <f t="shared" si="195"/>
        <v>#N/A</v>
      </c>
      <c r="CM155" t="e">
        <f t="shared" si="196"/>
        <v>#N/A</v>
      </c>
      <c r="CN155" t="e">
        <f t="shared" si="197"/>
        <v>#N/A</v>
      </c>
      <c r="CO155" t="e">
        <f t="shared" si="198"/>
        <v>#N/A</v>
      </c>
      <c r="CP155" s="57" t="e">
        <f t="shared" si="25"/>
        <v>#N/A</v>
      </c>
      <c r="CQ155" s="57" t="str">
        <f t="shared" si="26"/>
        <v/>
      </c>
    </row>
    <row r="156" spans="3:95">
      <c r="C156" s="54"/>
      <c r="D156" s="54"/>
      <c r="AI156" s="18"/>
      <c r="AN156" s="57"/>
      <c r="AO156" s="57"/>
      <c r="AP156" s="57"/>
      <c r="AQ156" s="57"/>
      <c r="AR156" s="57"/>
      <c r="AS156" s="57"/>
      <c r="AT156" s="57"/>
      <c r="AU156" s="57"/>
      <c r="AV156" s="57"/>
      <c r="AW156" s="57"/>
      <c r="AX156" s="57"/>
      <c r="AY156" s="57"/>
      <c r="AZ156" s="57"/>
      <c r="BA156" s="57"/>
      <c r="BB156" s="57"/>
      <c r="BC156" s="57"/>
      <c r="BD156" s="57"/>
      <c r="BE156" s="57"/>
      <c r="BF156" s="57"/>
      <c r="BG156" s="57"/>
      <c r="BH156" s="57"/>
      <c r="BI156" s="57"/>
      <c r="BJ156" s="57"/>
      <c r="BK156" s="57"/>
      <c r="BL156" s="2">
        <f t="shared" ref="BL156:BR156" si="224">IF(ISERR(SEARCH(BL$1,AK156)),0,1)</f>
        <v>0</v>
      </c>
      <c r="BM156" s="2">
        <f t="shared" si="224"/>
        <v>0</v>
      </c>
      <c r="BN156" s="2">
        <f t="shared" si="224"/>
        <v>0</v>
      </c>
      <c r="BO156" s="2">
        <f t="shared" si="224"/>
        <v>0</v>
      </c>
      <c r="BP156" s="2">
        <f t="shared" si="224"/>
        <v>0</v>
      </c>
      <c r="BQ156" s="2">
        <f t="shared" si="224"/>
        <v>0</v>
      </c>
      <c r="BR156" s="2">
        <f t="shared" si="224"/>
        <v>0</v>
      </c>
      <c r="BS156" s="2">
        <f t="shared" si="2"/>
        <v>0</v>
      </c>
      <c r="BT156" s="57">
        <f t="shared" si="177"/>
        <v>0</v>
      </c>
      <c r="BU156" s="68">
        <f t="shared" si="178"/>
        <v>0</v>
      </c>
      <c r="BV156" t="e">
        <f t="shared" si="179"/>
        <v>#N/A</v>
      </c>
      <c r="BW156" t="e">
        <f t="shared" si="180"/>
        <v>#N/A</v>
      </c>
      <c r="BX156" t="e">
        <f t="shared" si="181"/>
        <v>#N/A</v>
      </c>
      <c r="BY156" t="e">
        <f t="shared" si="182"/>
        <v>#N/A</v>
      </c>
      <c r="BZ156" t="e">
        <f t="shared" si="183"/>
        <v>#N/A</v>
      </c>
      <c r="CA156" t="e">
        <f t="shared" si="184"/>
        <v>#N/A</v>
      </c>
      <c r="CB156" t="e">
        <f t="shared" si="185"/>
        <v>#N/A</v>
      </c>
      <c r="CC156" t="e">
        <f t="shared" si="186"/>
        <v>#N/A</v>
      </c>
      <c r="CD156" t="e">
        <f t="shared" si="187"/>
        <v>#N/A</v>
      </c>
      <c r="CE156" t="e">
        <f t="shared" si="188"/>
        <v>#N/A</v>
      </c>
      <c r="CF156" t="e">
        <f t="shared" si="189"/>
        <v>#N/A</v>
      </c>
      <c r="CG156" t="e">
        <f t="shared" si="190"/>
        <v>#N/A</v>
      </c>
      <c r="CH156" t="e">
        <f t="shared" si="191"/>
        <v>#N/A</v>
      </c>
      <c r="CI156" t="e">
        <f t="shared" si="192"/>
        <v>#N/A</v>
      </c>
      <c r="CJ156" t="e">
        <f t="shared" si="193"/>
        <v>#N/A</v>
      </c>
      <c r="CK156" t="e">
        <f t="shared" si="194"/>
        <v>#N/A</v>
      </c>
      <c r="CL156" t="e">
        <f t="shared" si="195"/>
        <v>#N/A</v>
      </c>
      <c r="CM156" t="e">
        <f t="shared" si="196"/>
        <v>#N/A</v>
      </c>
      <c r="CN156" t="e">
        <f t="shared" si="197"/>
        <v>#N/A</v>
      </c>
      <c r="CO156" t="e">
        <f t="shared" si="198"/>
        <v>#N/A</v>
      </c>
      <c r="CP156" s="57" t="e">
        <f t="shared" si="25"/>
        <v>#N/A</v>
      </c>
      <c r="CQ156" s="57" t="str">
        <f t="shared" si="26"/>
        <v/>
      </c>
    </row>
    <row r="157" spans="3:95">
      <c r="C157" s="54"/>
      <c r="D157" s="54"/>
      <c r="AI157" s="18"/>
      <c r="AN157" s="57"/>
      <c r="AO157" s="57"/>
      <c r="AP157" s="57"/>
      <c r="AQ157" s="57"/>
      <c r="AR157" s="57"/>
      <c r="AS157" s="57"/>
      <c r="AT157" s="57"/>
      <c r="AU157" s="57"/>
      <c r="AV157" s="57"/>
      <c r="AW157" s="57"/>
      <c r="AX157" s="57"/>
      <c r="AY157" s="57"/>
      <c r="AZ157" s="57"/>
      <c r="BA157" s="57"/>
      <c r="BB157" s="57"/>
      <c r="BC157" s="57"/>
      <c r="BD157" s="57"/>
      <c r="BE157" s="57"/>
      <c r="BF157" s="57"/>
      <c r="BG157" s="57"/>
      <c r="BH157" s="57"/>
      <c r="BI157" s="57"/>
      <c r="BJ157" s="57"/>
      <c r="BK157" s="57"/>
      <c r="BL157" s="2">
        <f t="shared" ref="BL157:BR157" si="225">IF(ISERR(SEARCH(BL$1,AK157)),0,1)</f>
        <v>0</v>
      </c>
      <c r="BM157" s="2">
        <f t="shared" si="225"/>
        <v>0</v>
      </c>
      <c r="BN157" s="2">
        <f t="shared" si="225"/>
        <v>0</v>
      </c>
      <c r="BO157" s="2">
        <f t="shared" si="225"/>
        <v>0</v>
      </c>
      <c r="BP157" s="2">
        <f t="shared" si="225"/>
        <v>0</v>
      </c>
      <c r="BQ157" s="2">
        <f t="shared" si="225"/>
        <v>0</v>
      </c>
      <c r="BR157" s="2">
        <f t="shared" si="225"/>
        <v>0</v>
      </c>
      <c r="BS157" s="2">
        <f t="shared" si="2"/>
        <v>0</v>
      </c>
      <c r="BT157" s="57">
        <f t="shared" si="177"/>
        <v>0</v>
      </c>
      <c r="BU157" s="68">
        <f t="shared" si="178"/>
        <v>0</v>
      </c>
      <c r="BV157" t="e">
        <f t="shared" si="179"/>
        <v>#N/A</v>
      </c>
      <c r="BW157" t="e">
        <f t="shared" si="180"/>
        <v>#N/A</v>
      </c>
      <c r="BX157" t="e">
        <f t="shared" si="181"/>
        <v>#N/A</v>
      </c>
      <c r="BY157" t="e">
        <f t="shared" si="182"/>
        <v>#N/A</v>
      </c>
      <c r="BZ157" t="e">
        <f t="shared" si="183"/>
        <v>#N/A</v>
      </c>
      <c r="CA157" t="e">
        <f t="shared" si="184"/>
        <v>#N/A</v>
      </c>
      <c r="CB157" t="e">
        <f t="shared" si="185"/>
        <v>#N/A</v>
      </c>
      <c r="CC157" t="e">
        <f t="shared" si="186"/>
        <v>#N/A</v>
      </c>
      <c r="CD157" t="e">
        <f t="shared" si="187"/>
        <v>#N/A</v>
      </c>
      <c r="CE157" t="e">
        <f t="shared" si="188"/>
        <v>#N/A</v>
      </c>
      <c r="CF157" t="e">
        <f t="shared" si="189"/>
        <v>#N/A</v>
      </c>
      <c r="CG157" t="e">
        <f t="shared" si="190"/>
        <v>#N/A</v>
      </c>
      <c r="CH157" t="e">
        <f t="shared" si="191"/>
        <v>#N/A</v>
      </c>
      <c r="CI157" t="e">
        <f t="shared" si="192"/>
        <v>#N/A</v>
      </c>
      <c r="CJ157" t="e">
        <f t="shared" si="193"/>
        <v>#N/A</v>
      </c>
      <c r="CK157" t="e">
        <f t="shared" si="194"/>
        <v>#N/A</v>
      </c>
      <c r="CL157" t="e">
        <f t="shared" si="195"/>
        <v>#N/A</v>
      </c>
      <c r="CM157" t="e">
        <f t="shared" si="196"/>
        <v>#N/A</v>
      </c>
      <c r="CN157" t="e">
        <f t="shared" si="197"/>
        <v>#N/A</v>
      </c>
      <c r="CO157" t="e">
        <f t="shared" si="198"/>
        <v>#N/A</v>
      </c>
      <c r="CP157" s="57" t="e">
        <f t="shared" si="25"/>
        <v>#N/A</v>
      </c>
      <c r="CQ157" s="57" t="str">
        <f t="shared" si="26"/>
        <v/>
      </c>
    </row>
    <row r="158" spans="3:95">
      <c r="C158" s="54"/>
      <c r="D158" s="54"/>
      <c r="AI158" s="18"/>
      <c r="AN158" s="57"/>
      <c r="AO158" s="57"/>
      <c r="AP158" s="57"/>
      <c r="AQ158" s="57"/>
      <c r="AR158" s="57"/>
      <c r="AS158" s="57"/>
      <c r="AT158" s="57"/>
      <c r="AU158" s="57"/>
      <c r="AV158" s="57"/>
      <c r="AW158" s="57"/>
      <c r="AX158" s="57"/>
      <c r="AY158" s="57"/>
      <c r="AZ158" s="57"/>
      <c r="BA158" s="57"/>
      <c r="BB158" s="57"/>
      <c r="BC158" s="57"/>
      <c r="BD158" s="57"/>
      <c r="BE158" s="57"/>
      <c r="BF158" s="57"/>
      <c r="BG158" s="57"/>
      <c r="BH158" s="57"/>
      <c r="BI158" s="57"/>
      <c r="BJ158" s="57"/>
      <c r="BK158" s="57"/>
      <c r="BL158" s="2">
        <f t="shared" ref="BL158:BR158" si="226">IF(ISERR(SEARCH(BL$1,AK158)),0,1)</f>
        <v>0</v>
      </c>
      <c r="BM158" s="2">
        <f t="shared" si="226"/>
        <v>0</v>
      </c>
      <c r="BN158" s="2">
        <f t="shared" si="226"/>
        <v>0</v>
      </c>
      <c r="BO158" s="2">
        <f t="shared" si="226"/>
        <v>0</v>
      </c>
      <c r="BP158" s="2">
        <f t="shared" si="226"/>
        <v>0</v>
      </c>
      <c r="BQ158" s="2">
        <f t="shared" si="226"/>
        <v>0</v>
      </c>
      <c r="BR158" s="2">
        <f t="shared" si="226"/>
        <v>0</v>
      </c>
      <c r="BS158" s="2">
        <f t="shared" si="2"/>
        <v>0</v>
      </c>
      <c r="BT158" s="57">
        <f t="shared" si="177"/>
        <v>0</v>
      </c>
      <c r="BU158" s="68">
        <f t="shared" si="178"/>
        <v>0</v>
      </c>
      <c r="BV158" t="e">
        <f t="shared" si="179"/>
        <v>#N/A</v>
      </c>
      <c r="BW158" t="e">
        <f t="shared" si="180"/>
        <v>#N/A</v>
      </c>
      <c r="BX158" t="e">
        <f t="shared" si="181"/>
        <v>#N/A</v>
      </c>
      <c r="BY158" t="e">
        <f t="shared" si="182"/>
        <v>#N/A</v>
      </c>
      <c r="BZ158" t="e">
        <f t="shared" si="183"/>
        <v>#N/A</v>
      </c>
      <c r="CA158" t="e">
        <f t="shared" si="184"/>
        <v>#N/A</v>
      </c>
      <c r="CB158" t="e">
        <f t="shared" si="185"/>
        <v>#N/A</v>
      </c>
      <c r="CC158" t="e">
        <f t="shared" si="186"/>
        <v>#N/A</v>
      </c>
      <c r="CD158" t="e">
        <f t="shared" si="187"/>
        <v>#N/A</v>
      </c>
      <c r="CE158" t="e">
        <f t="shared" si="188"/>
        <v>#N/A</v>
      </c>
      <c r="CF158" t="e">
        <f t="shared" si="189"/>
        <v>#N/A</v>
      </c>
      <c r="CG158" t="e">
        <f t="shared" si="190"/>
        <v>#N/A</v>
      </c>
      <c r="CH158" t="e">
        <f t="shared" si="191"/>
        <v>#N/A</v>
      </c>
      <c r="CI158" t="e">
        <f t="shared" si="192"/>
        <v>#N/A</v>
      </c>
      <c r="CJ158" t="e">
        <f t="shared" si="193"/>
        <v>#N/A</v>
      </c>
      <c r="CK158" t="e">
        <f t="shared" si="194"/>
        <v>#N/A</v>
      </c>
      <c r="CL158" t="e">
        <f t="shared" si="195"/>
        <v>#N/A</v>
      </c>
      <c r="CM158" t="e">
        <f t="shared" si="196"/>
        <v>#N/A</v>
      </c>
      <c r="CN158" t="e">
        <f t="shared" si="197"/>
        <v>#N/A</v>
      </c>
      <c r="CO158" t="e">
        <f t="shared" si="198"/>
        <v>#N/A</v>
      </c>
      <c r="CP158" s="57" t="e">
        <f t="shared" si="25"/>
        <v>#N/A</v>
      </c>
      <c r="CQ158" s="57" t="str">
        <f t="shared" si="26"/>
        <v/>
      </c>
    </row>
    <row r="159" spans="3:95">
      <c r="C159" s="54"/>
      <c r="D159" s="54"/>
      <c r="AI159" s="18"/>
      <c r="AN159" s="57"/>
      <c r="AO159" s="57"/>
      <c r="AP159" s="57"/>
      <c r="AQ159" s="57"/>
      <c r="AR159" s="57"/>
      <c r="AS159" s="57"/>
      <c r="AT159" s="57"/>
      <c r="AU159" s="57"/>
      <c r="AV159" s="57"/>
      <c r="AW159" s="57"/>
      <c r="AX159" s="57"/>
      <c r="AY159" s="57"/>
      <c r="AZ159" s="57"/>
      <c r="BA159" s="57"/>
      <c r="BB159" s="57"/>
      <c r="BC159" s="57"/>
      <c r="BD159" s="57"/>
      <c r="BE159" s="57"/>
      <c r="BF159" s="57"/>
      <c r="BG159" s="57"/>
      <c r="BH159" s="57"/>
      <c r="BI159" s="57"/>
      <c r="BJ159" s="57"/>
      <c r="BK159" s="57"/>
      <c r="BL159" s="2">
        <f t="shared" ref="BL159:BR159" si="227">IF(ISERR(SEARCH(BL$1,AK159)),0,1)</f>
        <v>0</v>
      </c>
      <c r="BM159" s="2">
        <f t="shared" si="227"/>
        <v>0</v>
      </c>
      <c r="BN159" s="2">
        <f t="shared" si="227"/>
        <v>0</v>
      </c>
      <c r="BO159" s="2">
        <f t="shared" si="227"/>
        <v>0</v>
      </c>
      <c r="BP159" s="2">
        <f t="shared" si="227"/>
        <v>0</v>
      </c>
      <c r="BQ159" s="2">
        <f t="shared" si="227"/>
        <v>0</v>
      </c>
      <c r="BR159" s="2">
        <f t="shared" si="227"/>
        <v>0</v>
      </c>
      <c r="BS159" s="2">
        <f t="shared" si="2"/>
        <v>0</v>
      </c>
      <c r="BT159" s="57">
        <f t="shared" si="177"/>
        <v>0</v>
      </c>
      <c r="BU159" s="68">
        <f t="shared" si="178"/>
        <v>0</v>
      </c>
      <c r="BV159" t="e">
        <f t="shared" si="179"/>
        <v>#N/A</v>
      </c>
      <c r="BW159" t="e">
        <f t="shared" si="180"/>
        <v>#N/A</v>
      </c>
      <c r="BX159" t="e">
        <f t="shared" si="181"/>
        <v>#N/A</v>
      </c>
      <c r="BY159" t="e">
        <f t="shared" si="182"/>
        <v>#N/A</v>
      </c>
      <c r="BZ159" t="e">
        <f t="shared" si="183"/>
        <v>#N/A</v>
      </c>
      <c r="CA159" t="e">
        <f t="shared" si="184"/>
        <v>#N/A</v>
      </c>
      <c r="CB159" t="e">
        <f t="shared" si="185"/>
        <v>#N/A</v>
      </c>
      <c r="CC159" t="e">
        <f t="shared" si="186"/>
        <v>#N/A</v>
      </c>
      <c r="CD159" t="e">
        <f t="shared" si="187"/>
        <v>#N/A</v>
      </c>
      <c r="CE159" t="e">
        <f t="shared" si="188"/>
        <v>#N/A</v>
      </c>
      <c r="CF159" t="e">
        <f t="shared" si="189"/>
        <v>#N/A</v>
      </c>
      <c r="CG159" t="e">
        <f t="shared" si="190"/>
        <v>#N/A</v>
      </c>
      <c r="CH159" t="e">
        <f t="shared" si="191"/>
        <v>#N/A</v>
      </c>
      <c r="CI159" t="e">
        <f t="shared" si="192"/>
        <v>#N/A</v>
      </c>
      <c r="CJ159" t="e">
        <f t="shared" si="193"/>
        <v>#N/A</v>
      </c>
      <c r="CK159" t="e">
        <f t="shared" si="194"/>
        <v>#N/A</v>
      </c>
      <c r="CL159" t="e">
        <f t="shared" si="195"/>
        <v>#N/A</v>
      </c>
      <c r="CM159" t="e">
        <f t="shared" si="196"/>
        <v>#N/A</v>
      </c>
      <c r="CN159" t="e">
        <f t="shared" si="197"/>
        <v>#N/A</v>
      </c>
      <c r="CO159" t="e">
        <f t="shared" si="198"/>
        <v>#N/A</v>
      </c>
      <c r="CP159" s="57" t="e">
        <f t="shared" si="25"/>
        <v>#N/A</v>
      </c>
      <c r="CQ159" s="57" t="str">
        <f t="shared" si="26"/>
        <v/>
      </c>
    </row>
    <row r="160" spans="3:95">
      <c r="C160" s="54"/>
      <c r="D160" s="54"/>
      <c r="AI160" s="18"/>
      <c r="AN160" s="57"/>
      <c r="AO160" s="57"/>
      <c r="AP160" s="57"/>
      <c r="AQ160" s="57"/>
      <c r="AR160" s="57"/>
      <c r="AS160" s="57"/>
      <c r="AT160" s="57"/>
      <c r="AU160" s="57"/>
      <c r="AV160" s="57"/>
      <c r="AW160" s="57"/>
      <c r="AX160" s="57"/>
      <c r="AY160" s="57"/>
      <c r="AZ160" s="57"/>
      <c r="BA160" s="57"/>
      <c r="BB160" s="57"/>
      <c r="BC160" s="57"/>
      <c r="BD160" s="57"/>
      <c r="BE160" s="57"/>
      <c r="BF160" s="57"/>
      <c r="BG160" s="57"/>
      <c r="BH160" s="57"/>
      <c r="BI160" s="57"/>
      <c r="BJ160" s="57"/>
      <c r="BK160" s="57"/>
      <c r="BL160" s="2">
        <f t="shared" ref="BL160:BR160" si="228">IF(ISERR(SEARCH(BL$1,AK160)),0,1)</f>
        <v>0</v>
      </c>
      <c r="BM160" s="2">
        <f t="shared" si="228"/>
        <v>0</v>
      </c>
      <c r="BN160" s="2">
        <f t="shared" si="228"/>
        <v>0</v>
      </c>
      <c r="BO160" s="2">
        <f t="shared" si="228"/>
        <v>0</v>
      </c>
      <c r="BP160" s="2">
        <f t="shared" si="228"/>
        <v>0</v>
      </c>
      <c r="BQ160" s="2">
        <f t="shared" si="228"/>
        <v>0</v>
      </c>
      <c r="BR160" s="2">
        <f t="shared" si="228"/>
        <v>0</v>
      </c>
      <c r="BS160" s="2">
        <f t="shared" si="2"/>
        <v>0</v>
      </c>
      <c r="BT160" s="57">
        <f t="shared" si="177"/>
        <v>0</v>
      </c>
      <c r="BU160" s="68">
        <f t="shared" si="178"/>
        <v>0</v>
      </c>
      <c r="BV160" t="e">
        <f t="shared" si="179"/>
        <v>#N/A</v>
      </c>
      <c r="BW160" t="e">
        <f t="shared" si="180"/>
        <v>#N/A</v>
      </c>
      <c r="BX160" t="e">
        <f t="shared" si="181"/>
        <v>#N/A</v>
      </c>
      <c r="BY160" t="e">
        <f t="shared" si="182"/>
        <v>#N/A</v>
      </c>
      <c r="BZ160" t="e">
        <f t="shared" si="183"/>
        <v>#N/A</v>
      </c>
      <c r="CA160" t="e">
        <f t="shared" si="184"/>
        <v>#N/A</v>
      </c>
      <c r="CB160" t="e">
        <f t="shared" si="185"/>
        <v>#N/A</v>
      </c>
      <c r="CC160" t="e">
        <f t="shared" si="186"/>
        <v>#N/A</v>
      </c>
      <c r="CD160" t="e">
        <f t="shared" si="187"/>
        <v>#N/A</v>
      </c>
      <c r="CE160" t="e">
        <f t="shared" si="188"/>
        <v>#N/A</v>
      </c>
      <c r="CF160" t="e">
        <f t="shared" si="189"/>
        <v>#N/A</v>
      </c>
      <c r="CG160" t="e">
        <f t="shared" si="190"/>
        <v>#N/A</v>
      </c>
      <c r="CH160" t="e">
        <f t="shared" si="191"/>
        <v>#N/A</v>
      </c>
      <c r="CI160" t="e">
        <f t="shared" si="192"/>
        <v>#N/A</v>
      </c>
      <c r="CJ160" t="e">
        <f t="shared" si="193"/>
        <v>#N/A</v>
      </c>
      <c r="CK160" t="e">
        <f t="shared" si="194"/>
        <v>#N/A</v>
      </c>
      <c r="CL160" t="e">
        <f t="shared" si="195"/>
        <v>#N/A</v>
      </c>
      <c r="CM160" t="e">
        <f t="shared" si="196"/>
        <v>#N/A</v>
      </c>
      <c r="CN160" t="e">
        <f t="shared" si="197"/>
        <v>#N/A</v>
      </c>
      <c r="CO160" t="e">
        <f t="shared" si="198"/>
        <v>#N/A</v>
      </c>
      <c r="CP160" s="57" t="e">
        <f t="shared" si="25"/>
        <v>#N/A</v>
      </c>
      <c r="CQ160" s="57" t="str">
        <f t="shared" si="26"/>
        <v/>
      </c>
    </row>
    <row r="161" spans="3:95">
      <c r="C161" s="54"/>
      <c r="D161" s="54"/>
      <c r="AI161" s="18"/>
      <c r="AN161" s="57"/>
      <c r="AO161" s="57"/>
      <c r="AP161" s="57"/>
      <c r="AQ161" s="57"/>
      <c r="AR161" s="57"/>
      <c r="AS161" s="57"/>
      <c r="AT161" s="57"/>
      <c r="AU161" s="57"/>
      <c r="AV161" s="57"/>
      <c r="AW161" s="57"/>
      <c r="AX161" s="57"/>
      <c r="AY161" s="57"/>
      <c r="AZ161" s="57"/>
      <c r="BA161" s="57"/>
      <c r="BB161" s="57"/>
      <c r="BC161" s="57"/>
      <c r="BD161" s="57"/>
      <c r="BE161" s="57"/>
      <c r="BF161" s="57"/>
      <c r="BG161" s="57"/>
      <c r="BH161" s="57"/>
      <c r="BI161" s="57"/>
      <c r="BJ161" s="57"/>
      <c r="BK161" s="57"/>
      <c r="BL161" s="2">
        <f t="shared" ref="BL161:BR161" si="229">IF(ISERR(SEARCH(BL$1,AK161)),0,1)</f>
        <v>0</v>
      </c>
      <c r="BM161" s="2">
        <f t="shared" si="229"/>
        <v>0</v>
      </c>
      <c r="BN161" s="2">
        <f t="shared" si="229"/>
        <v>0</v>
      </c>
      <c r="BO161" s="2">
        <f t="shared" si="229"/>
        <v>0</v>
      </c>
      <c r="BP161" s="2">
        <f t="shared" si="229"/>
        <v>0</v>
      </c>
      <c r="BQ161" s="2">
        <f t="shared" si="229"/>
        <v>0</v>
      </c>
      <c r="BR161" s="2">
        <f t="shared" si="229"/>
        <v>0</v>
      </c>
      <c r="BS161" s="2">
        <f t="shared" si="2"/>
        <v>0</v>
      </c>
      <c r="BT161" s="57">
        <f t="shared" si="177"/>
        <v>0</v>
      </c>
      <c r="BU161" s="68">
        <f t="shared" si="178"/>
        <v>0</v>
      </c>
      <c r="BV161" t="e">
        <f t="shared" si="179"/>
        <v>#N/A</v>
      </c>
      <c r="BW161" t="e">
        <f t="shared" si="180"/>
        <v>#N/A</v>
      </c>
      <c r="BX161" t="e">
        <f t="shared" si="181"/>
        <v>#N/A</v>
      </c>
      <c r="BY161" t="e">
        <f t="shared" si="182"/>
        <v>#N/A</v>
      </c>
      <c r="BZ161" t="e">
        <f t="shared" si="183"/>
        <v>#N/A</v>
      </c>
      <c r="CA161" t="e">
        <f t="shared" si="184"/>
        <v>#N/A</v>
      </c>
      <c r="CB161" t="e">
        <f t="shared" si="185"/>
        <v>#N/A</v>
      </c>
      <c r="CC161" t="e">
        <f t="shared" si="186"/>
        <v>#N/A</v>
      </c>
      <c r="CD161" t="e">
        <f t="shared" si="187"/>
        <v>#N/A</v>
      </c>
      <c r="CE161" t="e">
        <f t="shared" si="188"/>
        <v>#N/A</v>
      </c>
      <c r="CF161" t="e">
        <f t="shared" si="189"/>
        <v>#N/A</v>
      </c>
      <c r="CG161" t="e">
        <f t="shared" si="190"/>
        <v>#N/A</v>
      </c>
      <c r="CH161" t="e">
        <f t="shared" si="191"/>
        <v>#N/A</v>
      </c>
      <c r="CI161" t="e">
        <f t="shared" si="192"/>
        <v>#N/A</v>
      </c>
      <c r="CJ161" t="e">
        <f t="shared" si="193"/>
        <v>#N/A</v>
      </c>
      <c r="CK161" t="e">
        <f t="shared" si="194"/>
        <v>#N/A</v>
      </c>
      <c r="CL161" t="e">
        <f t="shared" si="195"/>
        <v>#N/A</v>
      </c>
      <c r="CM161" t="e">
        <f t="shared" si="196"/>
        <v>#N/A</v>
      </c>
      <c r="CN161" t="e">
        <f t="shared" si="197"/>
        <v>#N/A</v>
      </c>
      <c r="CO161" t="e">
        <f t="shared" si="198"/>
        <v>#N/A</v>
      </c>
      <c r="CP161" s="57" t="e">
        <f t="shared" si="25"/>
        <v>#N/A</v>
      </c>
      <c r="CQ161" s="57" t="str">
        <f t="shared" si="26"/>
        <v/>
      </c>
    </row>
    <row r="162" spans="3:95">
      <c r="C162" s="54"/>
      <c r="D162" s="54"/>
      <c r="AI162" s="18"/>
      <c r="AN162" s="57"/>
      <c r="AO162" s="57"/>
      <c r="AP162" s="57"/>
      <c r="AQ162" s="57"/>
      <c r="AR162" s="57"/>
      <c r="AS162" s="57"/>
      <c r="AT162" s="57"/>
      <c r="AU162" s="57"/>
      <c r="AV162" s="57"/>
      <c r="AW162" s="57"/>
      <c r="AX162" s="57"/>
      <c r="AY162" s="57"/>
      <c r="AZ162" s="57"/>
      <c r="BA162" s="57"/>
      <c r="BB162" s="57"/>
      <c r="BC162" s="57"/>
      <c r="BD162" s="57"/>
      <c r="BE162" s="57"/>
      <c r="BF162" s="57"/>
      <c r="BG162" s="57"/>
      <c r="BH162" s="57"/>
      <c r="BI162" s="57"/>
      <c r="BJ162" s="57"/>
      <c r="BK162" s="57"/>
      <c r="BL162" s="2">
        <f t="shared" ref="BL162:BR162" si="230">IF(ISERR(SEARCH(BL$1,AK162)),0,1)</f>
        <v>0</v>
      </c>
      <c r="BM162" s="2">
        <f t="shared" si="230"/>
        <v>0</v>
      </c>
      <c r="BN162" s="2">
        <f t="shared" si="230"/>
        <v>0</v>
      </c>
      <c r="BO162" s="2">
        <f t="shared" si="230"/>
        <v>0</v>
      </c>
      <c r="BP162" s="2">
        <f t="shared" si="230"/>
        <v>0</v>
      </c>
      <c r="BQ162" s="2">
        <f t="shared" si="230"/>
        <v>0</v>
      </c>
      <c r="BR162" s="2">
        <f t="shared" si="230"/>
        <v>0</v>
      </c>
      <c r="BS162" s="2">
        <f t="shared" si="2"/>
        <v>0</v>
      </c>
      <c r="BT162" s="57">
        <f t="shared" si="177"/>
        <v>0</v>
      </c>
      <c r="BU162" s="68">
        <f t="shared" si="178"/>
        <v>0</v>
      </c>
      <c r="BV162" t="e">
        <f t="shared" si="179"/>
        <v>#N/A</v>
      </c>
      <c r="BW162" t="e">
        <f t="shared" si="180"/>
        <v>#N/A</v>
      </c>
      <c r="BX162" t="e">
        <f t="shared" si="181"/>
        <v>#N/A</v>
      </c>
      <c r="BY162" t="e">
        <f t="shared" si="182"/>
        <v>#N/A</v>
      </c>
      <c r="BZ162" t="e">
        <f t="shared" si="183"/>
        <v>#N/A</v>
      </c>
      <c r="CA162" t="e">
        <f t="shared" si="184"/>
        <v>#N/A</v>
      </c>
      <c r="CB162" t="e">
        <f t="shared" si="185"/>
        <v>#N/A</v>
      </c>
      <c r="CC162" t="e">
        <f t="shared" si="186"/>
        <v>#N/A</v>
      </c>
      <c r="CD162" t="e">
        <f t="shared" si="187"/>
        <v>#N/A</v>
      </c>
      <c r="CE162" t="e">
        <f t="shared" si="188"/>
        <v>#N/A</v>
      </c>
      <c r="CF162" t="e">
        <f t="shared" si="189"/>
        <v>#N/A</v>
      </c>
      <c r="CG162" t="e">
        <f t="shared" si="190"/>
        <v>#N/A</v>
      </c>
      <c r="CH162" t="e">
        <f t="shared" si="191"/>
        <v>#N/A</v>
      </c>
      <c r="CI162" t="e">
        <f t="shared" si="192"/>
        <v>#N/A</v>
      </c>
      <c r="CJ162" t="e">
        <f t="shared" si="193"/>
        <v>#N/A</v>
      </c>
      <c r="CK162" t="e">
        <f t="shared" si="194"/>
        <v>#N/A</v>
      </c>
      <c r="CL162" t="e">
        <f t="shared" si="195"/>
        <v>#N/A</v>
      </c>
      <c r="CM162" t="e">
        <f t="shared" si="196"/>
        <v>#N/A</v>
      </c>
      <c r="CN162" t="e">
        <f t="shared" si="197"/>
        <v>#N/A</v>
      </c>
      <c r="CO162" t="e">
        <f t="shared" si="198"/>
        <v>#N/A</v>
      </c>
      <c r="CP162" s="57" t="e">
        <f t="shared" si="25"/>
        <v>#N/A</v>
      </c>
      <c r="CQ162" s="57" t="str">
        <f t="shared" si="26"/>
        <v/>
      </c>
    </row>
    <row r="163" spans="3:95">
      <c r="C163" s="54"/>
      <c r="D163" s="54"/>
      <c r="AI163" s="18"/>
      <c r="AN163" s="57"/>
      <c r="AO163" s="57"/>
      <c r="AP163" s="57"/>
      <c r="AQ163" s="57"/>
      <c r="AR163" s="57"/>
      <c r="AS163" s="57"/>
      <c r="AT163" s="57"/>
      <c r="AU163" s="57"/>
      <c r="AV163" s="57"/>
      <c r="AW163" s="57"/>
      <c r="AX163" s="57"/>
      <c r="AY163" s="57"/>
      <c r="AZ163" s="57"/>
      <c r="BA163" s="57"/>
      <c r="BB163" s="57"/>
      <c r="BC163" s="57"/>
      <c r="BD163" s="57"/>
      <c r="BE163" s="57"/>
      <c r="BF163" s="57"/>
      <c r="BG163" s="57"/>
      <c r="BH163" s="57"/>
      <c r="BI163" s="57"/>
      <c r="BJ163" s="57"/>
      <c r="BK163" s="57"/>
      <c r="BL163" s="2">
        <f t="shared" ref="BL163:BR163" si="231">IF(ISERR(SEARCH(BL$1,AK163)),0,1)</f>
        <v>0</v>
      </c>
      <c r="BM163" s="2">
        <f t="shared" si="231"/>
        <v>0</v>
      </c>
      <c r="BN163" s="2">
        <f t="shared" si="231"/>
        <v>0</v>
      </c>
      <c r="BO163" s="2">
        <f t="shared" si="231"/>
        <v>0</v>
      </c>
      <c r="BP163" s="2">
        <f t="shared" si="231"/>
        <v>0</v>
      </c>
      <c r="BQ163" s="2">
        <f t="shared" si="231"/>
        <v>0</v>
      </c>
      <c r="BR163" s="2">
        <f t="shared" si="231"/>
        <v>0</v>
      </c>
      <c r="BS163" s="2">
        <f t="shared" si="2"/>
        <v>0</v>
      </c>
      <c r="BT163" s="57">
        <f t="shared" si="177"/>
        <v>0</v>
      </c>
      <c r="BU163" s="68">
        <f t="shared" si="178"/>
        <v>0</v>
      </c>
      <c r="BV163" t="e">
        <f t="shared" si="179"/>
        <v>#N/A</v>
      </c>
      <c r="BW163" t="e">
        <f t="shared" si="180"/>
        <v>#N/A</v>
      </c>
      <c r="BX163" t="e">
        <f t="shared" si="181"/>
        <v>#N/A</v>
      </c>
      <c r="BY163" t="e">
        <f t="shared" si="182"/>
        <v>#N/A</v>
      </c>
      <c r="BZ163" t="e">
        <f t="shared" si="183"/>
        <v>#N/A</v>
      </c>
      <c r="CA163" t="e">
        <f t="shared" si="184"/>
        <v>#N/A</v>
      </c>
      <c r="CB163" t="e">
        <f t="shared" si="185"/>
        <v>#N/A</v>
      </c>
      <c r="CC163" t="e">
        <f t="shared" si="186"/>
        <v>#N/A</v>
      </c>
      <c r="CD163" t="e">
        <f t="shared" si="187"/>
        <v>#N/A</v>
      </c>
      <c r="CE163" t="e">
        <f t="shared" si="188"/>
        <v>#N/A</v>
      </c>
      <c r="CF163" t="e">
        <f t="shared" si="189"/>
        <v>#N/A</v>
      </c>
      <c r="CG163" t="e">
        <f t="shared" si="190"/>
        <v>#N/A</v>
      </c>
      <c r="CH163" t="e">
        <f t="shared" si="191"/>
        <v>#N/A</v>
      </c>
      <c r="CI163" t="e">
        <f t="shared" si="192"/>
        <v>#N/A</v>
      </c>
      <c r="CJ163" t="e">
        <f t="shared" si="193"/>
        <v>#N/A</v>
      </c>
      <c r="CK163" t="e">
        <f t="shared" si="194"/>
        <v>#N/A</v>
      </c>
      <c r="CL163" t="e">
        <f t="shared" si="195"/>
        <v>#N/A</v>
      </c>
      <c r="CM163" t="e">
        <f t="shared" si="196"/>
        <v>#N/A</v>
      </c>
      <c r="CN163" t="e">
        <f t="shared" si="197"/>
        <v>#N/A</v>
      </c>
      <c r="CO163" t="e">
        <f t="shared" si="198"/>
        <v>#N/A</v>
      </c>
      <c r="CP163" s="57" t="e">
        <f t="shared" si="25"/>
        <v>#N/A</v>
      </c>
      <c r="CQ163" s="57" t="str">
        <f t="shared" si="26"/>
        <v/>
      </c>
    </row>
    <row r="164" spans="3:95">
      <c r="C164" s="54"/>
      <c r="D164" s="54"/>
      <c r="AI164" s="18"/>
      <c r="AN164" s="57"/>
      <c r="AO164" s="57"/>
      <c r="AP164" s="57"/>
      <c r="AQ164" s="57"/>
      <c r="AR164" s="57"/>
      <c r="AS164" s="57"/>
      <c r="AT164" s="57"/>
      <c r="AU164" s="57"/>
      <c r="AV164" s="57"/>
      <c r="AW164" s="57"/>
      <c r="AX164" s="57"/>
      <c r="AY164" s="57"/>
      <c r="AZ164" s="57"/>
      <c r="BA164" s="57"/>
      <c r="BB164" s="57"/>
      <c r="BC164" s="57"/>
      <c r="BD164" s="57"/>
      <c r="BE164" s="57"/>
      <c r="BF164" s="57"/>
      <c r="BG164" s="57"/>
      <c r="BH164" s="57"/>
      <c r="BI164" s="57"/>
      <c r="BJ164" s="57"/>
      <c r="BK164" s="57"/>
      <c r="BL164" s="2">
        <f t="shared" ref="BL164:BR164" si="232">IF(ISERR(SEARCH(BL$1,AK164)),0,1)</f>
        <v>0</v>
      </c>
      <c r="BM164" s="2">
        <f t="shared" si="232"/>
        <v>0</v>
      </c>
      <c r="BN164" s="2">
        <f t="shared" si="232"/>
        <v>0</v>
      </c>
      <c r="BO164" s="2">
        <f t="shared" si="232"/>
        <v>0</v>
      </c>
      <c r="BP164" s="2">
        <f t="shared" si="232"/>
        <v>0</v>
      </c>
      <c r="BQ164" s="2">
        <f t="shared" si="232"/>
        <v>0</v>
      </c>
      <c r="BR164" s="2">
        <f t="shared" si="232"/>
        <v>0</v>
      </c>
      <c r="BS164" s="2">
        <f t="shared" si="2"/>
        <v>0</v>
      </c>
      <c r="BT164" s="57">
        <f t="shared" si="177"/>
        <v>0</v>
      </c>
      <c r="BU164" s="68">
        <f t="shared" si="178"/>
        <v>0</v>
      </c>
      <c r="BV164" t="e">
        <f t="shared" si="179"/>
        <v>#N/A</v>
      </c>
      <c r="BW164" t="e">
        <f t="shared" si="180"/>
        <v>#N/A</v>
      </c>
      <c r="BX164" t="e">
        <f t="shared" si="181"/>
        <v>#N/A</v>
      </c>
      <c r="BY164" t="e">
        <f t="shared" si="182"/>
        <v>#N/A</v>
      </c>
      <c r="BZ164" t="e">
        <f t="shared" si="183"/>
        <v>#N/A</v>
      </c>
      <c r="CA164" t="e">
        <f t="shared" si="184"/>
        <v>#N/A</v>
      </c>
      <c r="CB164" t="e">
        <f t="shared" si="185"/>
        <v>#N/A</v>
      </c>
      <c r="CC164" t="e">
        <f t="shared" si="186"/>
        <v>#N/A</v>
      </c>
      <c r="CD164" t="e">
        <f t="shared" si="187"/>
        <v>#N/A</v>
      </c>
      <c r="CE164" t="e">
        <f t="shared" si="188"/>
        <v>#N/A</v>
      </c>
      <c r="CF164" t="e">
        <f t="shared" si="189"/>
        <v>#N/A</v>
      </c>
      <c r="CG164" t="e">
        <f t="shared" si="190"/>
        <v>#N/A</v>
      </c>
      <c r="CH164" t="e">
        <f t="shared" si="191"/>
        <v>#N/A</v>
      </c>
      <c r="CI164" t="e">
        <f t="shared" si="192"/>
        <v>#N/A</v>
      </c>
      <c r="CJ164" t="e">
        <f t="shared" si="193"/>
        <v>#N/A</v>
      </c>
      <c r="CK164" t="e">
        <f t="shared" si="194"/>
        <v>#N/A</v>
      </c>
      <c r="CL164" t="e">
        <f t="shared" si="195"/>
        <v>#N/A</v>
      </c>
      <c r="CM164" t="e">
        <f t="shared" si="196"/>
        <v>#N/A</v>
      </c>
      <c r="CN164" t="e">
        <f t="shared" si="197"/>
        <v>#N/A</v>
      </c>
      <c r="CO164" t="e">
        <f t="shared" si="198"/>
        <v>#N/A</v>
      </c>
      <c r="CP164" s="57" t="e">
        <f t="shared" si="25"/>
        <v>#N/A</v>
      </c>
      <c r="CQ164" s="57" t="str">
        <f t="shared" si="26"/>
        <v/>
      </c>
    </row>
    <row r="165" spans="3:95">
      <c r="C165" s="54"/>
      <c r="D165" s="54"/>
      <c r="AI165" s="18"/>
      <c r="AN165" s="57"/>
      <c r="AO165" s="57"/>
      <c r="AP165" s="57"/>
      <c r="AQ165" s="57"/>
      <c r="AR165" s="57"/>
      <c r="AS165" s="57"/>
      <c r="AT165" s="57"/>
      <c r="AU165" s="57"/>
      <c r="AV165" s="57"/>
      <c r="AW165" s="57"/>
      <c r="AX165" s="57"/>
      <c r="AY165" s="57"/>
      <c r="AZ165" s="57"/>
      <c r="BA165" s="57"/>
      <c r="BB165" s="57"/>
      <c r="BC165" s="57"/>
      <c r="BD165" s="57"/>
      <c r="BE165" s="57"/>
      <c r="BF165" s="57"/>
      <c r="BG165" s="57"/>
      <c r="BH165" s="57"/>
      <c r="BI165" s="57"/>
      <c r="BJ165" s="57"/>
      <c r="BK165" s="57"/>
      <c r="BL165" s="2">
        <f t="shared" ref="BL165:BR165" si="233">IF(ISERR(SEARCH(BL$1,AK165)),0,1)</f>
        <v>0</v>
      </c>
      <c r="BM165" s="2">
        <f t="shared" si="233"/>
        <v>0</v>
      </c>
      <c r="BN165" s="2">
        <f t="shared" si="233"/>
        <v>0</v>
      </c>
      <c r="BO165" s="2">
        <f t="shared" si="233"/>
        <v>0</v>
      </c>
      <c r="BP165" s="2">
        <f t="shared" si="233"/>
        <v>0</v>
      </c>
      <c r="BQ165" s="2">
        <f t="shared" si="233"/>
        <v>0</v>
      </c>
      <c r="BR165" s="2">
        <f t="shared" si="233"/>
        <v>0</v>
      </c>
      <c r="BS165" s="2">
        <f t="shared" si="2"/>
        <v>0</v>
      </c>
      <c r="BT165" s="57">
        <f t="shared" si="177"/>
        <v>0</v>
      </c>
      <c r="BU165" s="68">
        <f t="shared" si="178"/>
        <v>0</v>
      </c>
      <c r="BV165" t="e">
        <f t="shared" si="179"/>
        <v>#N/A</v>
      </c>
      <c r="BW165" t="e">
        <f t="shared" si="180"/>
        <v>#N/A</v>
      </c>
      <c r="BX165" t="e">
        <f t="shared" si="181"/>
        <v>#N/A</v>
      </c>
      <c r="BY165" t="e">
        <f t="shared" si="182"/>
        <v>#N/A</v>
      </c>
      <c r="BZ165" t="e">
        <f t="shared" si="183"/>
        <v>#N/A</v>
      </c>
      <c r="CA165" t="e">
        <f t="shared" si="184"/>
        <v>#N/A</v>
      </c>
      <c r="CB165" t="e">
        <f t="shared" si="185"/>
        <v>#N/A</v>
      </c>
      <c r="CC165" t="e">
        <f t="shared" si="186"/>
        <v>#N/A</v>
      </c>
      <c r="CD165" t="e">
        <f t="shared" si="187"/>
        <v>#N/A</v>
      </c>
      <c r="CE165" t="e">
        <f t="shared" si="188"/>
        <v>#N/A</v>
      </c>
      <c r="CF165" t="e">
        <f t="shared" si="189"/>
        <v>#N/A</v>
      </c>
      <c r="CG165" t="e">
        <f t="shared" si="190"/>
        <v>#N/A</v>
      </c>
      <c r="CH165" t="e">
        <f t="shared" si="191"/>
        <v>#N/A</v>
      </c>
      <c r="CI165" t="e">
        <f t="shared" si="192"/>
        <v>#N/A</v>
      </c>
      <c r="CJ165" t="e">
        <f t="shared" si="193"/>
        <v>#N/A</v>
      </c>
      <c r="CK165" t="e">
        <f t="shared" si="194"/>
        <v>#N/A</v>
      </c>
      <c r="CL165" t="e">
        <f t="shared" si="195"/>
        <v>#N/A</v>
      </c>
      <c r="CM165" t="e">
        <f t="shared" si="196"/>
        <v>#N/A</v>
      </c>
      <c r="CN165" t="e">
        <f t="shared" si="197"/>
        <v>#N/A</v>
      </c>
      <c r="CO165" t="e">
        <f t="shared" si="198"/>
        <v>#N/A</v>
      </c>
      <c r="CP165" s="57" t="e">
        <f t="shared" si="25"/>
        <v>#N/A</v>
      </c>
      <c r="CQ165" s="57" t="str">
        <f t="shared" si="26"/>
        <v/>
      </c>
    </row>
    <row r="166" spans="3:95">
      <c r="C166" s="54"/>
      <c r="D166" s="54"/>
      <c r="AI166" s="18"/>
      <c r="AN166" s="57"/>
      <c r="AO166" s="57"/>
      <c r="AP166" s="57"/>
      <c r="AQ166" s="57"/>
      <c r="AR166" s="57"/>
      <c r="AS166" s="57"/>
      <c r="AT166" s="57"/>
      <c r="AU166" s="57"/>
      <c r="AV166" s="57"/>
      <c r="AW166" s="57"/>
      <c r="AX166" s="57"/>
      <c r="AY166" s="57"/>
      <c r="AZ166" s="57"/>
      <c r="BA166" s="57"/>
      <c r="BB166" s="57"/>
      <c r="BC166" s="57"/>
      <c r="BD166" s="57"/>
      <c r="BE166" s="57"/>
      <c r="BF166" s="57"/>
      <c r="BG166" s="57"/>
      <c r="BH166" s="57"/>
      <c r="BI166" s="57"/>
      <c r="BJ166" s="57"/>
      <c r="BK166" s="57"/>
      <c r="BL166" s="2">
        <f t="shared" ref="BL166:BR166" si="234">IF(ISERR(SEARCH(BL$1,AK166)),0,1)</f>
        <v>0</v>
      </c>
      <c r="BM166" s="2">
        <f t="shared" si="234"/>
        <v>0</v>
      </c>
      <c r="BN166" s="2">
        <f t="shared" si="234"/>
        <v>0</v>
      </c>
      <c r="BO166" s="2">
        <f t="shared" si="234"/>
        <v>0</v>
      </c>
      <c r="BP166" s="2">
        <f t="shared" si="234"/>
        <v>0</v>
      </c>
      <c r="BQ166" s="2">
        <f t="shared" si="234"/>
        <v>0</v>
      </c>
      <c r="BR166" s="2">
        <f t="shared" si="234"/>
        <v>0</v>
      </c>
      <c r="BS166" s="2">
        <f t="shared" si="2"/>
        <v>0</v>
      </c>
      <c r="BT166" s="57">
        <f t="shared" si="177"/>
        <v>0</v>
      </c>
      <c r="BU166" s="68">
        <f t="shared" si="178"/>
        <v>0</v>
      </c>
      <c r="BV166" t="e">
        <f t="shared" si="179"/>
        <v>#N/A</v>
      </c>
      <c r="BW166" t="e">
        <f t="shared" si="180"/>
        <v>#N/A</v>
      </c>
      <c r="BX166" t="e">
        <f t="shared" si="181"/>
        <v>#N/A</v>
      </c>
      <c r="BY166" t="e">
        <f t="shared" si="182"/>
        <v>#N/A</v>
      </c>
      <c r="BZ166" t="e">
        <f t="shared" si="183"/>
        <v>#N/A</v>
      </c>
      <c r="CA166" t="e">
        <f t="shared" si="184"/>
        <v>#N/A</v>
      </c>
      <c r="CB166" t="e">
        <f t="shared" si="185"/>
        <v>#N/A</v>
      </c>
      <c r="CC166" t="e">
        <f t="shared" si="186"/>
        <v>#N/A</v>
      </c>
      <c r="CD166" t="e">
        <f t="shared" si="187"/>
        <v>#N/A</v>
      </c>
      <c r="CE166" t="e">
        <f t="shared" si="188"/>
        <v>#N/A</v>
      </c>
      <c r="CF166" t="e">
        <f t="shared" si="189"/>
        <v>#N/A</v>
      </c>
      <c r="CG166" t="e">
        <f t="shared" si="190"/>
        <v>#N/A</v>
      </c>
      <c r="CH166" t="e">
        <f t="shared" si="191"/>
        <v>#N/A</v>
      </c>
      <c r="CI166" t="e">
        <f t="shared" si="192"/>
        <v>#N/A</v>
      </c>
      <c r="CJ166" t="e">
        <f t="shared" si="193"/>
        <v>#N/A</v>
      </c>
      <c r="CK166" t="e">
        <f t="shared" si="194"/>
        <v>#N/A</v>
      </c>
      <c r="CL166" t="e">
        <f t="shared" si="195"/>
        <v>#N/A</v>
      </c>
      <c r="CM166" t="e">
        <f t="shared" si="196"/>
        <v>#N/A</v>
      </c>
      <c r="CN166" t="e">
        <f t="shared" si="197"/>
        <v>#N/A</v>
      </c>
      <c r="CO166" t="e">
        <f t="shared" si="198"/>
        <v>#N/A</v>
      </c>
      <c r="CP166" s="57" t="e">
        <f t="shared" si="25"/>
        <v>#N/A</v>
      </c>
      <c r="CQ166" s="57" t="str">
        <f t="shared" si="26"/>
        <v/>
      </c>
    </row>
    <row r="167" spans="3:95">
      <c r="C167" s="54"/>
      <c r="D167" s="54"/>
      <c r="AI167" s="18"/>
      <c r="AN167" s="57"/>
      <c r="AO167" s="57"/>
      <c r="AP167" s="57"/>
      <c r="AQ167" s="57"/>
      <c r="AR167" s="57"/>
      <c r="AS167" s="57"/>
      <c r="AT167" s="57"/>
      <c r="AU167" s="57"/>
      <c r="AV167" s="57"/>
      <c r="AW167" s="57"/>
      <c r="AX167" s="57"/>
      <c r="AY167" s="57"/>
      <c r="AZ167" s="57"/>
      <c r="BA167" s="57"/>
      <c r="BB167" s="57"/>
      <c r="BC167" s="57"/>
      <c r="BD167" s="57"/>
      <c r="BE167" s="57"/>
      <c r="BF167" s="57"/>
      <c r="BG167" s="57"/>
      <c r="BH167" s="57"/>
      <c r="BI167" s="57"/>
      <c r="BJ167" s="57"/>
      <c r="BK167" s="57"/>
      <c r="BL167" s="2">
        <f t="shared" ref="BL167:BR167" si="235">IF(ISERR(SEARCH(BL$1,AK167)),0,1)</f>
        <v>0</v>
      </c>
      <c r="BM167" s="2">
        <f t="shared" si="235"/>
        <v>0</v>
      </c>
      <c r="BN167" s="2">
        <f t="shared" si="235"/>
        <v>0</v>
      </c>
      <c r="BO167" s="2">
        <f t="shared" si="235"/>
        <v>0</v>
      </c>
      <c r="BP167" s="2">
        <f t="shared" si="235"/>
        <v>0</v>
      </c>
      <c r="BQ167" s="2">
        <f t="shared" si="235"/>
        <v>0</v>
      </c>
      <c r="BR167" s="2">
        <f t="shared" si="235"/>
        <v>0</v>
      </c>
      <c r="BS167" s="2">
        <f t="shared" si="2"/>
        <v>0</v>
      </c>
      <c r="BT167" s="57">
        <f t="shared" si="177"/>
        <v>0</v>
      </c>
      <c r="BU167" s="68">
        <f t="shared" si="178"/>
        <v>0</v>
      </c>
      <c r="BV167" t="e">
        <f t="shared" si="179"/>
        <v>#N/A</v>
      </c>
      <c r="BW167" t="e">
        <f t="shared" si="180"/>
        <v>#N/A</v>
      </c>
      <c r="BX167" t="e">
        <f t="shared" si="181"/>
        <v>#N/A</v>
      </c>
      <c r="BY167" t="e">
        <f t="shared" si="182"/>
        <v>#N/A</v>
      </c>
      <c r="BZ167" t="e">
        <f t="shared" si="183"/>
        <v>#N/A</v>
      </c>
      <c r="CA167" t="e">
        <f t="shared" si="184"/>
        <v>#N/A</v>
      </c>
      <c r="CB167" t="e">
        <f t="shared" si="185"/>
        <v>#N/A</v>
      </c>
      <c r="CC167" t="e">
        <f t="shared" si="186"/>
        <v>#N/A</v>
      </c>
      <c r="CD167" t="e">
        <f t="shared" si="187"/>
        <v>#N/A</v>
      </c>
      <c r="CE167" t="e">
        <f t="shared" si="188"/>
        <v>#N/A</v>
      </c>
      <c r="CF167" t="e">
        <f t="shared" si="189"/>
        <v>#N/A</v>
      </c>
      <c r="CG167" t="e">
        <f t="shared" si="190"/>
        <v>#N/A</v>
      </c>
      <c r="CH167" t="e">
        <f t="shared" si="191"/>
        <v>#N/A</v>
      </c>
      <c r="CI167" t="e">
        <f t="shared" si="192"/>
        <v>#N/A</v>
      </c>
      <c r="CJ167" t="e">
        <f t="shared" si="193"/>
        <v>#N/A</v>
      </c>
      <c r="CK167" t="e">
        <f t="shared" si="194"/>
        <v>#N/A</v>
      </c>
      <c r="CL167" t="e">
        <f t="shared" si="195"/>
        <v>#N/A</v>
      </c>
      <c r="CM167" t="e">
        <f t="shared" si="196"/>
        <v>#N/A</v>
      </c>
      <c r="CN167" t="e">
        <f t="shared" si="197"/>
        <v>#N/A</v>
      </c>
      <c r="CO167" t="e">
        <f t="shared" si="198"/>
        <v>#N/A</v>
      </c>
      <c r="CP167" s="57" t="e">
        <f t="shared" si="25"/>
        <v>#N/A</v>
      </c>
      <c r="CQ167" s="57" t="str">
        <f t="shared" si="26"/>
        <v/>
      </c>
    </row>
    <row r="168" spans="3:95">
      <c r="C168" s="54"/>
      <c r="D168" s="54"/>
      <c r="AI168" s="18"/>
      <c r="AN168" s="57"/>
      <c r="AO168" s="57"/>
      <c r="AP168" s="57"/>
      <c r="AQ168" s="57"/>
      <c r="AR168" s="57"/>
      <c r="AS168" s="57"/>
      <c r="AT168" s="57"/>
      <c r="AU168" s="57"/>
      <c r="AV168" s="57"/>
      <c r="AW168" s="57"/>
      <c r="AX168" s="57"/>
      <c r="AY168" s="57"/>
      <c r="AZ168" s="57"/>
      <c r="BA168" s="57"/>
      <c r="BB168" s="57"/>
      <c r="BC168" s="57"/>
      <c r="BD168" s="57"/>
      <c r="BE168" s="57"/>
      <c r="BF168" s="57"/>
      <c r="BG168" s="57"/>
      <c r="BH168" s="57"/>
      <c r="BI168" s="57"/>
      <c r="BJ168" s="57"/>
      <c r="BK168" s="57"/>
      <c r="BL168" s="2">
        <f t="shared" ref="BL168:BR168" si="236">IF(ISERR(SEARCH(BL$1,AK168)),0,1)</f>
        <v>0</v>
      </c>
      <c r="BM168" s="2">
        <f t="shared" si="236"/>
        <v>0</v>
      </c>
      <c r="BN168" s="2">
        <f t="shared" si="236"/>
        <v>0</v>
      </c>
      <c r="BO168" s="2">
        <f t="shared" si="236"/>
        <v>0</v>
      </c>
      <c r="BP168" s="2">
        <f t="shared" si="236"/>
        <v>0</v>
      </c>
      <c r="BQ168" s="2">
        <f t="shared" si="236"/>
        <v>0</v>
      </c>
      <c r="BR168" s="2">
        <f t="shared" si="236"/>
        <v>0</v>
      </c>
      <c r="BS168" s="2">
        <f t="shared" si="2"/>
        <v>0</v>
      </c>
      <c r="BT168" s="57">
        <f t="shared" si="177"/>
        <v>0</v>
      </c>
      <c r="BU168" s="68">
        <f t="shared" si="178"/>
        <v>0</v>
      </c>
      <c r="BV168" t="e">
        <f t="shared" si="179"/>
        <v>#N/A</v>
      </c>
      <c r="BW168" t="e">
        <f t="shared" si="180"/>
        <v>#N/A</v>
      </c>
      <c r="BX168" t="e">
        <f t="shared" si="181"/>
        <v>#N/A</v>
      </c>
      <c r="BY168" t="e">
        <f t="shared" si="182"/>
        <v>#N/A</v>
      </c>
      <c r="BZ168" t="e">
        <f t="shared" si="183"/>
        <v>#N/A</v>
      </c>
      <c r="CA168" t="e">
        <f t="shared" si="184"/>
        <v>#N/A</v>
      </c>
      <c r="CB168" t="e">
        <f t="shared" si="185"/>
        <v>#N/A</v>
      </c>
      <c r="CC168" t="e">
        <f t="shared" si="186"/>
        <v>#N/A</v>
      </c>
      <c r="CD168" t="e">
        <f t="shared" si="187"/>
        <v>#N/A</v>
      </c>
      <c r="CE168" t="e">
        <f t="shared" si="188"/>
        <v>#N/A</v>
      </c>
      <c r="CF168" t="e">
        <f t="shared" si="189"/>
        <v>#N/A</v>
      </c>
      <c r="CG168" t="e">
        <f t="shared" si="190"/>
        <v>#N/A</v>
      </c>
      <c r="CH168" t="e">
        <f t="shared" si="191"/>
        <v>#N/A</v>
      </c>
      <c r="CI168" t="e">
        <f t="shared" si="192"/>
        <v>#N/A</v>
      </c>
      <c r="CJ168" t="e">
        <f t="shared" si="193"/>
        <v>#N/A</v>
      </c>
      <c r="CK168" t="e">
        <f t="shared" si="194"/>
        <v>#N/A</v>
      </c>
      <c r="CL168" t="e">
        <f t="shared" si="195"/>
        <v>#N/A</v>
      </c>
      <c r="CM168" t="e">
        <f t="shared" si="196"/>
        <v>#N/A</v>
      </c>
      <c r="CN168" t="e">
        <f t="shared" si="197"/>
        <v>#N/A</v>
      </c>
      <c r="CO168" t="e">
        <f t="shared" si="198"/>
        <v>#N/A</v>
      </c>
      <c r="CP168" s="57" t="e">
        <f t="shared" si="25"/>
        <v>#N/A</v>
      </c>
      <c r="CQ168" s="57" t="str">
        <f t="shared" si="26"/>
        <v/>
      </c>
    </row>
    <row r="169" spans="3:95">
      <c r="C169" s="54"/>
      <c r="D169" s="54"/>
      <c r="AI169" s="18"/>
      <c r="AN169" s="57"/>
      <c r="AO169" s="57"/>
      <c r="AP169" s="57"/>
      <c r="AQ169" s="57"/>
      <c r="AR169" s="57"/>
      <c r="AS169" s="57"/>
      <c r="AT169" s="57"/>
      <c r="AU169" s="57"/>
      <c r="AV169" s="57"/>
      <c r="AW169" s="57"/>
      <c r="AX169" s="57"/>
      <c r="AY169" s="57"/>
      <c r="AZ169" s="57"/>
      <c r="BA169" s="57"/>
      <c r="BB169" s="57"/>
      <c r="BC169" s="57"/>
      <c r="BD169" s="57"/>
      <c r="BE169" s="57"/>
      <c r="BF169" s="57"/>
      <c r="BG169" s="57"/>
      <c r="BH169" s="57"/>
      <c r="BI169" s="57"/>
      <c r="BJ169" s="57"/>
      <c r="BK169" s="57"/>
      <c r="BL169" s="2">
        <f t="shared" ref="BL169:BR169" si="237">IF(ISERR(SEARCH(BL$1,AK169)),0,1)</f>
        <v>0</v>
      </c>
      <c r="BM169" s="2">
        <f t="shared" si="237"/>
        <v>0</v>
      </c>
      <c r="BN169" s="2">
        <f t="shared" si="237"/>
        <v>0</v>
      </c>
      <c r="BO169" s="2">
        <f t="shared" si="237"/>
        <v>0</v>
      </c>
      <c r="BP169" s="2">
        <f t="shared" si="237"/>
        <v>0</v>
      </c>
      <c r="BQ169" s="2">
        <f t="shared" si="237"/>
        <v>0</v>
      </c>
      <c r="BR169" s="2">
        <f t="shared" si="237"/>
        <v>0</v>
      </c>
      <c r="BS169" s="2">
        <f t="shared" si="2"/>
        <v>0</v>
      </c>
      <c r="BT169" s="57">
        <f t="shared" si="177"/>
        <v>0</v>
      </c>
      <c r="BU169" s="68">
        <f t="shared" si="178"/>
        <v>0</v>
      </c>
      <c r="BV169" t="e">
        <f t="shared" si="179"/>
        <v>#N/A</v>
      </c>
      <c r="BW169" t="e">
        <f t="shared" si="180"/>
        <v>#N/A</v>
      </c>
      <c r="BX169" t="e">
        <f t="shared" si="181"/>
        <v>#N/A</v>
      </c>
      <c r="BY169" t="e">
        <f t="shared" si="182"/>
        <v>#N/A</v>
      </c>
      <c r="BZ169" t="e">
        <f t="shared" si="183"/>
        <v>#N/A</v>
      </c>
      <c r="CA169" t="e">
        <f t="shared" si="184"/>
        <v>#N/A</v>
      </c>
      <c r="CB169" t="e">
        <f t="shared" si="185"/>
        <v>#N/A</v>
      </c>
      <c r="CC169" t="e">
        <f t="shared" si="186"/>
        <v>#N/A</v>
      </c>
      <c r="CD169" t="e">
        <f t="shared" si="187"/>
        <v>#N/A</v>
      </c>
      <c r="CE169" t="e">
        <f t="shared" si="188"/>
        <v>#N/A</v>
      </c>
      <c r="CF169" t="e">
        <f t="shared" si="189"/>
        <v>#N/A</v>
      </c>
      <c r="CG169" t="e">
        <f t="shared" si="190"/>
        <v>#N/A</v>
      </c>
      <c r="CH169" t="e">
        <f t="shared" si="191"/>
        <v>#N/A</v>
      </c>
      <c r="CI169" t="e">
        <f t="shared" si="192"/>
        <v>#N/A</v>
      </c>
      <c r="CJ169" t="e">
        <f t="shared" si="193"/>
        <v>#N/A</v>
      </c>
      <c r="CK169" t="e">
        <f t="shared" si="194"/>
        <v>#N/A</v>
      </c>
      <c r="CL169" t="e">
        <f t="shared" si="195"/>
        <v>#N/A</v>
      </c>
      <c r="CM169" t="e">
        <f t="shared" si="196"/>
        <v>#N/A</v>
      </c>
      <c r="CN169" t="e">
        <f t="shared" si="197"/>
        <v>#N/A</v>
      </c>
      <c r="CO169" t="e">
        <f t="shared" si="198"/>
        <v>#N/A</v>
      </c>
      <c r="CP169" s="57" t="e">
        <f t="shared" si="25"/>
        <v>#N/A</v>
      </c>
      <c r="CQ169" s="57" t="str">
        <f t="shared" si="26"/>
        <v/>
      </c>
    </row>
    <row r="170" spans="3:95">
      <c r="C170" s="54"/>
      <c r="D170" s="54"/>
      <c r="AI170" s="18"/>
      <c r="AN170" s="57"/>
      <c r="AO170" s="57"/>
      <c r="AP170" s="57"/>
      <c r="AQ170" s="57"/>
      <c r="AR170" s="57"/>
      <c r="AS170" s="57"/>
      <c r="AT170" s="57"/>
      <c r="AU170" s="57"/>
      <c r="AV170" s="57"/>
      <c r="AW170" s="57"/>
      <c r="AX170" s="57"/>
      <c r="AY170" s="57"/>
      <c r="AZ170" s="57"/>
      <c r="BA170" s="57"/>
      <c r="BB170" s="57"/>
      <c r="BC170" s="57"/>
      <c r="BD170" s="57"/>
      <c r="BE170" s="57"/>
      <c r="BF170" s="57"/>
      <c r="BG170" s="57"/>
      <c r="BH170" s="57"/>
      <c r="BI170" s="57"/>
      <c r="BJ170" s="57"/>
      <c r="BK170" s="57"/>
      <c r="BL170" s="2">
        <f t="shared" ref="BL170:BR170" si="238">IF(ISERR(SEARCH(BL$1,AK170)),0,1)</f>
        <v>0</v>
      </c>
      <c r="BM170" s="2">
        <f t="shared" si="238"/>
        <v>0</v>
      </c>
      <c r="BN170" s="2">
        <f t="shared" si="238"/>
        <v>0</v>
      </c>
      <c r="BO170" s="2">
        <f t="shared" si="238"/>
        <v>0</v>
      </c>
      <c r="BP170" s="2">
        <f t="shared" si="238"/>
        <v>0</v>
      </c>
      <c r="BQ170" s="2">
        <f t="shared" si="238"/>
        <v>0</v>
      </c>
      <c r="BR170" s="2">
        <f t="shared" si="238"/>
        <v>0</v>
      </c>
      <c r="BS170" s="2">
        <f t="shared" si="2"/>
        <v>0</v>
      </c>
      <c r="BT170" s="57">
        <f t="shared" si="177"/>
        <v>0</v>
      </c>
      <c r="BU170" s="68">
        <f t="shared" si="178"/>
        <v>0</v>
      </c>
      <c r="BV170" t="e">
        <f t="shared" si="179"/>
        <v>#N/A</v>
      </c>
      <c r="BW170" t="e">
        <f t="shared" si="180"/>
        <v>#N/A</v>
      </c>
      <c r="BX170" t="e">
        <f t="shared" si="181"/>
        <v>#N/A</v>
      </c>
      <c r="BY170" t="e">
        <f t="shared" si="182"/>
        <v>#N/A</v>
      </c>
      <c r="BZ170" t="e">
        <f t="shared" si="183"/>
        <v>#N/A</v>
      </c>
      <c r="CA170" t="e">
        <f t="shared" si="184"/>
        <v>#N/A</v>
      </c>
      <c r="CB170" t="e">
        <f t="shared" si="185"/>
        <v>#N/A</v>
      </c>
      <c r="CC170" t="e">
        <f t="shared" si="186"/>
        <v>#N/A</v>
      </c>
      <c r="CD170" t="e">
        <f t="shared" si="187"/>
        <v>#N/A</v>
      </c>
      <c r="CE170" t="e">
        <f t="shared" si="188"/>
        <v>#N/A</v>
      </c>
      <c r="CF170" t="e">
        <f t="shared" si="189"/>
        <v>#N/A</v>
      </c>
      <c r="CG170" t="e">
        <f t="shared" si="190"/>
        <v>#N/A</v>
      </c>
      <c r="CH170" t="e">
        <f t="shared" si="191"/>
        <v>#N/A</v>
      </c>
      <c r="CI170" t="e">
        <f t="shared" si="192"/>
        <v>#N/A</v>
      </c>
      <c r="CJ170" t="e">
        <f t="shared" si="193"/>
        <v>#N/A</v>
      </c>
      <c r="CK170" t="e">
        <f t="shared" si="194"/>
        <v>#N/A</v>
      </c>
      <c r="CL170" t="e">
        <f t="shared" si="195"/>
        <v>#N/A</v>
      </c>
      <c r="CM170" t="e">
        <f t="shared" si="196"/>
        <v>#N/A</v>
      </c>
      <c r="CN170" t="e">
        <f t="shared" si="197"/>
        <v>#N/A</v>
      </c>
      <c r="CO170" t="e">
        <f t="shared" si="198"/>
        <v>#N/A</v>
      </c>
      <c r="CP170" s="57" t="e">
        <f t="shared" si="25"/>
        <v>#N/A</v>
      </c>
      <c r="CQ170" s="57" t="str">
        <f t="shared" si="26"/>
        <v/>
      </c>
    </row>
    <row r="171" spans="3:95">
      <c r="C171" s="54"/>
      <c r="D171" s="54"/>
      <c r="AI171" s="18"/>
      <c r="AN171" s="57"/>
      <c r="AO171" s="57"/>
      <c r="AP171" s="57"/>
      <c r="AQ171" s="57"/>
      <c r="AR171" s="57"/>
      <c r="AS171" s="57"/>
      <c r="AT171" s="57"/>
      <c r="AU171" s="57"/>
      <c r="AV171" s="57"/>
      <c r="AW171" s="57"/>
      <c r="AX171" s="57"/>
      <c r="AY171" s="57"/>
      <c r="AZ171" s="57"/>
      <c r="BA171" s="57"/>
      <c r="BB171" s="57"/>
      <c r="BC171" s="57"/>
      <c r="BD171" s="57"/>
      <c r="BE171" s="57"/>
      <c r="BF171" s="57"/>
      <c r="BG171" s="57"/>
      <c r="BH171" s="57"/>
      <c r="BI171" s="57"/>
      <c r="BJ171" s="57"/>
      <c r="BK171" s="57"/>
      <c r="BL171" s="2">
        <f t="shared" ref="BL171:BR171" si="239">IF(ISERR(SEARCH(BL$1,AK171)),0,1)</f>
        <v>0</v>
      </c>
      <c r="BM171" s="2">
        <f t="shared" si="239"/>
        <v>0</v>
      </c>
      <c r="BN171" s="2">
        <f t="shared" si="239"/>
        <v>0</v>
      </c>
      <c r="BO171" s="2">
        <f t="shared" si="239"/>
        <v>0</v>
      </c>
      <c r="BP171" s="2">
        <f t="shared" si="239"/>
        <v>0</v>
      </c>
      <c r="BQ171" s="2">
        <f t="shared" si="239"/>
        <v>0</v>
      </c>
      <c r="BR171" s="2">
        <f t="shared" si="239"/>
        <v>0</v>
      </c>
      <c r="BS171" s="2">
        <f t="shared" si="2"/>
        <v>0</v>
      </c>
      <c r="BT171" s="57">
        <f t="shared" si="177"/>
        <v>0</v>
      </c>
      <c r="BU171" s="68">
        <f t="shared" si="178"/>
        <v>0</v>
      </c>
      <c r="BV171" t="e">
        <f t="shared" si="179"/>
        <v>#N/A</v>
      </c>
      <c r="BW171" t="e">
        <f t="shared" si="180"/>
        <v>#N/A</v>
      </c>
      <c r="BX171" t="e">
        <f t="shared" si="181"/>
        <v>#N/A</v>
      </c>
      <c r="BY171" t="e">
        <f t="shared" si="182"/>
        <v>#N/A</v>
      </c>
      <c r="BZ171" t="e">
        <f t="shared" si="183"/>
        <v>#N/A</v>
      </c>
      <c r="CA171" t="e">
        <f t="shared" si="184"/>
        <v>#N/A</v>
      </c>
      <c r="CB171" t="e">
        <f t="shared" si="185"/>
        <v>#N/A</v>
      </c>
      <c r="CC171" t="e">
        <f t="shared" si="186"/>
        <v>#N/A</v>
      </c>
      <c r="CD171" t="e">
        <f t="shared" si="187"/>
        <v>#N/A</v>
      </c>
      <c r="CE171" t="e">
        <f t="shared" si="188"/>
        <v>#N/A</v>
      </c>
      <c r="CF171" t="e">
        <f t="shared" si="189"/>
        <v>#N/A</v>
      </c>
      <c r="CG171" t="e">
        <f t="shared" si="190"/>
        <v>#N/A</v>
      </c>
      <c r="CH171" t="e">
        <f t="shared" si="191"/>
        <v>#N/A</v>
      </c>
      <c r="CI171" t="e">
        <f t="shared" si="192"/>
        <v>#N/A</v>
      </c>
      <c r="CJ171" t="e">
        <f t="shared" si="193"/>
        <v>#N/A</v>
      </c>
      <c r="CK171" t="e">
        <f t="shared" si="194"/>
        <v>#N/A</v>
      </c>
      <c r="CL171" t="e">
        <f t="shared" si="195"/>
        <v>#N/A</v>
      </c>
      <c r="CM171" t="e">
        <f t="shared" si="196"/>
        <v>#N/A</v>
      </c>
      <c r="CN171" t="e">
        <f t="shared" si="197"/>
        <v>#N/A</v>
      </c>
      <c r="CO171" t="e">
        <f t="shared" si="198"/>
        <v>#N/A</v>
      </c>
      <c r="CP171" s="57" t="e">
        <f t="shared" si="25"/>
        <v>#N/A</v>
      </c>
      <c r="CQ171" s="57" t="str">
        <f t="shared" si="26"/>
        <v/>
      </c>
    </row>
    <row r="172" spans="3:95">
      <c r="C172" s="54"/>
      <c r="D172" s="54"/>
      <c r="AI172" s="18"/>
      <c r="AN172" s="57"/>
      <c r="AO172" s="57"/>
      <c r="AP172" s="57"/>
      <c r="AQ172" s="57"/>
      <c r="AR172" s="57"/>
      <c r="AS172" s="57"/>
      <c r="AT172" s="57"/>
      <c r="AU172" s="57"/>
      <c r="AV172" s="57"/>
      <c r="AW172" s="57"/>
      <c r="AX172" s="57"/>
      <c r="AY172" s="57"/>
      <c r="AZ172" s="57"/>
      <c r="BA172" s="57"/>
      <c r="BB172" s="57"/>
      <c r="BC172" s="57"/>
      <c r="BD172" s="57"/>
      <c r="BE172" s="57"/>
      <c r="BF172" s="57"/>
      <c r="BG172" s="57"/>
      <c r="BH172" s="57"/>
      <c r="BI172" s="57"/>
      <c r="BJ172" s="57"/>
      <c r="BK172" s="57"/>
      <c r="BL172" s="2">
        <f t="shared" ref="BL172:BR172" si="240">IF(ISERR(SEARCH(BL$1,AK172)),0,1)</f>
        <v>0</v>
      </c>
      <c r="BM172" s="2">
        <f t="shared" si="240"/>
        <v>0</v>
      </c>
      <c r="BN172" s="2">
        <f t="shared" si="240"/>
        <v>0</v>
      </c>
      <c r="BO172" s="2">
        <f t="shared" si="240"/>
        <v>0</v>
      </c>
      <c r="BP172" s="2">
        <f t="shared" si="240"/>
        <v>0</v>
      </c>
      <c r="BQ172" s="2">
        <f t="shared" si="240"/>
        <v>0</v>
      </c>
      <c r="BR172" s="2">
        <f t="shared" si="240"/>
        <v>0</v>
      </c>
      <c r="BS172" s="2">
        <f t="shared" si="2"/>
        <v>0</v>
      </c>
      <c r="BT172" s="57">
        <f t="shared" si="177"/>
        <v>0</v>
      </c>
      <c r="BU172" s="68">
        <f t="shared" si="178"/>
        <v>0</v>
      </c>
      <c r="BV172" t="e">
        <f t="shared" si="179"/>
        <v>#N/A</v>
      </c>
      <c r="BW172" t="e">
        <f t="shared" si="180"/>
        <v>#N/A</v>
      </c>
      <c r="BX172" t="e">
        <f t="shared" si="181"/>
        <v>#N/A</v>
      </c>
      <c r="BY172" t="e">
        <f t="shared" si="182"/>
        <v>#N/A</v>
      </c>
      <c r="BZ172" t="e">
        <f t="shared" si="183"/>
        <v>#N/A</v>
      </c>
      <c r="CA172" t="e">
        <f t="shared" si="184"/>
        <v>#N/A</v>
      </c>
      <c r="CB172" t="e">
        <f t="shared" si="185"/>
        <v>#N/A</v>
      </c>
      <c r="CC172" t="e">
        <f t="shared" si="186"/>
        <v>#N/A</v>
      </c>
      <c r="CD172" t="e">
        <f t="shared" si="187"/>
        <v>#N/A</v>
      </c>
      <c r="CE172" t="e">
        <f t="shared" si="188"/>
        <v>#N/A</v>
      </c>
      <c r="CF172" t="e">
        <f t="shared" si="189"/>
        <v>#N/A</v>
      </c>
      <c r="CG172" t="e">
        <f t="shared" si="190"/>
        <v>#N/A</v>
      </c>
      <c r="CH172" t="e">
        <f t="shared" si="191"/>
        <v>#N/A</v>
      </c>
      <c r="CI172" t="e">
        <f t="shared" si="192"/>
        <v>#N/A</v>
      </c>
      <c r="CJ172" t="e">
        <f t="shared" si="193"/>
        <v>#N/A</v>
      </c>
      <c r="CK172" t="e">
        <f t="shared" si="194"/>
        <v>#N/A</v>
      </c>
      <c r="CL172" t="e">
        <f t="shared" si="195"/>
        <v>#N/A</v>
      </c>
      <c r="CM172" t="e">
        <f t="shared" si="196"/>
        <v>#N/A</v>
      </c>
      <c r="CN172" t="e">
        <f t="shared" si="197"/>
        <v>#N/A</v>
      </c>
      <c r="CO172" t="e">
        <f t="shared" si="198"/>
        <v>#N/A</v>
      </c>
      <c r="CP172" s="57" t="e">
        <f t="shared" si="25"/>
        <v>#N/A</v>
      </c>
      <c r="CQ172" s="57" t="str">
        <f t="shared" si="26"/>
        <v/>
      </c>
    </row>
    <row r="173" spans="3:95">
      <c r="C173" s="54"/>
      <c r="D173" s="54"/>
      <c r="AI173" s="18"/>
      <c r="AN173" s="57"/>
      <c r="AO173" s="57"/>
      <c r="AP173" s="57"/>
      <c r="AQ173" s="57"/>
      <c r="AR173" s="57"/>
      <c r="AS173" s="57"/>
      <c r="AT173" s="57"/>
      <c r="AU173" s="57"/>
      <c r="AV173" s="57"/>
      <c r="AW173" s="57"/>
      <c r="AX173" s="57"/>
      <c r="AY173" s="57"/>
      <c r="AZ173" s="57"/>
      <c r="BA173" s="57"/>
      <c r="BB173" s="57"/>
      <c r="BC173" s="57"/>
      <c r="BD173" s="57"/>
      <c r="BE173" s="57"/>
      <c r="BF173" s="57"/>
      <c r="BG173" s="57"/>
      <c r="BH173" s="57"/>
      <c r="BI173" s="57"/>
      <c r="BJ173" s="57"/>
      <c r="BK173" s="57"/>
      <c r="BL173" s="2">
        <f t="shared" ref="BL173:BR173" si="241">IF(ISERR(SEARCH(BL$1,AK173)),0,1)</f>
        <v>0</v>
      </c>
      <c r="BM173" s="2">
        <f t="shared" si="241"/>
        <v>0</v>
      </c>
      <c r="BN173" s="2">
        <f t="shared" si="241"/>
        <v>0</v>
      </c>
      <c r="BO173" s="2">
        <f t="shared" si="241"/>
        <v>0</v>
      </c>
      <c r="BP173" s="2">
        <f t="shared" si="241"/>
        <v>0</v>
      </c>
      <c r="BQ173" s="2">
        <f t="shared" si="241"/>
        <v>0</v>
      </c>
      <c r="BR173" s="2">
        <f t="shared" si="241"/>
        <v>0</v>
      </c>
      <c r="BS173" s="2">
        <f t="shared" si="2"/>
        <v>0</v>
      </c>
      <c r="BT173" s="57">
        <f t="shared" si="177"/>
        <v>0</v>
      </c>
      <c r="BU173" s="68">
        <f t="shared" si="178"/>
        <v>0</v>
      </c>
      <c r="BV173" t="e">
        <f t="shared" si="179"/>
        <v>#N/A</v>
      </c>
      <c r="BW173" t="e">
        <f t="shared" si="180"/>
        <v>#N/A</v>
      </c>
      <c r="BX173" t="e">
        <f t="shared" si="181"/>
        <v>#N/A</v>
      </c>
      <c r="BY173" t="e">
        <f t="shared" si="182"/>
        <v>#N/A</v>
      </c>
      <c r="BZ173" t="e">
        <f t="shared" si="183"/>
        <v>#N/A</v>
      </c>
      <c r="CA173" t="e">
        <f t="shared" si="184"/>
        <v>#N/A</v>
      </c>
      <c r="CB173" t="e">
        <f t="shared" si="185"/>
        <v>#N/A</v>
      </c>
      <c r="CC173" t="e">
        <f t="shared" si="186"/>
        <v>#N/A</v>
      </c>
      <c r="CD173" t="e">
        <f t="shared" si="187"/>
        <v>#N/A</v>
      </c>
      <c r="CE173" t="e">
        <f t="shared" si="188"/>
        <v>#N/A</v>
      </c>
      <c r="CF173" t="e">
        <f t="shared" si="189"/>
        <v>#N/A</v>
      </c>
      <c r="CG173" t="e">
        <f t="shared" si="190"/>
        <v>#N/A</v>
      </c>
      <c r="CH173" t="e">
        <f t="shared" si="191"/>
        <v>#N/A</v>
      </c>
      <c r="CI173" t="e">
        <f t="shared" si="192"/>
        <v>#N/A</v>
      </c>
      <c r="CJ173" t="e">
        <f t="shared" si="193"/>
        <v>#N/A</v>
      </c>
      <c r="CK173" t="e">
        <f t="shared" si="194"/>
        <v>#N/A</v>
      </c>
      <c r="CL173" t="e">
        <f t="shared" si="195"/>
        <v>#N/A</v>
      </c>
      <c r="CM173" t="e">
        <f t="shared" si="196"/>
        <v>#N/A</v>
      </c>
      <c r="CN173" t="e">
        <f t="shared" si="197"/>
        <v>#N/A</v>
      </c>
      <c r="CO173" t="e">
        <f t="shared" si="198"/>
        <v>#N/A</v>
      </c>
      <c r="CP173" s="57" t="e">
        <f t="shared" si="25"/>
        <v>#N/A</v>
      </c>
      <c r="CQ173" s="57" t="str">
        <f t="shared" si="26"/>
        <v/>
      </c>
    </row>
    <row r="174" spans="3:95">
      <c r="C174" s="54"/>
      <c r="D174" s="54"/>
      <c r="AI174" s="18"/>
      <c r="AN174" s="57"/>
      <c r="AO174" s="57"/>
      <c r="AP174" s="57"/>
      <c r="AQ174" s="57"/>
      <c r="AR174" s="57"/>
      <c r="AS174" s="57"/>
      <c r="AT174" s="57"/>
      <c r="AU174" s="57"/>
      <c r="AV174" s="57"/>
      <c r="AW174" s="57"/>
      <c r="AX174" s="57"/>
      <c r="AY174" s="57"/>
      <c r="AZ174" s="57"/>
      <c r="BA174" s="57"/>
      <c r="BB174" s="57"/>
      <c r="BC174" s="57"/>
      <c r="BD174" s="57"/>
      <c r="BE174" s="57"/>
      <c r="BF174" s="57"/>
      <c r="BG174" s="57"/>
      <c r="BH174" s="57"/>
      <c r="BI174" s="57"/>
      <c r="BJ174" s="57"/>
      <c r="BK174" s="57"/>
      <c r="BL174" s="2">
        <f t="shared" ref="BL174:BR174" si="242">IF(ISERR(SEARCH(BL$1,AK174)),0,1)</f>
        <v>0</v>
      </c>
      <c r="BM174" s="2">
        <f t="shared" si="242"/>
        <v>0</v>
      </c>
      <c r="BN174" s="2">
        <f t="shared" si="242"/>
        <v>0</v>
      </c>
      <c r="BO174" s="2">
        <f t="shared" si="242"/>
        <v>0</v>
      </c>
      <c r="BP174" s="2">
        <f t="shared" si="242"/>
        <v>0</v>
      </c>
      <c r="BQ174" s="2">
        <f t="shared" si="242"/>
        <v>0</v>
      </c>
      <c r="BR174" s="2">
        <f t="shared" si="242"/>
        <v>0</v>
      </c>
      <c r="BS174" s="2">
        <f t="shared" si="2"/>
        <v>0</v>
      </c>
      <c r="BT174" s="57">
        <f t="shared" si="177"/>
        <v>0</v>
      </c>
      <c r="BU174" s="68">
        <f t="shared" si="178"/>
        <v>0</v>
      </c>
      <c r="BV174" t="e">
        <f t="shared" si="179"/>
        <v>#N/A</v>
      </c>
      <c r="BW174" t="e">
        <f t="shared" si="180"/>
        <v>#N/A</v>
      </c>
      <c r="BX174" t="e">
        <f t="shared" si="181"/>
        <v>#N/A</v>
      </c>
      <c r="BY174" t="e">
        <f t="shared" si="182"/>
        <v>#N/A</v>
      </c>
      <c r="BZ174" t="e">
        <f t="shared" si="183"/>
        <v>#N/A</v>
      </c>
      <c r="CA174" t="e">
        <f t="shared" si="184"/>
        <v>#N/A</v>
      </c>
      <c r="CB174" t="e">
        <f t="shared" si="185"/>
        <v>#N/A</v>
      </c>
      <c r="CC174" t="e">
        <f t="shared" si="186"/>
        <v>#N/A</v>
      </c>
      <c r="CD174" t="e">
        <f t="shared" si="187"/>
        <v>#N/A</v>
      </c>
      <c r="CE174" t="e">
        <f t="shared" si="188"/>
        <v>#N/A</v>
      </c>
      <c r="CF174" t="e">
        <f t="shared" si="189"/>
        <v>#N/A</v>
      </c>
      <c r="CG174" t="e">
        <f t="shared" si="190"/>
        <v>#N/A</v>
      </c>
      <c r="CH174" t="e">
        <f t="shared" si="191"/>
        <v>#N/A</v>
      </c>
      <c r="CI174" t="e">
        <f t="shared" si="192"/>
        <v>#N/A</v>
      </c>
      <c r="CJ174" t="e">
        <f t="shared" si="193"/>
        <v>#N/A</v>
      </c>
      <c r="CK174" t="e">
        <f t="shared" si="194"/>
        <v>#N/A</v>
      </c>
      <c r="CL174" t="e">
        <f t="shared" si="195"/>
        <v>#N/A</v>
      </c>
      <c r="CM174" t="e">
        <f t="shared" si="196"/>
        <v>#N/A</v>
      </c>
      <c r="CN174" t="e">
        <f t="shared" si="197"/>
        <v>#N/A</v>
      </c>
      <c r="CO174" t="e">
        <f t="shared" si="198"/>
        <v>#N/A</v>
      </c>
      <c r="CP174" s="57" t="e">
        <f t="shared" si="25"/>
        <v>#N/A</v>
      </c>
      <c r="CQ174" s="57" t="str">
        <f t="shared" si="26"/>
        <v/>
      </c>
    </row>
    <row r="175" spans="3:95">
      <c r="C175" s="54"/>
      <c r="D175" s="54"/>
      <c r="AI175" s="18"/>
      <c r="AN175" s="57"/>
      <c r="AO175" s="57"/>
      <c r="AP175" s="57"/>
      <c r="AQ175" s="57"/>
      <c r="AR175" s="57"/>
      <c r="AS175" s="57"/>
      <c r="AT175" s="57"/>
      <c r="AU175" s="57"/>
      <c r="AV175" s="57"/>
      <c r="AW175" s="57"/>
      <c r="AX175" s="57"/>
      <c r="AY175" s="57"/>
      <c r="AZ175" s="57"/>
      <c r="BA175" s="57"/>
      <c r="BB175" s="57"/>
      <c r="BC175" s="57"/>
      <c r="BD175" s="57"/>
      <c r="BE175" s="57"/>
      <c r="BF175" s="57"/>
      <c r="BG175" s="57"/>
      <c r="BH175" s="57"/>
      <c r="BI175" s="57"/>
      <c r="BJ175" s="57"/>
      <c r="BK175" s="57"/>
      <c r="BL175" s="2">
        <f t="shared" ref="BL175:BR175" si="243">IF(ISERR(SEARCH(BL$1,AK175)),0,1)</f>
        <v>0</v>
      </c>
      <c r="BM175" s="2">
        <f t="shared" si="243"/>
        <v>0</v>
      </c>
      <c r="BN175" s="2">
        <f t="shared" si="243"/>
        <v>0</v>
      </c>
      <c r="BO175" s="2">
        <f t="shared" si="243"/>
        <v>0</v>
      </c>
      <c r="BP175" s="2">
        <f t="shared" si="243"/>
        <v>0</v>
      </c>
      <c r="BQ175" s="2">
        <f t="shared" si="243"/>
        <v>0</v>
      </c>
      <c r="BR175" s="2">
        <f t="shared" si="243"/>
        <v>0</v>
      </c>
      <c r="BS175" s="2">
        <f t="shared" si="2"/>
        <v>0</v>
      </c>
      <c r="BT175" s="57">
        <f t="shared" si="177"/>
        <v>0</v>
      </c>
      <c r="BU175" s="68">
        <f t="shared" si="178"/>
        <v>0</v>
      </c>
      <c r="BV175" t="e">
        <f t="shared" si="179"/>
        <v>#N/A</v>
      </c>
      <c r="BW175" t="e">
        <f t="shared" si="180"/>
        <v>#N/A</v>
      </c>
      <c r="BX175" t="e">
        <f t="shared" si="181"/>
        <v>#N/A</v>
      </c>
      <c r="BY175" t="e">
        <f t="shared" si="182"/>
        <v>#N/A</v>
      </c>
      <c r="BZ175" t="e">
        <f t="shared" si="183"/>
        <v>#N/A</v>
      </c>
      <c r="CA175" t="e">
        <f t="shared" si="184"/>
        <v>#N/A</v>
      </c>
      <c r="CB175" t="e">
        <f t="shared" si="185"/>
        <v>#N/A</v>
      </c>
      <c r="CC175" t="e">
        <f t="shared" si="186"/>
        <v>#N/A</v>
      </c>
      <c r="CD175" t="e">
        <f t="shared" si="187"/>
        <v>#N/A</v>
      </c>
      <c r="CE175" t="e">
        <f t="shared" si="188"/>
        <v>#N/A</v>
      </c>
      <c r="CF175" t="e">
        <f t="shared" si="189"/>
        <v>#N/A</v>
      </c>
      <c r="CG175" t="e">
        <f t="shared" si="190"/>
        <v>#N/A</v>
      </c>
      <c r="CH175" t="e">
        <f t="shared" si="191"/>
        <v>#N/A</v>
      </c>
      <c r="CI175" t="e">
        <f t="shared" si="192"/>
        <v>#N/A</v>
      </c>
      <c r="CJ175" t="e">
        <f t="shared" si="193"/>
        <v>#N/A</v>
      </c>
      <c r="CK175" t="e">
        <f t="shared" si="194"/>
        <v>#N/A</v>
      </c>
      <c r="CL175" t="e">
        <f t="shared" si="195"/>
        <v>#N/A</v>
      </c>
      <c r="CM175" t="e">
        <f t="shared" si="196"/>
        <v>#N/A</v>
      </c>
      <c r="CN175" t="e">
        <f t="shared" si="197"/>
        <v>#N/A</v>
      </c>
      <c r="CO175" t="e">
        <f t="shared" si="198"/>
        <v>#N/A</v>
      </c>
      <c r="CP175" s="57" t="e">
        <f t="shared" si="25"/>
        <v>#N/A</v>
      </c>
      <c r="CQ175" s="57" t="str">
        <f t="shared" si="26"/>
        <v/>
      </c>
    </row>
    <row r="176" spans="3:95">
      <c r="C176" s="54"/>
      <c r="D176" s="54"/>
      <c r="AI176" s="18"/>
      <c r="AN176" s="57"/>
      <c r="AO176" s="57"/>
      <c r="AP176" s="57"/>
      <c r="AQ176" s="57"/>
      <c r="AR176" s="57"/>
      <c r="AS176" s="57"/>
      <c r="AT176" s="57"/>
      <c r="AU176" s="57"/>
      <c r="AV176" s="57"/>
      <c r="AW176" s="57"/>
      <c r="AX176" s="57"/>
      <c r="AY176" s="57"/>
      <c r="AZ176" s="57"/>
      <c r="BA176" s="57"/>
      <c r="BB176" s="57"/>
      <c r="BC176" s="57"/>
      <c r="BD176" s="57"/>
      <c r="BE176" s="57"/>
      <c r="BF176" s="57"/>
      <c r="BG176" s="57"/>
      <c r="BH176" s="57"/>
      <c r="BI176" s="57"/>
      <c r="BJ176" s="57"/>
      <c r="BK176" s="57"/>
      <c r="BL176" s="2">
        <f t="shared" ref="BL176:BR176" si="244">IF(ISERR(SEARCH(BL$1,AK176)),0,1)</f>
        <v>0</v>
      </c>
      <c r="BM176" s="2">
        <f t="shared" si="244"/>
        <v>0</v>
      </c>
      <c r="BN176" s="2">
        <f t="shared" si="244"/>
        <v>0</v>
      </c>
      <c r="BO176" s="2">
        <f t="shared" si="244"/>
        <v>0</v>
      </c>
      <c r="BP176" s="2">
        <f t="shared" si="244"/>
        <v>0</v>
      </c>
      <c r="BQ176" s="2">
        <f t="shared" si="244"/>
        <v>0</v>
      </c>
      <c r="BR176" s="2">
        <f t="shared" si="244"/>
        <v>0</v>
      </c>
      <c r="BS176" s="2">
        <f t="shared" si="2"/>
        <v>0</v>
      </c>
      <c r="BT176" s="57">
        <f t="shared" si="177"/>
        <v>0</v>
      </c>
      <c r="BU176" s="68">
        <f t="shared" si="178"/>
        <v>0</v>
      </c>
      <c r="BV176" t="e">
        <f t="shared" si="179"/>
        <v>#N/A</v>
      </c>
      <c r="BW176" t="e">
        <f t="shared" si="180"/>
        <v>#N/A</v>
      </c>
      <c r="BX176" t="e">
        <f t="shared" si="181"/>
        <v>#N/A</v>
      </c>
      <c r="BY176" t="e">
        <f t="shared" si="182"/>
        <v>#N/A</v>
      </c>
      <c r="BZ176" t="e">
        <f t="shared" si="183"/>
        <v>#N/A</v>
      </c>
      <c r="CA176" t="e">
        <f t="shared" si="184"/>
        <v>#N/A</v>
      </c>
      <c r="CB176" t="e">
        <f t="shared" si="185"/>
        <v>#N/A</v>
      </c>
      <c r="CC176" t="e">
        <f t="shared" si="186"/>
        <v>#N/A</v>
      </c>
      <c r="CD176" t="e">
        <f t="shared" si="187"/>
        <v>#N/A</v>
      </c>
      <c r="CE176" t="e">
        <f t="shared" si="188"/>
        <v>#N/A</v>
      </c>
      <c r="CF176" t="e">
        <f t="shared" si="189"/>
        <v>#N/A</v>
      </c>
      <c r="CG176" t="e">
        <f t="shared" si="190"/>
        <v>#N/A</v>
      </c>
      <c r="CH176" t="e">
        <f t="shared" si="191"/>
        <v>#N/A</v>
      </c>
      <c r="CI176" t="e">
        <f t="shared" si="192"/>
        <v>#N/A</v>
      </c>
      <c r="CJ176" t="e">
        <f t="shared" si="193"/>
        <v>#N/A</v>
      </c>
      <c r="CK176" t="e">
        <f t="shared" si="194"/>
        <v>#N/A</v>
      </c>
      <c r="CL176" t="e">
        <f t="shared" si="195"/>
        <v>#N/A</v>
      </c>
      <c r="CM176" t="e">
        <f t="shared" si="196"/>
        <v>#N/A</v>
      </c>
      <c r="CN176" t="e">
        <f t="shared" si="197"/>
        <v>#N/A</v>
      </c>
      <c r="CO176" t="e">
        <f t="shared" si="198"/>
        <v>#N/A</v>
      </c>
      <c r="CP176" s="57" t="e">
        <f t="shared" si="25"/>
        <v>#N/A</v>
      </c>
      <c r="CQ176" s="57" t="str">
        <f t="shared" si="26"/>
        <v/>
      </c>
    </row>
    <row r="177" spans="3:95">
      <c r="C177" s="54"/>
      <c r="D177" s="54"/>
      <c r="AI177" s="18"/>
      <c r="AN177" s="57"/>
      <c r="AO177" s="57"/>
      <c r="AP177" s="57"/>
      <c r="AQ177" s="57"/>
      <c r="AR177" s="57"/>
      <c r="AS177" s="57"/>
      <c r="AT177" s="57"/>
      <c r="AU177" s="57"/>
      <c r="AV177" s="57"/>
      <c r="AW177" s="57"/>
      <c r="AX177" s="57"/>
      <c r="AY177" s="57"/>
      <c r="AZ177" s="57"/>
      <c r="BA177" s="57"/>
      <c r="BB177" s="57"/>
      <c r="BC177" s="57"/>
      <c r="BD177" s="57"/>
      <c r="BE177" s="57"/>
      <c r="BF177" s="57"/>
      <c r="BG177" s="57"/>
      <c r="BH177" s="57"/>
      <c r="BI177" s="57"/>
      <c r="BJ177" s="57"/>
      <c r="BK177" s="57"/>
      <c r="BL177" s="2">
        <f t="shared" ref="BL177:BR177" si="245">IF(ISERR(SEARCH(BL$1,AK177)),0,1)</f>
        <v>0</v>
      </c>
      <c r="BM177" s="2">
        <f t="shared" si="245"/>
        <v>0</v>
      </c>
      <c r="BN177" s="2">
        <f t="shared" si="245"/>
        <v>0</v>
      </c>
      <c r="BO177" s="2">
        <f t="shared" si="245"/>
        <v>0</v>
      </c>
      <c r="BP177" s="2">
        <f t="shared" si="245"/>
        <v>0</v>
      </c>
      <c r="BQ177" s="2">
        <f t="shared" si="245"/>
        <v>0</v>
      </c>
      <c r="BR177" s="2">
        <f t="shared" si="245"/>
        <v>0</v>
      </c>
      <c r="BS177" s="2">
        <f t="shared" si="2"/>
        <v>0</v>
      </c>
      <c r="BT177" s="57">
        <f t="shared" si="177"/>
        <v>0</v>
      </c>
      <c r="BU177" s="68">
        <f t="shared" si="178"/>
        <v>0</v>
      </c>
      <c r="BV177" t="e">
        <f t="shared" si="179"/>
        <v>#N/A</v>
      </c>
      <c r="BW177" t="e">
        <f t="shared" si="180"/>
        <v>#N/A</v>
      </c>
      <c r="BX177" t="e">
        <f t="shared" si="181"/>
        <v>#N/A</v>
      </c>
      <c r="BY177" t="e">
        <f t="shared" si="182"/>
        <v>#N/A</v>
      </c>
      <c r="BZ177" t="e">
        <f t="shared" si="183"/>
        <v>#N/A</v>
      </c>
      <c r="CA177" t="e">
        <f t="shared" si="184"/>
        <v>#N/A</v>
      </c>
      <c r="CB177" t="e">
        <f t="shared" si="185"/>
        <v>#N/A</v>
      </c>
      <c r="CC177" t="e">
        <f t="shared" si="186"/>
        <v>#N/A</v>
      </c>
      <c r="CD177" t="e">
        <f t="shared" si="187"/>
        <v>#N/A</v>
      </c>
      <c r="CE177" t="e">
        <f t="shared" si="188"/>
        <v>#N/A</v>
      </c>
      <c r="CF177" t="e">
        <f t="shared" si="189"/>
        <v>#N/A</v>
      </c>
      <c r="CG177" t="e">
        <f t="shared" si="190"/>
        <v>#N/A</v>
      </c>
      <c r="CH177" t="e">
        <f t="shared" si="191"/>
        <v>#N/A</v>
      </c>
      <c r="CI177" t="e">
        <f t="shared" si="192"/>
        <v>#N/A</v>
      </c>
      <c r="CJ177" t="e">
        <f t="shared" si="193"/>
        <v>#N/A</v>
      </c>
      <c r="CK177" t="e">
        <f t="shared" si="194"/>
        <v>#N/A</v>
      </c>
      <c r="CL177" t="e">
        <f t="shared" si="195"/>
        <v>#N/A</v>
      </c>
      <c r="CM177" t="e">
        <f t="shared" si="196"/>
        <v>#N/A</v>
      </c>
      <c r="CN177" t="e">
        <f t="shared" si="197"/>
        <v>#N/A</v>
      </c>
      <c r="CO177" t="e">
        <f t="shared" si="198"/>
        <v>#N/A</v>
      </c>
      <c r="CP177" s="57" t="e">
        <f t="shared" si="25"/>
        <v>#N/A</v>
      </c>
      <c r="CQ177" s="57" t="str">
        <f t="shared" si="26"/>
        <v/>
      </c>
    </row>
    <row r="178" spans="3:95">
      <c r="C178" s="54"/>
      <c r="D178" s="54"/>
      <c r="AI178" s="18"/>
      <c r="AN178" s="57"/>
      <c r="AO178" s="57"/>
      <c r="AP178" s="57"/>
      <c r="AQ178" s="57"/>
      <c r="AR178" s="57"/>
      <c r="AS178" s="57"/>
      <c r="AT178" s="57"/>
      <c r="AU178" s="57"/>
      <c r="AV178" s="57"/>
      <c r="AW178" s="57"/>
      <c r="AX178" s="57"/>
      <c r="AY178" s="57"/>
      <c r="AZ178" s="57"/>
      <c r="BA178" s="57"/>
      <c r="BB178" s="57"/>
      <c r="BC178" s="57"/>
      <c r="BD178" s="57"/>
      <c r="BE178" s="57"/>
      <c r="BF178" s="57"/>
      <c r="BG178" s="57"/>
      <c r="BH178" s="57"/>
      <c r="BI178" s="57"/>
      <c r="BJ178" s="57"/>
      <c r="BK178" s="57"/>
      <c r="BL178" s="2">
        <f t="shared" ref="BL178:BR178" si="246">IF(ISERR(SEARCH(BL$1,AK178)),0,1)</f>
        <v>0</v>
      </c>
      <c r="BM178" s="2">
        <f t="shared" si="246"/>
        <v>0</v>
      </c>
      <c r="BN178" s="2">
        <f t="shared" si="246"/>
        <v>0</v>
      </c>
      <c r="BO178" s="2">
        <f t="shared" si="246"/>
        <v>0</v>
      </c>
      <c r="BP178" s="2">
        <f t="shared" si="246"/>
        <v>0</v>
      </c>
      <c r="BQ178" s="2">
        <f t="shared" si="246"/>
        <v>0</v>
      </c>
      <c r="BR178" s="2">
        <f t="shared" si="246"/>
        <v>0</v>
      </c>
      <c r="BS178" s="2">
        <f t="shared" si="2"/>
        <v>0</v>
      </c>
      <c r="BT178" s="57">
        <f t="shared" si="177"/>
        <v>0</v>
      </c>
      <c r="BU178" s="68">
        <f t="shared" si="178"/>
        <v>0</v>
      </c>
      <c r="BV178" t="e">
        <f t="shared" si="179"/>
        <v>#N/A</v>
      </c>
      <c r="BW178" t="e">
        <f t="shared" si="180"/>
        <v>#N/A</v>
      </c>
      <c r="BX178" t="e">
        <f t="shared" si="181"/>
        <v>#N/A</v>
      </c>
      <c r="BY178" t="e">
        <f t="shared" si="182"/>
        <v>#N/A</v>
      </c>
      <c r="BZ178" t="e">
        <f t="shared" si="183"/>
        <v>#N/A</v>
      </c>
      <c r="CA178" t="e">
        <f t="shared" si="184"/>
        <v>#N/A</v>
      </c>
      <c r="CB178" t="e">
        <f t="shared" si="185"/>
        <v>#N/A</v>
      </c>
      <c r="CC178" t="e">
        <f t="shared" si="186"/>
        <v>#N/A</v>
      </c>
      <c r="CD178" t="e">
        <f t="shared" si="187"/>
        <v>#N/A</v>
      </c>
      <c r="CE178" t="e">
        <f t="shared" si="188"/>
        <v>#N/A</v>
      </c>
      <c r="CF178" t="e">
        <f t="shared" si="189"/>
        <v>#N/A</v>
      </c>
      <c r="CG178" t="e">
        <f t="shared" si="190"/>
        <v>#N/A</v>
      </c>
      <c r="CH178" t="e">
        <f t="shared" si="191"/>
        <v>#N/A</v>
      </c>
      <c r="CI178" t="e">
        <f t="shared" si="192"/>
        <v>#N/A</v>
      </c>
      <c r="CJ178" t="e">
        <f t="shared" si="193"/>
        <v>#N/A</v>
      </c>
      <c r="CK178" t="e">
        <f t="shared" si="194"/>
        <v>#N/A</v>
      </c>
      <c r="CL178" t="e">
        <f t="shared" si="195"/>
        <v>#N/A</v>
      </c>
      <c r="CM178" t="e">
        <f t="shared" si="196"/>
        <v>#N/A</v>
      </c>
      <c r="CN178" t="e">
        <f t="shared" si="197"/>
        <v>#N/A</v>
      </c>
      <c r="CO178" t="e">
        <f t="shared" si="198"/>
        <v>#N/A</v>
      </c>
      <c r="CP178" s="57" t="e">
        <f t="shared" si="25"/>
        <v>#N/A</v>
      </c>
      <c r="CQ178" s="57" t="str">
        <f t="shared" si="26"/>
        <v/>
      </c>
    </row>
    <row r="179" spans="3:95">
      <c r="C179" s="54"/>
      <c r="D179" s="54"/>
      <c r="AI179" s="18"/>
      <c r="AN179" s="57"/>
      <c r="AO179" s="57"/>
      <c r="AP179" s="57"/>
      <c r="AQ179" s="57"/>
      <c r="AR179" s="57"/>
      <c r="AS179" s="57"/>
      <c r="AT179" s="57"/>
      <c r="AU179" s="57"/>
      <c r="AV179" s="57"/>
      <c r="AW179" s="57"/>
      <c r="AX179" s="57"/>
      <c r="AY179" s="57"/>
      <c r="AZ179" s="57"/>
      <c r="BA179" s="57"/>
      <c r="BB179" s="57"/>
      <c r="BC179" s="57"/>
      <c r="BD179" s="57"/>
      <c r="BE179" s="57"/>
      <c r="BF179" s="57"/>
      <c r="BG179" s="57"/>
      <c r="BH179" s="57"/>
      <c r="BI179" s="57"/>
      <c r="BJ179" s="57"/>
      <c r="BK179" s="57"/>
      <c r="BL179" s="2">
        <f t="shared" ref="BL179:BR179" si="247">IF(ISERR(SEARCH(BL$1,AK179)),0,1)</f>
        <v>0</v>
      </c>
      <c r="BM179" s="2">
        <f t="shared" si="247"/>
        <v>0</v>
      </c>
      <c r="BN179" s="2">
        <f t="shared" si="247"/>
        <v>0</v>
      </c>
      <c r="BO179" s="2">
        <f t="shared" si="247"/>
        <v>0</v>
      </c>
      <c r="BP179" s="2">
        <f t="shared" si="247"/>
        <v>0</v>
      </c>
      <c r="BQ179" s="2">
        <f t="shared" si="247"/>
        <v>0</v>
      </c>
      <c r="BR179" s="2">
        <f t="shared" si="247"/>
        <v>0</v>
      </c>
      <c r="BS179" s="2">
        <f t="shared" si="2"/>
        <v>0</v>
      </c>
      <c r="BT179" s="57">
        <f t="shared" si="177"/>
        <v>0</v>
      </c>
      <c r="BU179" s="68">
        <f t="shared" si="178"/>
        <v>0</v>
      </c>
      <c r="BV179" t="e">
        <f t="shared" si="179"/>
        <v>#N/A</v>
      </c>
      <c r="BW179" t="e">
        <f t="shared" si="180"/>
        <v>#N/A</v>
      </c>
      <c r="BX179" t="e">
        <f t="shared" si="181"/>
        <v>#N/A</v>
      </c>
      <c r="BY179" t="e">
        <f t="shared" si="182"/>
        <v>#N/A</v>
      </c>
      <c r="BZ179" t="e">
        <f t="shared" si="183"/>
        <v>#N/A</v>
      </c>
      <c r="CA179" t="e">
        <f t="shared" si="184"/>
        <v>#N/A</v>
      </c>
      <c r="CB179" t="e">
        <f t="shared" si="185"/>
        <v>#N/A</v>
      </c>
      <c r="CC179" t="e">
        <f t="shared" si="186"/>
        <v>#N/A</v>
      </c>
      <c r="CD179" t="e">
        <f t="shared" si="187"/>
        <v>#N/A</v>
      </c>
      <c r="CE179" t="e">
        <f t="shared" si="188"/>
        <v>#N/A</v>
      </c>
      <c r="CF179" t="e">
        <f t="shared" si="189"/>
        <v>#N/A</v>
      </c>
      <c r="CG179" t="e">
        <f t="shared" si="190"/>
        <v>#N/A</v>
      </c>
      <c r="CH179" t="e">
        <f t="shared" si="191"/>
        <v>#N/A</v>
      </c>
      <c r="CI179" t="e">
        <f t="shared" si="192"/>
        <v>#N/A</v>
      </c>
      <c r="CJ179" t="e">
        <f t="shared" si="193"/>
        <v>#N/A</v>
      </c>
      <c r="CK179" t="e">
        <f t="shared" si="194"/>
        <v>#N/A</v>
      </c>
      <c r="CL179" t="e">
        <f t="shared" si="195"/>
        <v>#N/A</v>
      </c>
      <c r="CM179" t="e">
        <f t="shared" si="196"/>
        <v>#N/A</v>
      </c>
      <c r="CN179" t="e">
        <f t="shared" si="197"/>
        <v>#N/A</v>
      </c>
      <c r="CO179" t="e">
        <f t="shared" si="198"/>
        <v>#N/A</v>
      </c>
      <c r="CP179" s="57" t="e">
        <f t="shared" si="25"/>
        <v>#N/A</v>
      </c>
      <c r="CQ179" s="57" t="str">
        <f t="shared" si="26"/>
        <v/>
      </c>
    </row>
    <row r="180" spans="3:95">
      <c r="C180" s="54"/>
      <c r="D180" s="54"/>
      <c r="AI180" s="18"/>
      <c r="AN180" s="57"/>
      <c r="AO180" s="57"/>
      <c r="AP180" s="57"/>
      <c r="AQ180" s="57"/>
      <c r="AR180" s="57"/>
      <c r="AS180" s="57"/>
      <c r="AT180" s="57"/>
      <c r="AU180" s="57"/>
      <c r="AV180" s="57"/>
      <c r="AW180" s="57"/>
      <c r="AX180" s="57"/>
      <c r="AY180" s="57"/>
      <c r="AZ180" s="57"/>
      <c r="BA180" s="57"/>
      <c r="BB180" s="57"/>
      <c r="BC180" s="57"/>
      <c r="BD180" s="57"/>
      <c r="BE180" s="57"/>
      <c r="BF180" s="57"/>
      <c r="BG180" s="57"/>
      <c r="BH180" s="57"/>
      <c r="BI180" s="57"/>
      <c r="BJ180" s="57"/>
      <c r="BK180" s="57"/>
      <c r="BL180" s="2">
        <f t="shared" ref="BL180:BR180" si="248">IF(ISERR(SEARCH(BL$1,AK180)),0,1)</f>
        <v>0</v>
      </c>
      <c r="BM180" s="2">
        <f t="shared" si="248"/>
        <v>0</v>
      </c>
      <c r="BN180" s="2">
        <f t="shared" si="248"/>
        <v>0</v>
      </c>
      <c r="BO180" s="2">
        <f t="shared" si="248"/>
        <v>0</v>
      </c>
      <c r="BP180" s="2">
        <f t="shared" si="248"/>
        <v>0</v>
      </c>
      <c r="BQ180" s="2">
        <f t="shared" si="248"/>
        <v>0</v>
      </c>
      <c r="BR180" s="2">
        <f t="shared" si="248"/>
        <v>0</v>
      </c>
      <c r="BS180" s="2">
        <f t="shared" si="2"/>
        <v>0</v>
      </c>
      <c r="BT180" s="57">
        <f t="shared" si="177"/>
        <v>0</v>
      </c>
      <c r="BU180" s="68">
        <f t="shared" si="178"/>
        <v>0</v>
      </c>
      <c r="BV180" t="e">
        <f t="shared" si="179"/>
        <v>#N/A</v>
      </c>
      <c r="BW180" t="e">
        <f t="shared" si="180"/>
        <v>#N/A</v>
      </c>
      <c r="BX180" t="e">
        <f t="shared" si="181"/>
        <v>#N/A</v>
      </c>
      <c r="BY180" t="e">
        <f t="shared" si="182"/>
        <v>#N/A</v>
      </c>
      <c r="BZ180" t="e">
        <f t="shared" si="183"/>
        <v>#N/A</v>
      </c>
      <c r="CA180" t="e">
        <f t="shared" si="184"/>
        <v>#N/A</v>
      </c>
      <c r="CB180" t="e">
        <f t="shared" si="185"/>
        <v>#N/A</v>
      </c>
      <c r="CC180" t="e">
        <f t="shared" si="186"/>
        <v>#N/A</v>
      </c>
      <c r="CD180" t="e">
        <f t="shared" si="187"/>
        <v>#N/A</v>
      </c>
      <c r="CE180" t="e">
        <f t="shared" si="188"/>
        <v>#N/A</v>
      </c>
      <c r="CF180" t="e">
        <f t="shared" si="189"/>
        <v>#N/A</v>
      </c>
      <c r="CG180" t="e">
        <f t="shared" si="190"/>
        <v>#N/A</v>
      </c>
      <c r="CH180" t="e">
        <f t="shared" si="191"/>
        <v>#N/A</v>
      </c>
      <c r="CI180" t="e">
        <f t="shared" si="192"/>
        <v>#N/A</v>
      </c>
      <c r="CJ180" t="e">
        <f t="shared" si="193"/>
        <v>#N/A</v>
      </c>
      <c r="CK180" t="e">
        <f t="shared" si="194"/>
        <v>#N/A</v>
      </c>
      <c r="CL180" t="e">
        <f t="shared" si="195"/>
        <v>#N/A</v>
      </c>
      <c r="CM180" t="e">
        <f t="shared" si="196"/>
        <v>#N/A</v>
      </c>
      <c r="CN180" t="e">
        <f t="shared" si="197"/>
        <v>#N/A</v>
      </c>
      <c r="CO180" t="e">
        <f t="shared" si="198"/>
        <v>#N/A</v>
      </c>
      <c r="CP180" s="57" t="e">
        <f t="shared" si="25"/>
        <v>#N/A</v>
      </c>
      <c r="CQ180" s="57" t="str">
        <f t="shared" si="26"/>
        <v/>
      </c>
    </row>
    <row r="181" spans="3:95">
      <c r="C181" s="54"/>
      <c r="D181" s="54"/>
      <c r="AI181" s="18"/>
      <c r="AN181" s="57"/>
      <c r="AO181" s="57"/>
      <c r="AP181" s="57"/>
      <c r="AQ181" s="57"/>
      <c r="AR181" s="57"/>
      <c r="AS181" s="57"/>
      <c r="AT181" s="57"/>
      <c r="AU181" s="57"/>
      <c r="AV181" s="57"/>
      <c r="AW181" s="57"/>
      <c r="AX181" s="57"/>
      <c r="AY181" s="57"/>
      <c r="AZ181" s="57"/>
      <c r="BA181" s="57"/>
      <c r="BB181" s="57"/>
      <c r="BC181" s="57"/>
      <c r="BD181" s="57"/>
      <c r="BE181" s="57"/>
      <c r="BF181" s="57"/>
      <c r="BG181" s="57"/>
      <c r="BH181" s="57"/>
      <c r="BI181" s="57"/>
      <c r="BJ181" s="57"/>
      <c r="BK181" s="57"/>
      <c r="BL181" s="2">
        <f t="shared" ref="BL181:BR181" si="249">IF(ISERR(SEARCH(BL$1,AK181)),0,1)</f>
        <v>0</v>
      </c>
      <c r="BM181" s="2">
        <f t="shared" si="249"/>
        <v>0</v>
      </c>
      <c r="BN181" s="2">
        <f t="shared" si="249"/>
        <v>0</v>
      </c>
      <c r="BO181" s="2">
        <f t="shared" si="249"/>
        <v>0</v>
      </c>
      <c r="BP181" s="2">
        <f t="shared" si="249"/>
        <v>0</v>
      </c>
      <c r="BQ181" s="2">
        <f t="shared" si="249"/>
        <v>0</v>
      </c>
      <c r="BR181" s="2">
        <f t="shared" si="249"/>
        <v>0</v>
      </c>
      <c r="BS181" s="2">
        <f t="shared" si="2"/>
        <v>0</v>
      </c>
      <c r="BT181" s="57">
        <f t="shared" si="177"/>
        <v>0</v>
      </c>
      <c r="BU181" s="68">
        <f t="shared" si="178"/>
        <v>0</v>
      </c>
      <c r="BV181" t="e">
        <f t="shared" si="179"/>
        <v>#N/A</v>
      </c>
      <c r="BW181" t="e">
        <f t="shared" si="180"/>
        <v>#N/A</v>
      </c>
      <c r="BX181" t="e">
        <f t="shared" si="181"/>
        <v>#N/A</v>
      </c>
      <c r="BY181" t="e">
        <f t="shared" si="182"/>
        <v>#N/A</v>
      </c>
      <c r="BZ181" t="e">
        <f t="shared" si="183"/>
        <v>#N/A</v>
      </c>
      <c r="CA181" t="e">
        <f t="shared" si="184"/>
        <v>#N/A</v>
      </c>
      <c r="CB181" t="e">
        <f t="shared" si="185"/>
        <v>#N/A</v>
      </c>
      <c r="CC181" t="e">
        <f t="shared" si="186"/>
        <v>#N/A</v>
      </c>
      <c r="CD181" t="e">
        <f t="shared" si="187"/>
        <v>#N/A</v>
      </c>
      <c r="CE181" t="e">
        <f t="shared" si="188"/>
        <v>#N/A</v>
      </c>
      <c r="CF181" t="e">
        <f t="shared" si="189"/>
        <v>#N/A</v>
      </c>
      <c r="CG181" t="e">
        <f t="shared" si="190"/>
        <v>#N/A</v>
      </c>
      <c r="CH181" t="e">
        <f t="shared" si="191"/>
        <v>#N/A</v>
      </c>
      <c r="CI181" t="e">
        <f t="shared" si="192"/>
        <v>#N/A</v>
      </c>
      <c r="CJ181" t="e">
        <f t="shared" si="193"/>
        <v>#N/A</v>
      </c>
      <c r="CK181" t="e">
        <f t="shared" si="194"/>
        <v>#N/A</v>
      </c>
      <c r="CL181" t="e">
        <f t="shared" si="195"/>
        <v>#N/A</v>
      </c>
      <c r="CM181" t="e">
        <f t="shared" si="196"/>
        <v>#N/A</v>
      </c>
      <c r="CN181" t="e">
        <f t="shared" si="197"/>
        <v>#N/A</v>
      </c>
      <c r="CO181" t="e">
        <f t="shared" si="198"/>
        <v>#N/A</v>
      </c>
      <c r="CP181" s="57" t="e">
        <f t="shared" si="25"/>
        <v>#N/A</v>
      </c>
      <c r="CQ181" s="57" t="str">
        <f t="shared" si="26"/>
        <v/>
      </c>
    </row>
    <row r="182" spans="3:95">
      <c r="C182" s="54"/>
      <c r="D182" s="54"/>
      <c r="AI182" s="18"/>
      <c r="AN182" s="57"/>
      <c r="AO182" s="57"/>
      <c r="AP182" s="57"/>
      <c r="AQ182" s="57"/>
      <c r="AR182" s="57"/>
      <c r="AS182" s="57"/>
      <c r="AT182" s="57"/>
      <c r="AU182" s="57"/>
      <c r="AV182" s="57"/>
      <c r="AW182" s="57"/>
      <c r="AX182" s="57"/>
      <c r="AY182" s="57"/>
      <c r="AZ182" s="57"/>
      <c r="BA182" s="57"/>
      <c r="BB182" s="57"/>
      <c r="BC182" s="57"/>
      <c r="BD182" s="57"/>
      <c r="BE182" s="57"/>
      <c r="BF182" s="57"/>
      <c r="BG182" s="57"/>
      <c r="BH182" s="57"/>
      <c r="BI182" s="57"/>
      <c r="BJ182" s="57"/>
      <c r="BK182" s="57"/>
      <c r="BL182" s="2">
        <f t="shared" ref="BL182:BR182" si="250">IF(ISERR(SEARCH(BL$1,AK182)),0,1)</f>
        <v>0</v>
      </c>
      <c r="BM182" s="2">
        <f t="shared" si="250"/>
        <v>0</v>
      </c>
      <c r="BN182" s="2">
        <f t="shared" si="250"/>
        <v>0</v>
      </c>
      <c r="BO182" s="2">
        <f t="shared" si="250"/>
        <v>0</v>
      </c>
      <c r="BP182" s="2">
        <f t="shared" si="250"/>
        <v>0</v>
      </c>
      <c r="BQ182" s="2">
        <f t="shared" si="250"/>
        <v>0</v>
      </c>
      <c r="BR182" s="2">
        <f t="shared" si="250"/>
        <v>0</v>
      </c>
      <c r="BS182" s="2">
        <f t="shared" si="2"/>
        <v>0</v>
      </c>
      <c r="BT182" s="57">
        <f t="shared" si="177"/>
        <v>0</v>
      </c>
      <c r="BU182" s="68">
        <f t="shared" si="178"/>
        <v>0</v>
      </c>
      <c r="BV182" t="e">
        <f t="shared" si="179"/>
        <v>#N/A</v>
      </c>
      <c r="BW182" t="e">
        <f t="shared" si="180"/>
        <v>#N/A</v>
      </c>
      <c r="BX182" t="e">
        <f t="shared" si="181"/>
        <v>#N/A</v>
      </c>
      <c r="BY182" t="e">
        <f t="shared" si="182"/>
        <v>#N/A</v>
      </c>
      <c r="BZ182" t="e">
        <f t="shared" si="183"/>
        <v>#N/A</v>
      </c>
      <c r="CA182" t="e">
        <f t="shared" si="184"/>
        <v>#N/A</v>
      </c>
      <c r="CB182" t="e">
        <f t="shared" si="185"/>
        <v>#N/A</v>
      </c>
      <c r="CC182" t="e">
        <f t="shared" si="186"/>
        <v>#N/A</v>
      </c>
      <c r="CD182" t="e">
        <f t="shared" si="187"/>
        <v>#N/A</v>
      </c>
      <c r="CE182" t="e">
        <f t="shared" si="188"/>
        <v>#N/A</v>
      </c>
      <c r="CF182" t="e">
        <f t="shared" si="189"/>
        <v>#N/A</v>
      </c>
      <c r="CG182" t="e">
        <f t="shared" si="190"/>
        <v>#N/A</v>
      </c>
      <c r="CH182" t="e">
        <f t="shared" si="191"/>
        <v>#N/A</v>
      </c>
      <c r="CI182" t="e">
        <f t="shared" si="192"/>
        <v>#N/A</v>
      </c>
      <c r="CJ182" t="e">
        <f t="shared" si="193"/>
        <v>#N/A</v>
      </c>
      <c r="CK182" t="e">
        <f t="shared" si="194"/>
        <v>#N/A</v>
      </c>
      <c r="CL182" t="e">
        <f t="shared" si="195"/>
        <v>#N/A</v>
      </c>
      <c r="CM182" t="e">
        <f t="shared" si="196"/>
        <v>#N/A</v>
      </c>
      <c r="CN182" t="e">
        <f t="shared" si="197"/>
        <v>#N/A</v>
      </c>
      <c r="CO182" t="e">
        <f t="shared" si="198"/>
        <v>#N/A</v>
      </c>
      <c r="CP182" s="57" t="e">
        <f t="shared" si="25"/>
        <v>#N/A</v>
      </c>
      <c r="CQ182" s="57" t="str">
        <f t="shared" si="26"/>
        <v/>
      </c>
    </row>
    <row r="183" spans="3:95">
      <c r="C183" s="54"/>
      <c r="D183" s="54"/>
      <c r="AI183" s="18"/>
      <c r="AN183" s="57"/>
      <c r="AO183" s="57"/>
      <c r="AP183" s="57"/>
      <c r="AQ183" s="57"/>
      <c r="AR183" s="57"/>
      <c r="AS183" s="57"/>
      <c r="AT183" s="57"/>
      <c r="AU183" s="57"/>
      <c r="AV183" s="57"/>
      <c r="AW183" s="57"/>
      <c r="AX183" s="57"/>
      <c r="AY183" s="57"/>
      <c r="AZ183" s="57"/>
      <c r="BA183" s="57"/>
      <c r="BB183" s="57"/>
      <c r="BC183" s="57"/>
      <c r="BD183" s="57"/>
      <c r="BE183" s="57"/>
      <c r="BF183" s="57"/>
      <c r="BG183" s="57"/>
      <c r="BH183" s="57"/>
      <c r="BI183" s="57"/>
      <c r="BJ183" s="57"/>
      <c r="BK183" s="57"/>
      <c r="BL183" s="2">
        <f t="shared" ref="BL183:BR183" si="251">IF(ISERR(SEARCH(BL$1,AK183)),0,1)</f>
        <v>0</v>
      </c>
      <c r="BM183" s="2">
        <f t="shared" si="251"/>
        <v>0</v>
      </c>
      <c r="BN183" s="2">
        <f t="shared" si="251"/>
        <v>0</v>
      </c>
      <c r="BO183" s="2">
        <f t="shared" si="251"/>
        <v>0</v>
      </c>
      <c r="BP183" s="2">
        <f t="shared" si="251"/>
        <v>0</v>
      </c>
      <c r="BQ183" s="2">
        <f t="shared" si="251"/>
        <v>0</v>
      </c>
      <c r="BR183" s="2">
        <f t="shared" si="251"/>
        <v>0</v>
      </c>
      <c r="BS183" s="2">
        <f t="shared" si="2"/>
        <v>0</v>
      </c>
      <c r="BT183" s="57">
        <f t="shared" si="177"/>
        <v>0</v>
      </c>
      <c r="BU183" s="68">
        <f t="shared" si="178"/>
        <v>0</v>
      </c>
      <c r="BV183" t="e">
        <f t="shared" si="179"/>
        <v>#N/A</v>
      </c>
      <c r="BW183" t="e">
        <f t="shared" si="180"/>
        <v>#N/A</v>
      </c>
      <c r="BX183" t="e">
        <f t="shared" si="181"/>
        <v>#N/A</v>
      </c>
      <c r="BY183" t="e">
        <f t="shared" si="182"/>
        <v>#N/A</v>
      </c>
      <c r="BZ183" t="e">
        <f t="shared" si="183"/>
        <v>#N/A</v>
      </c>
      <c r="CA183" t="e">
        <f t="shared" si="184"/>
        <v>#N/A</v>
      </c>
      <c r="CB183" t="e">
        <f t="shared" si="185"/>
        <v>#N/A</v>
      </c>
      <c r="CC183" t="e">
        <f t="shared" si="186"/>
        <v>#N/A</v>
      </c>
      <c r="CD183" t="e">
        <f t="shared" si="187"/>
        <v>#N/A</v>
      </c>
      <c r="CE183" t="e">
        <f t="shared" si="188"/>
        <v>#N/A</v>
      </c>
      <c r="CF183" t="e">
        <f t="shared" si="189"/>
        <v>#N/A</v>
      </c>
      <c r="CG183" t="e">
        <f t="shared" si="190"/>
        <v>#N/A</v>
      </c>
      <c r="CH183" t="e">
        <f t="shared" si="191"/>
        <v>#N/A</v>
      </c>
      <c r="CI183" t="e">
        <f t="shared" si="192"/>
        <v>#N/A</v>
      </c>
      <c r="CJ183" t="e">
        <f t="shared" si="193"/>
        <v>#N/A</v>
      </c>
      <c r="CK183" t="e">
        <f t="shared" si="194"/>
        <v>#N/A</v>
      </c>
      <c r="CL183" t="e">
        <f t="shared" si="195"/>
        <v>#N/A</v>
      </c>
      <c r="CM183" t="e">
        <f t="shared" si="196"/>
        <v>#N/A</v>
      </c>
      <c r="CN183" t="e">
        <f t="shared" si="197"/>
        <v>#N/A</v>
      </c>
      <c r="CO183" t="e">
        <f t="shared" si="198"/>
        <v>#N/A</v>
      </c>
      <c r="CP183" s="57" t="e">
        <f t="shared" si="25"/>
        <v>#N/A</v>
      </c>
      <c r="CQ183" s="57" t="str">
        <f t="shared" si="26"/>
        <v/>
      </c>
    </row>
    <row r="184" spans="3:95">
      <c r="C184" s="54"/>
      <c r="D184" s="54"/>
      <c r="AI184" s="18"/>
      <c r="AN184" s="57"/>
      <c r="AO184" s="57"/>
      <c r="AP184" s="57"/>
      <c r="AQ184" s="57"/>
      <c r="AR184" s="57"/>
      <c r="AS184" s="57"/>
      <c r="AT184" s="57"/>
      <c r="AU184" s="57"/>
      <c r="AV184" s="57"/>
      <c r="AW184" s="57"/>
      <c r="AX184" s="57"/>
      <c r="AY184" s="57"/>
      <c r="AZ184" s="57"/>
      <c r="BA184" s="57"/>
      <c r="BB184" s="57"/>
      <c r="BC184" s="57"/>
      <c r="BD184" s="57"/>
      <c r="BE184" s="57"/>
      <c r="BF184" s="57"/>
      <c r="BG184" s="57"/>
      <c r="BH184" s="57"/>
      <c r="BI184" s="57"/>
      <c r="BJ184" s="57"/>
      <c r="BK184" s="57"/>
      <c r="BL184" s="2">
        <f t="shared" ref="BL184:BR184" si="252">IF(ISERR(SEARCH(BL$1,AK184)),0,1)</f>
        <v>0</v>
      </c>
      <c r="BM184" s="2">
        <f t="shared" si="252"/>
        <v>0</v>
      </c>
      <c r="BN184" s="2">
        <f t="shared" si="252"/>
        <v>0</v>
      </c>
      <c r="BO184" s="2">
        <f t="shared" si="252"/>
        <v>0</v>
      </c>
      <c r="BP184" s="2">
        <f t="shared" si="252"/>
        <v>0</v>
      </c>
      <c r="BQ184" s="2">
        <f t="shared" si="252"/>
        <v>0</v>
      </c>
      <c r="BR184" s="2">
        <f t="shared" si="252"/>
        <v>0</v>
      </c>
      <c r="BS184" s="2">
        <f t="shared" si="2"/>
        <v>0</v>
      </c>
      <c r="BT184" s="57">
        <f t="shared" si="177"/>
        <v>0</v>
      </c>
      <c r="BU184" s="68">
        <f t="shared" si="178"/>
        <v>0</v>
      </c>
      <c r="BV184" t="e">
        <f t="shared" si="179"/>
        <v>#N/A</v>
      </c>
      <c r="BW184" t="e">
        <f t="shared" si="180"/>
        <v>#N/A</v>
      </c>
      <c r="BX184" t="e">
        <f t="shared" si="181"/>
        <v>#N/A</v>
      </c>
      <c r="BY184" t="e">
        <f t="shared" si="182"/>
        <v>#N/A</v>
      </c>
      <c r="BZ184" t="e">
        <f t="shared" si="183"/>
        <v>#N/A</v>
      </c>
      <c r="CA184" t="e">
        <f t="shared" si="184"/>
        <v>#N/A</v>
      </c>
      <c r="CB184" t="e">
        <f t="shared" si="185"/>
        <v>#N/A</v>
      </c>
      <c r="CC184" t="e">
        <f t="shared" si="186"/>
        <v>#N/A</v>
      </c>
      <c r="CD184" t="e">
        <f t="shared" si="187"/>
        <v>#N/A</v>
      </c>
      <c r="CE184" t="e">
        <f t="shared" si="188"/>
        <v>#N/A</v>
      </c>
      <c r="CF184" t="e">
        <f t="shared" si="189"/>
        <v>#N/A</v>
      </c>
      <c r="CG184" t="e">
        <f t="shared" si="190"/>
        <v>#N/A</v>
      </c>
      <c r="CH184" t="e">
        <f t="shared" si="191"/>
        <v>#N/A</v>
      </c>
      <c r="CI184" t="e">
        <f t="shared" si="192"/>
        <v>#N/A</v>
      </c>
      <c r="CJ184" t="e">
        <f t="shared" si="193"/>
        <v>#N/A</v>
      </c>
      <c r="CK184" t="e">
        <f t="shared" si="194"/>
        <v>#N/A</v>
      </c>
      <c r="CL184" t="e">
        <f t="shared" si="195"/>
        <v>#N/A</v>
      </c>
      <c r="CM184" t="e">
        <f t="shared" si="196"/>
        <v>#N/A</v>
      </c>
      <c r="CN184" t="e">
        <f t="shared" si="197"/>
        <v>#N/A</v>
      </c>
      <c r="CO184" t="e">
        <f t="shared" si="198"/>
        <v>#N/A</v>
      </c>
      <c r="CP184" s="57" t="e">
        <f t="shared" si="25"/>
        <v>#N/A</v>
      </c>
      <c r="CQ184" s="57" t="str">
        <f t="shared" si="26"/>
        <v/>
      </c>
    </row>
    <row r="185" spans="3:95">
      <c r="C185" s="54"/>
      <c r="D185" s="54"/>
      <c r="AI185" s="18"/>
      <c r="AN185" s="57"/>
      <c r="AO185" s="57"/>
      <c r="AP185" s="57"/>
      <c r="AQ185" s="57"/>
      <c r="AR185" s="57"/>
      <c r="AS185" s="57"/>
      <c r="AT185" s="57"/>
      <c r="AU185" s="57"/>
      <c r="AV185" s="57"/>
      <c r="AW185" s="57"/>
      <c r="AX185" s="57"/>
      <c r="AY185" s="57"/>
      <c r="AZ185" s="57"/>
      <c r="BA185" s="57"/>
      <c r="BB185" s="57"/>
      <c r="BC185" s="57"/>
      <c r="BD185" s="57"/>
      <c r="BE185" s="57"/>
      <c r="BF185" s="57"/>
      <c r="BG185" s="57"/>
      <c r="BH185" s="57"/>
      <c r="BI185" s="57"/>
      <c r="BJ185" s="57"/>
      <c r="BK185" s="57"/>
      <c r="BL185" s="2">
        <f t="shared" ref="BL185:BR185" si="253">IF(ISERR(SEARCH(BL$1,AK185)),0,1)</f>
        <v>0</v>
      </c>
      <c r="BM185" s="2">
        <f t="shared" si="253"/>
        <v>0</v>
      </c>
      <c r="BN185" s="2">
        <f t="shared" si="253"/>
        <v>0</v>
      </c>
      <c r="BO185" s="2">
        <f t="shared" si="253"/>
        <v>0</v>
      </c>
      <c r="BP185" s="2">
        <f t="shared" si="253"/>
        <v>0</v>
      </c>
      <c r="BQ185" s="2">
        <f t="shared" si="253"/>
        <v>0</v>
      </c>
      <c r="BR185" s="2">
        <f t="shared" si="253"/>
        <v>0</v>
      </c>
      <c r="BS185" s="2">
        <f t="shared" si="2"/>
        <v>0</v>
      </c>
      <c r="BT185" s="57">
        <f t="shared" si="177"/>
        <v>0</v>
      </c>
      <c r="BU185" s="68">
        <f t="shared" si="178"/>
        <v>0</v>
      </c>
      <c r="BV185" t="e">
        <f t="shared" si="179"/>
        <v>#N/A</v>
      </c>
      <c r="BW185" t="e">
        <f t="shared" si="180"/>
        <v>#N/A</v>
      </c>
      <c r="BX185" t="e">
        <f t="shared" si="181"/>
        <v>#N/A</v>
      </c>
      <c r="BY185" t="e">
        <f t="shared" si="182"/>
        <v>#N/A</v>
      </c>
      <c r="BZ185" t="e">
        <f t="shared" si="183"/>
        <v>#N/A</v>
      </c>
      <c r="CA185" t="e">
        <f t="shared" si="184"/>
        <v>#N/A</v>
      </c>
      <c r="CB185" t="e">
        <f t="shared" si="185"/>
        <v>#N/A</v>
      </c>
      <c r="CC185" t="e">
        <f t="shared" si="186"/>
        <v>#N/A</v>
      </c>
      <c r="CD185" t="e">
        <f t="shared" si="187"/>
        <v>#N/A</v>
      </c>
      <c r="CE185" t="e">
        <f t="shared" si="188"/>
        <v>#N/A</v>
      </c>
      <c r="CF185" t="e">
        <f t="shared" si="189"/>
        <v>#N/A</v>
      </c>
      <c r="CG185" t="e">
        <f t="shared" si="190"/>
        <v>#N/A</v>
      </c>
      <c r="CH185" t="e">
        <f t="shared" si="191"/>
        <v>#N/A</v>
      </c>
      <c r="CI185" t="e">
        <f t="shared" si="192"/>
        <v>#N/A</v>
      </c>
      <c r="CJ185" t="e">
        <f t="shared" si="193"/>
        <v>#N/A</v>
      </c>
      <c r="CK185" t="e">
        <f t="shared" si="194"/>
        <v>#N/A</v>
      </c>
      <c r="CL185" t="e">
        <f t="shared" si="195"/>
        <v>#N/A</v>
      </c>
      <c r="CM185" t="e">
        <f t="shared" si="196"/>
        <v>#N/A</v>
      </c>
      <c r="CN185" t="e">
        <f t="shared" si="197"/>
        <v>#N/A</v>
      </c>
      <c r="CO185" t="e">
        <f t="shared" si="198"/>
        <v>#N/A</v>
      </c>
      <c r="CP185" s="57" t="e">
        <f t="shared" si="25"/>
        <v>#N/A</v>
      </c>
      <c r="CQ185" s="57" t="str">
        <f t="shared" si="26"/>
        <v/>
      </c>
    </row>
    <row r="186" spans="3:95">
      <c r="C186" s="54"/>
      <c r="D186" s="54"/>
      <c r="AI186" s="18"/>
      <c r="AN186" s="57"/>
      <c r="AO186" s="57"/>
      <c r="AP186" s="57"/>
      <c r="AQ186" s="57"/>
      <c r="AR186" s="57"/>
      <c r="AS186" s="57"/>
      <c r="AT186" s="57"/>
      <c r="AU186" s="57"/>
      <c r="AV186" s="57"/>
      <c r="AW186" s="57"/>
      <c r="AX186" s="57"/>
      <c r="AY186" s="57"/>
      <c r="AZ186" s="57"/>
      <c r="BA186" s="57"/>
      <c r="BB186" s="57"/>
      <c r="BC186" s="57"/>
      <c r="BD186" s="57"/>
      <c r="BE186" s="57"/>
      <c r="BF186" s="57"/>
      <c r="BG186" s="57"/>
      <c r="BH186" s="57"/>
      <c r="BI186" s="57"/>
      <c r="BJ186" s="57"/>
      <c r="BK186" s="57"/>
      <c r="BL186" s="2">
        <f t="shared" ref="BL186:BR186" si="254">IF(ISERR(SEARCH(BL$1,AK186)),0,1)</f>
        <v>0</v>
      </c>
      <c r="BM186" s="2">
        <f t="shared" si="254"/>
        <v>0</v>
      </c>
      <c r="BN186" s="2">
        <f t="shared" si="254"/>
        <v>0</v>
      </c>
      <c r="BO186" s="2">
        <f t="shared" si="254"/>
        <v>0</v>
      </c>
      <c r="BP186" s="2">
        <f t="shared" si="254"/>
        <v>0</v>
      </c>
      <c r="BQ186" s="2">
        <f t="shared" si="254"/>
        <v>0</v>
      </c>
      <c r="BR186" s="2">
        <f t="shared" si="254"/>
        <v>0</v>
      </c>
      <c r="BS186" s="2">
        <f t="shared" si="2"/>
        <v>0</v>
      </c>
      <c r="BT186" s="57">
        <f t="shared" si="177"/>
        <v>0</v>
      </c>
      <c r="BU186" s="68">
        <f t="shared" si="178"/>
        <v>0</v>
      </c>
      <c r="BV186" t="e">
        <f t="shared" si="179"/>
        <v>#N/A</v>
      </c>
      <c r="BW186" t="e">
        <f t="shared" si="180"/>
        <v>#N/A</v>
      </c>
      <c r="BX186" t="e">
        <f t="shared" si="181"/>
        <v>#N/A</v>
      </c>
      <c r="BY186" t="e">
        <f t="shared" si="182"/>
        <v>#N/A</v>
      </c>
      <c r="BZ186" t="e">
        <f t="shared" si="183"/>
        <v>#N/A</v>
      </c>
      <c r="CA186" t="e">
        <f t="shared" si="184"/>
        <v>#N/A</v>
      </c>
      <c r="CB186" t="e">
        <f t="shared" si="185"/>
        <v>#N/A</v>
      </c>
      <c r="CC186" t="e">
        <f t="shared" si="186"/>
        <v>#N/A</v>
      </c>
      <c r="CD186" t="e">
        <f t="shared" si="187"/>
        <v>#N/A</v>
      </c>
      <c r="CE186" t="e">
        <f t="shared" si="188"/>
        <v>#N/A</v>
      </c>
      <c r="CF186" t="e">
        <f t="shared" si="189"/>
        <v>#N/A</v>
      </c>
      <c r="CG186" t="e">
        <f t="shared" si="190"/>
        <v>#N/A</v>
      </c>
      <c r="CH186" t="e">
        <f t="shared" si="191"/>
        <v>#N/A</v>
      </c>
      <c r="CI186" t="e">
        <f t="shared" si="192"/>
        <v>#N/A</v>
      </c>
      <c r="CJ186" t="e">
        <f t="shared" si="193"/>
        <v>#N/A</v>
      </c>
      <c r="CK186" t="e">
        <f t="shared" si="194"/>
        <v>#N/A</v>
      </c>
      <c r="CL186" t="e">
        <f t="shared" si="195"/>
        <v>#N/A</v>
      </c>
      <c r="CM186" t="e">
        <f t="shared" si="196"/>
        <v>#N/A</v>
      </c>
      <c r="CN186" t="e">
        <f t="shared" si="197"/>
        <v>#N/A</v>
      </c>
      <c r="CO186" t="e">
        <f t="shared" si="198"/>
        <v>#N/A</v>
      </c>
      <c r="CP186" s="57" t="e">
        <f t="shared" si="25"/>
        <v>#N/A</v>
      </c>
      <c r="CQ186" s="57" t="str">
        <f t="shared" si="26"/>
        <v/>
      </c>
    </row>
    <row r="187" spans="3:95">
      <c r="C187" s="54"/>
      <c r="D187" s="54"/>
      <c r="AI187" s="18"/>
      <c r="AN187" s="57"/>
      <c r="AO187" s="57"/>
      <c r="AP187" s="57"/>
      <c r="AQ187" s="57"/>
      <c r="AR187" s="57"/>
      <c r="AS187" s="57"/>
      <c r="AT187" s="57"/>
      <c r="AU187" s="57"/>
      <c r="AV187" s="57"/>
      <c r="AW187" s="57"/>
      <c r="AX187" s="57"/>
      <c r="AY187" s="57"/>
      <c r="AZ187" s="57"/>
      <c r="BA187" s="57"/>
      <c r="BB187" s="57"/>
      <c r="BC187" s="57"/>
      <c r="BD187" s="57"/>
      <c r="BE187" s="57"/>
      <c r="BF187" s="57"/>
      <c r="BG187" s="57"/>
      <c r="BH187" s="57"/>
      <c r="BI187" s="57"/>
      <c r="BJ187" s="57"/>
      <c r="BK187" s="57"/>
      <c r="BL187" s="2">
        <f t="shared" ref="BL187:BR187" si="255">IF(ISERR(SEARCH(BL$1,AK187)),0,1)</f>
        <v>0</v>
      </c>
      <c r="BM187" s="2">
        <f t="shared" si="255"/>
        <v>0</v>
      </c>
      <c r="BN187" s="2">
        <f t="shared" si="255"/>
        <v>0</v>
      </c>
      <c r="BO187" s="2">
        <f t="shared" si="255"/>
        <v>0</v>
      </c>
      <c r="BP187" s="2">
        <f t="shared" si="255"/>
        <v>0</v>
      </c>
      <c r="BQ187" s="2">
        <f t="shared" si="255"/>
        <v>0</v>
      </c>
      <c r="BR187" s="2">
        <f t="shared" si="255"/>
        <v>0</v>
      </c>
      <c r="BS187" s="2">
        <f t="shared" si="2"/>
        <v>0</v>
      </c>
      <c r="BT187" s="57">
        <f t="shared" si="177"/>
        <v>0</v>
      </c>
      <c r="BU187" s="68">
        <f t="shared" si="178"/>
        <v>0</v>
      </c>
      <c r="BV187" t="e">
        <f t="shared" si="179"/>
        <v>#N/A</v>
      </c>
      <c r="BW187" t="e">
        <f t="shared" si="180"/>
        <v>#N/A</v>
      </c>
      <c r="BX187" t="e">
        <f t="shared" si="181"/>
        <v>#N/A</v>
      </c>
      <c r="BY187" t="e">
        <f t="shared" si="182"/>
        <v>#N/A</v>
      </c>
      <c r="BZ187" t="e">
        <f t="shared" si="183"/>
        <v>#N/A</v>
      </c>
      <c r="CA187" t="e">
        <f t="shared" si="184"/>
        <v>#N/A</v>
      </c>
      <c r="CB187" t="e">
        <f t="shared" si="185"/>
        <v>#N/A</v>
      </c>
      <c r="CC187" t="e">
        <f t="shared" si="186"/>
        <v>#N/A</v>
      </c>
      <c r="CD187" t="e">
        <f t="shared" si="187"/>
        <v>#N/A</v>
      </c>
      <c r="CE187" t="e">
        <f t="shared" si="188"/>
        <v>#N/A</v>
      </c>
      <c r="CF187" t="e">
        <f t="shared" si="189"/>
        <v>#N/A</v>
      </c>
      <c r="CG187" t="e">
        <f t="shared" si="190"/>
        <v>#N/A</v>
      </c>
      <c r="CH187" t="e">
        <f t="shared" si="191"/>
        <v>#N/A</v>
      </c>
      <c r="CI187" t="e">
        <f t="shared" si="192"/>
        <v>#N/A</v>
      </c>
      <c r="CJ187" t="e">
        <f t="shared" si="193"/>
        <v>#N/A</v>
      </c>
      <c r="CK187" t="e">
        <f t="shared" si="194"/>
        <v>#N/A</v>
      </c>
      <c r="CL187" t="e">
        <f t="shared" si="195"/>
        <v>#N/A</v>
      </c>
      <c r="CM187" t="e">
        <f t="shared" si="196"/>
        <v>#N/A</v>
      </c>
      <c r="CN187" t="e">
        <f t="shared" si="197"/>
        <v>#N/A</v>
      </c>
      <c r="CO187" t="e">
        <f t="shared" si="198"/>
        <v>#N/A</v>
      </c>
      <c r="CP187" s="57" t="e">
        <f t="shared" si="25"/>
        <v>#N/A</v>
      </c>
      <c r="CQ187" s="57" t="str">
        <f t="shared" si="26"/>
        <v/>
      </c>
    </row>
    <row r="188" spans="3:95">
      <c r="C188" s="54"/>
      <c r="D188" s="54"/>
      <c r="AI188" s="18"/>
      <c r="AN188" s="57"/>
      <c r="AO188" s="57"/>
      <c r="AP188" s="57"/>
      <c r="AQ188" s="57"/>
      <c r="AR188" s="57"/>
      <c r="AS188" s="57"/>
      <c r="AT188" s="57"/>
      <c r="AU188" s="57"/>
      <c r="AV188" s="57"/>
      <c r="AW188" s="57"/>
      <c r="AX188" s="57"/>
      <c r="AY188" s="57"/>
      <c r="AZ188" s="57"/>
      <c r="BA188" s="57"/>
      <c r="BB188" s="57"/>
      <c r="BC188" s="57"/>
      <c r="BD188" s="57"/>
      <c r="BE188" s="57"/>
      <c r="BF188" s="57"/>
      <c r="BG188" s="57"/>
      <c r="BH188" s="57"/>
      <c r="BI188" s="57"/>
      <c r="BJ188" s="57"/>
      <c r="BK188" s="57"/>
      <c r="BL188" s="2">
        <f t="shared" ref="BL188:BR188" si="256">IF(ISERR(SEARCH(BL$1,AK188)),0,1)</f>
        <v>0</v>
      </c>
      <c r="BM188" s="2">
        <f t="shared" si="256"/>
        <v>0</v>
      </c>
      <c r="BN188" s="2">
        <f t="shared" si="256"/>
        <v>0</v>
      </c>
      <c r="BO188" s="2">
        <f t="shared" si="256"/>
        <v>0</v>
      </c>
      <c r="BP188" s="2">
        <f t="shared" si="256"/>
        <v>0</v>
      </c>
      <c r="BQ188" s="2">
        <f t="shared" si="256"/>
        <v>0</v>
      </c>
      <c r="BR188" s="2">
        <f t="shared" si="256"/>
        <v>0</v>
      </c>
      <c r="BS188" s="2">
        <f t="shared" si="2"/>
        <v>0</v>
      </c>
      <c r="BT188" s="57">
        <f t="shared" si="177"/>
        <v>0</v>
      </c>
      <c r="BU188" s="68">
        <f t="shared" si="178"/>
        <v>0</v>
      </c>
      <c r="BV188" t="e">
        <f t="shared" si="179"/>
        <v>#N/A</v>
      </c>
      <c r="BW188" t="e">
        <f t="shared" si="180"/>
        <v>#N/A</v>
      </c>
      <c r="BX188" t="e">
        <f t="shared" si="181"/>
        <v>#N/A</v>
      </c>
      <c r="BY188" t="e">
        <f t="shared" si="182"/>
        <v>#N/A</v>
      </c>
      <c r="BZ188" t="e">
        <f t="shared" si="183"/>
        <v>#N/A</v>
      </c>
      <c r="CA188" t="e">
        <f t="shared" si="184"/>
        <v>#N/A</v>
      </c>
      <c r="CB188" t="e">
        <f t="shared" si="185"/>
        <v>#N/A</v>
      </c>
      <c r="CC188" t="e">
        <f t="shared" si="186"/>
        <v>#N/A</v>
      </c>
      <c r="CD188" t="e">
        <f t="shared" si="187"/>
        <v>#N/A</v>
      </c>
      <c r="CE188" t="e">
        <f t="shared" si="188"/>
        <v>#N/A</v>
      </c>
      <c r="CF188" t="e">
        <f t="shared" si="189"/>
        <v>#N/A</v>
      </c>
      <c r="CG188" t="e">
        <f t="shared" si="190"/>
        <v>#N/A</v>
      </c>
      <c r="CH188" t="e">
        <f t="shared" si="191"/>
        <v>#N/A</v>
      </c>
      <c r="CI188" t="e">
        <f t="shared" si="192"/>
        <v>#N/A</v>
      </c>
      <c r="CJ188" t="e">
        <f t="shared" si="193"/>
        <v>#N/A</v>
      </c>
      <c r="CK188" t="e">
        <f t="shared" si="194"/>
        <v>#N/A</v>
      </c>
      <c r="CL188" t="e">
        <f t="shared" si="195"/>
        <v>#N/A</v>
      </c>
      <c r="CM188" t="e">
        <f t="shared" si="196"/>
        <v>#N/A</v>
      </c>
      <c r="CN188" t="e">
        <f t="shared" si="197"/>
        <v>#N/A</v>
      </c>
      <c r="CO188" t="e">
        <f t="shared" si="198"/>
        <v>#N/A</v>
      </c>
      <c r="CP188" s="57" t="e">
        <f t="shared" si="25"/>
        <v>#N/A</v>
      </c>
      <c r="CQ188" s="57" t="str">
        <f t="shared" si="26"/>
        <v/>
      </c>
    </row>
    <row r="189" spans="3:95">
      <c r="C189" s="54"/>
      <c r="D189" s="54"/>
      <c r="AI189" s="18"/>
      <c r="AN189" s="57"/>
      <c r="AO189" s="57"/>
      <c r="AP189" s="57"/>
      <c r="AQ189" s="57"/>
      <c r="AR189" s="57"/>
      <c r="AS189" s="57"/>
      <c r="AT189" s="57"/>
      <c r="AU189" s="57"/>
      <c r="AV189" s="57"/>
      <c r="AW189" s="57"/>
      <c r="AX189" s="57"/>
      <c r="AY189" s="57"/>
      <c r="AZ189" s="57"/>
      <c r="BA189" s="57"/>
      <c r="BB189" s="57"/>
      <c r="BC189" s="57"/>
      <c r="BD189" s="57"/>
      <c r="BE189" s="57"/>
      <c r="BF189" s="57"/>
      <c r="BG189" s="57"/>
      <c r="BH189" s="57"/>
      <c r="BI189" s="57"/>
      <c r="BJ189" s="57"/>
      <c r="BK189" s="57"/>
      <c r="BL189" s="2">
        <f t="shared" ref="BL189:BR189" si="257">IF(ISERR(SEARCH(BL$1,AK189)),0,1)</f>
        <v>0</v>
      </c>
      <c r="BM189" s="2">
        <f t="shared" si="257"/>
        <v>0</v>
      </c>
      <c r="BN189" s="2">
        <f t="shared" si="257"/>
        <v>0</v>
      </c>
      <c r="BO189" s="2">
        <f t="shared" si="257"/>
        <v>0</v>
      </c>
      <c r="BP189" s="2">
        <f t="shared" si="257"/>
        <v>0</v>
      </c>
      <c r="BQ189" s="2">
        <f t="shared" si="257"/>
        <v>0</v>
      </c>
      <c r="BR189" s="2">
        <f t="shared" si="257"/>
        <v>0</v>
      </c>
      <c r="BS189" s="2">
        <f t="shared" si="2"/>
        <v>0</v>
      </c>
      <c r="BT189" s="57">
        <f t="shared" si="177"/>
        <v>0</v>
      </c>
      <c r="BU189" s="68">
        <f t="shared" si="178"/>
        <v>0</v>
      </c>
      <c r="BV189" t="e">
        <f t="shared" si="179"/>
        <v>#N/A</v>
      </c>
      <c r="BW189" t="e">
        <f t="shared" si="180"/>
        <v>#N/A</v>
      </c>
      <c r="BX189" t="e">
        <f t="shared" si="181"/>
        <v>#N/A</v>
      </c>
      <c r="BY189" t="e">
        <f t="shared" si="182"/>
        <v>#N/A</v>
      </c>
      <c r="BZ189" t="e">
        <f t="shared" si="183"/>
        <v>#N/A</v>
      </c>
      <c r="CA189" t="e">
        <f t="shared" si="184"/>
        <v>#N/A</v>
      </c>
      <c r="CB189" t="e">
        <f t="shared" si="185"/>
        <v>#N/A</v>
      </c>
      <c r="CC189" t="e">
        <f t="shared" si="186"/>
        <v>#N/A</v>
      </c>
      <c r="CD189" t="e">
        <f t="shared" si="187"/>
        <v>#N/A</v>
      </c>
      <c r="CE189" t="e">
        <f t="shared" si="188"/>
        <v>#N/A</v>
      </c>
      <c r="CF189" t="e">
        <f t="shared" si="189"/>
        <v>#N/A</v>
      </c>
      <c r="CG189" t="e">
        <f t="shared" si="190"/>
        <v>#N/A</v>
      </c>
      <c r="CH189" t="e">
        <f t="shared" si="191"/>
        <v>#N/A</v>
      </c>
      <c r="CI189" t="e">
        <f t="shared" si="192"/>
        <v>#N/A</v>
      </c>
      <c r="CJ189" t="e">
        <f t="shared" si="193"/>
        <v>#N/A</v>
      </c>
      <c r="CK189" t="e">
        <f t="shared" si="194"/>
        <v>#N/A</v>
      </c>
      <c r="CL189" t="e">
        <f t="shared" si="195"/>
        <v>#N/A</v>
      </c>
      <c r="CM189" t="e">
        <f t="shared" si="196"/>
        <v>#N/A</v>
      </c>
      <c r="CN189" t="e">
        <f t="shared" si="197"/>
        <v>#N/A</v>
      </c>
      <c r="CO189" t="e">
        <f t="shared" si="198"/>
        <v>#N/A</v>
      </c>
      <c r="CP189" s="57" t="e">
        <f t="shared" si="25"/>
        <v>#N/A</v>
      </c>
      <c r="CQ189" s="57" t="str">
        <f t="shared" si="26"/>
        <v/>
      </c>
    </row>
    <row r="190" spans="3:95">
      <c r="C190" s="54"/>
      <c r="D190" s="54"/>
      <c r="AI190" s="18"/>
      <c r="AN190" s="57"/>
      <c r="AO190" s="57"/>
      <c r="AP190" s="57"/>
      <c r="AQ190" s="57"/>
      <c r="AR190" s="57"/>
      <c r="AS190" s="57"/>
      <c r="AT190" s="57"/>
      <c r="AU190" s="57"/>
      <c r="AV190" s="57"/>
      <c r="AW190" s="57"/>
      <c r="AX190" s="57"/>
      <c r="AY190" s="57"/>
      <c r="AZ190" s="57"/>
      <c r="BA190" s="57"/>
      <c r="BB190" s="57"/>
      <c r="BC190" s="57"/>
      <c r="BD190" s="57"/>
      <c r="BE190" s="57"/>
      <c r="BF190" s="57"/>
      <c r="BG190" s="57"/>
      <c r="BH190" s="57"/>
      <c r="BI190" s="57"/>
      <c r="BJ190" s="57"/>
      <c r="BK190" s="57"/>
      <c r="BL190" s="2">
        <f t="shared" ref="BL190:BR190" si="258">IF(ISERR(SEARCH(BL$1,AK190)),0,1)</f>
        <v>0</v>
      </c>
      <c r="BM190" s="2">
        <f t="shared" si="258"/>
        <v>0</v>
      </c>
      <c r="BN190" s="2">
        <f t="shared" si="258"/>
        <v>0</v>
      </c>
      <c r="BO190" s="2">
        <f t="shared" si="258"/>
        <v>0</v>
      </c>
      <c r="BP190" s="2">
        <f t="shared" si="258"/>
        <v>0</v>
      </c>
      <c r="BQ190" s="2">
        <f t="shared" si="258"/>
        <v>0</v>
      </c>
      <c r="BR190" s="2">
        <f t="shared" si="258"/>
        <v>0</v>
      </c>
      <c r="BS190" s="2">
        <f t="shared" si="2"/>
        <v>0</v>
      </c>
      <c r="BT190" s="57">
        <f t="shared" si="177"/>
        <v>0</v>
      </c>
      <c r="BU190" s="68">
        <f t="shared" si="178"/>
        <v>0</v>
      </c>
      <c r="BV190" t="e">
        <f t="shared" si="179"/>
        <v>#N/A</v>
      </c>
      <c r="BW190" t="e">
        <f t="shared" si="180"/>
        <v>#N/A</v>
      </c>
      <c r="BX190" t="e">
        <f t="shared" si="181"/>
        <v>#N/A</v>
      </c>
      <c r="BY190" t="e">
        <f t="shared" si="182"/>
        <v>#N/A</v>
      </c>
      <c r="BZ190" t="e">
        <f t="shared" si="183"/>
        <v>#N/A</v>
      </c>
      <c r="CA190" t="e">
        <f t="shared" si="184"/>
        <v>#N/A</v>
      </c>
      <c r="CB190" t="e">
        <f t="shared" si="185"/>
        <v>#N/A</v>
      </c>
      <c r="CC190" t="e">
        <f t="shared" si="186"/>
        <v>#N/A</v>
      </c>
      <c r="CD190" t="e">
        <f t="shared" si="187"/>
        <v>#N/A</v>
      </c>
      <c r="CE190" t="e">
        <f t="shared" si="188"/>
        <v>#N/A</v>
      </c>
      <c r="CF190" t="e">
        <f t="shared" si="189"/>
        <v>#N/A</v>
      </c>
      <c r="CG190" t="e">
        <f t="shared" si="190"/>
        <v>#N/A</v>
      </c>
      <c r="CH190" t="e">
        <f t="shared" si="191"/>
        <v>#N/A</v>
      </c>
      <c r="CI190" t="e">
        <f t="shared" si="192"/>
        <v>#N/A</v>
      </c>
      <c r="CJ190" t="e">
        <f t="shared" si="193"/>
        <v>#N/A</v>
      </c>
      <c r="CK190" t="e">
        <f t="shared" si="194"/>
        <v>#N/A</v>
      </c>
      <c r="CL190" t="e">
        <f t="shared" si="195"/>
        <v>#N/A</v>
      </c>
      <c r="CM190" t="e">
        <f t="shared" si="196"/>
        <v>#N/A</v>
      </c>
      <c r="CN190" t="e">
        <f t="shared" si="197"/>
        <v>#N/A</v>
      </c>
      <c r="CO190" t="e">
        <f t="shared" si="198"/>
        <v>#N/A</v>
      </c>
      <c r="CP190" s="57" t="e">
        <f t="shared" si="25"/>
        <v>#N/A</v>
      </c>
      <c r="CQ190" s="57" t="str">
        <f t="shared" si="26"/>
        <v/>
      </c>
    </row>
    <row r="191" spans="3:95">
      <c r="C191" s="54"/>
      <c r="D191" s="54"/>
      <c r="AI191" s="18"/>
      <c r="AN191" s="57"/>
      <c r="AO191" s="57"/>
      <c r="AP191" s="57"/>
      <c r="AQ191" s="57"/>
      <c r="AR191" s="57"/>
      <c r="AS191" s="57"/>
      <c r="AT191" s="57"/>
      <c r="AU191" s="57"/>
      <c r="AV191" s="57"/>
      <c r="AW191" s="57"/>
      <c r="AX191" s="57"/>
      <c r="AY191" s="57"/>
      <c r="AZ191" s="57"/>
      <c r="BA191" s="57"/>
      <c r="BB191" s="57"/>
      <c r="BC191" s="57"/>
      <c r="BD191" s="57"/>
      <c r="BE191" s="57"/>
      <c r="BF191" s="57"/>
      <c r="BG191" s="57"/>
      <c r="BH191" s="57"/>
      <c r="BI191" s="57"/>
      <c r="BJ191" s="57"/>
      <c r="BK191" s="57"/>
      <c r="BL191" s="2">
        <f t="shared" ref="BL191:BR191" si="259">IF(ISERR(SEARCH(BL$1,AK191)),0,1)</f>
        <v>0</v>
      </c>
      <c r="BM191" s="2">
        <f t="shared" si="259"/>
        <v>0</v>
      </c>
      <c r="BN191" s="2">
        <f t="shared" si="259"/>
        <v>0</v>
      </c>
      <c r="BO191" s="2">
        <f t="shared" si="259"/>
        <v>0</v>
      </c>
      <c r="BP191" s="2">
        <f t="shared" si="259"/>
        <v>0</v>
      </c>
      <c r="BQ191" s="2">
        <f t="shared" si="259"/>
        <v>0</v>
      </c>
      <c r="BR191" s="2">
        <f t="shared" si="259"/>
        <v>0</v>
      </c>
      <c r="BS191" s="2">
        <f t="shared" si="2"/>
        <v>0</v>
      </c>
      <c r="BT191" s="57">
        <f t="shared" si="177"/>
        <v>0</v>
      </c>
      <c r="BU191" s="68">
        <f t="shared" si="178"/>
        <v>0</v>
      </c>
      <c r="BV191" t="e">
        <f t="shared" si="179"/>
        <v>#N/A</v>
      </c>
      <c r="BW191" t="e">
        <f t="shared" si="180"/>
        <v>#N/A</v>
      </c>
      <c r="BX191" t="e">
        <f t="shared" si="181"/>
        <v>#N/A</v>
      </c>
      <c r="BY191" t="e">
        <f t="shared" si="182"/>
        <v>#N/A</v>
      </c>
      <c r="BZ191" t="e">
        <f t="shared" si="183"/>
        <v>#N/A</v>
      </c>
      <c r="CA191" t="e">
        <f t="shared" si="184"/>
        <v>#N/A</v>
      </c>
      <c r="CB191" t="e">
        <f t="shared" si="185"/>
        <v>#N/A</v>
      </c>
      <c r="CC191" t="e">
        <f t="shared" si="186"/>
        <v>#N/A</v>
      </c>
      <c r="CD191" t="e">
        <f t="shared" si="187"/>
        <v>#N/A</v>
      </c>
      <c r="CE191" t="e">
        <f t="shared" si="188"/>
        <v>#N/A</v>
      </c>
      <c r="CF191" t="e">
        <f t="shared" si="189"/>
        <v>#N/A</v>
      </c>
      <c r="CG191" t="e">
        <f t="shared" si="190"/>
        <v>#N/A</v>
      </c>
      <c r="CH191" t="e">
        <f t="shared" si="191"/>
        <v>#N/A</v>
      </c>
      <c r="CI191" t="e">
        <f t="shared" si="192"/>
        <v>#N/A</v>
      </c>
      <c r="CJ191" t="e">
        <f t="shared" si="193"/>
        <v>#N/A</v>
      </c>
      <c r="CK191" t="e">
        <f t="shared" si="194"/>
        <v>#N/A</v>
      </c>
      <c r="CL191" t="e">
        <f t="shared" si="195"/>
        <v>#N/A</v>
      </c>
      <c r="CM191" t="e">
        <f t="shared" si="196"/>
        <v>#N/A</v>
      </c>
      <c r="CN191" t="e">
        <f t="shared" si="197"/>
        <v>#N/A</v>
      </c>
      <c r="CO191" t="e">
        <f t="shared" si="198"/>
        <v>#N/A</v>
      </c>
      <c r="CP191" s="57" t="e">
        <f t="shared" si="25"/>
        <v>#N/A</v>
      </c>
      <c r="CQ191" s="57" t="str">
        <f t="shared" si="26"/>
        <v/>
      </c>
    </row>
    <row r="192" spans="3:95">
      <c r="C192" s="54"/>
      <c r="D192" s="54"/>
      <c r="AI192" s="18"/>
      <c r="AN192" s="57"/>
      <c r="AO192" s="57"/>
      <c r="AP192" s="57"/>
      <c r="AQ192" s="57"/>
      <c r="AR192" s="57"/>
      <c r="AS192" s="57"/>
      <c r="AT192" s="57"/>
      <c r="AU192" s="57"/>
      <c r="AV192" s="57"/>
      <c r="AW192" s="57"/>
      <c r="AX192" s="57"/>
      <c r="AY192" s="57"/>
      <c r="AZ192" s="57"/>
      <c r="BA192" s="57"/>
      <c r="BB192" s="57"/>
      <c r="BC192" s="57"/>
      <c r="BD192" s="57"/>
      <c r="BE192" s="57"/>
      <c r="BF192" s="57"/>
      <c r="BG192" s="57"/>
      <c r="BH192" s="57"/>
      <c r="BI192" s="57"/>
      <c r="BJ192" s="57"/>
      <c r="BK192" s="57"/>
      <c r="BL192" s="2">
        <f t="shared" ref="BL192:BR192" si="260">IF(ISERR(SEARCH(BL$1,AK192)),0,1)</f>
        <v>0</v>
      </c>
      <c r="BM192" s="2">
        <f t="shared" si="260"/>
        <v>0</v>
      </c>
      <c r="BN192" s="2">
        <f t="shared" si="260"/>
        <v>0</v>
      </c>
      <c r="BO192" s="2">
        <f t="shared" si="260"/>
        <v>0</v>
      </c>
      <c r="BP192" s="2">
        <f t="shared" si="260"/>
        <v>0</v>
      </c>
      <c r="BQ192" s="2">
        <f t="shared" si="260"/>
        <v>0</v>
      </c>
      <c r="BR192" s="2">
        <f t="shared" si="260"/>
        <v>0</v>
      </c>
      <c r="BS192" s="2">
        <f t="shared" si="2"/>
        <v>0</v>
      </c>
      <c r="BT192" s="57">
        <f t="shared" si="177"/>
        <v>0</v>
      </c>
      <c r="BU192" s="68">
        <f t="shared" si="178"/>
        <v>0</v>
      </c>
      <c r="BV192" t="e">
        <f t="shared" si="179"/>
        <v>#N/A</v>
      </c>
      <c r="BW192" t="e">
        <f t="shared" si="180"/>
        <v>#N/A</v>
      </c>
      <c r="BX192" t="e">
        <f t="shared" si="181"/>
        <v>#N/A</v>
      </c>
      <c r="BY192" t="e">
        <f t="shared" si="182"/>
        <v>#N/A</v>
      </c>
      <c r="BZ192" t="e">
        <f t="shared" si="183"/>
        <v>#N/A</v>
      </c>
      <c r="CA192" t="e">
        <f t="shared" si="184"/>
        <v>#N/A</v>
      </c>
      <c r="CB192" t="e">
        <f t="shared" si="185"/>
        <v>#N/A</v>
      </c>
      <c r="CC192" t="e">
        <f t="shared" si="186"/>
        <v>#N/A</v>
      </c>
      <c r="CD192" t="e">
        <f t="shared" si="187"/>
        <v>#N/A</v>
      </c>
      <c r="CE192" t="e">
        <f t="shared" si="188"/>
        <v>#N/A</v>
      </c>
      <c r="CF192" t="e">
        <f t="shared" si="189"/>
        <v>#N/A</v>
      </c>
      <c r="CG192" t="e">
        <f t="shared" si="190"/>
        <v>#N/A</v>
      </c>
      <c r="CH192" t="e">
        <f t="shared" si="191"/>
        <v>#N/A</v>
      </c>
      <c r="CI192" t="e">
        <f t="shared" si="192"/>
        <v>#N/A</v>
      </c>
      <c r="CJ192" t="e">
        <f t="shared" si="193"/>
        <v>#N/A</v>
      </c>
      <c r="CK192" t="e">
        <f t="shared" si="194"/>
        <v>#N/A</v>
      </c>
      <c r="CL192" t="e">
        <f t="shared" si="195"/>
        <v>#N/A</v>
      </c>
      <c r="CM192" t="e">
        <f t="shared" si="196"/>
        <v>#N/A</v>
      </c>
      <c r="CN192" t="e">
        <f t="shared" si="197"/>
        <v>#N/A</v>
      </c>
      <c r="CO192" t="e">
        <f t="shared" si="198"/>
        <v>#N/A</v>
      </c>
      <c r="CP192" s="57" t="e">
        <f t="shared" si="25"/>
        <v>#N/A</v>
      </c>
      <c r="CQ192" s="57" t="str">
        <f t="shared" si="26"/>
        <v/>
      </c>
    </row>
    <row r="193" spans="3:95">
      <c r="C193" s="54"/>
      <c r="D193" s="54"/>
      <c r="AI193" s="18"/>
      <c r="AN193" s="57"/>
      <c r="AO193" s="57"/>
      <c r="AP193" s="57"/>
      <c r="AQ193" s="57"/>
      <c r="AR193" s="57"/>
      <c r="AS193" s="57"/>
      <c r="AT193" s="57"/>
      <c r="AU193" s="57"/>
      <c r="AV193" s="57"/>
      <c r="AW193" s="57"/>
      <c r="AX193" s="57"/>
      <c r="AY193" s="57"/>
      <c r="AZ193" s="57"/>
      <c r="BA193" s="57"/>
      <c r="BB193" s="57"/>
      <c r="BC193" s="57"/>
      <c r="BD193" s="57"/>
      <c r="BE193" s="57"/>
      <c r="BF193" s="57"/>
      <c r="BG193" s="57"/>
      <c r="BH193" s="57"/>
      <c r="BI193" s="57"/>
      <c r="BJ193" s="57"/>
      <c r="BK193" s="57"/>
      <c r="BL193" s="2">
        <f t="shared" ref="BL193:BR193" si="261">IF(ISERR(SEARCH(BL$1,AK193)),0,1)</f>
        <v>0</v>
      </c>
      <c r="BM193" s="2">
        <f t="shared" si="261"/>
        <v>0</v>
      </c>
      <c r="BN193" s="2">
        <f t="shared" si="261"/>
        <v>0</v>
      </c>
      <c r="BO193" s="2">
        <f t="shared" si="261"/>
        <v>0</v>
      </c>
      <c r="BP193" s="2">
        <f t="shared" si="261"/>
        <v>0</v>
      </c>
      <c r="BQ193" s="2">
        <f t="shared" si="261"/>
        <v>0</v>
      </c>
      <c r="BR193" s="2">
        <f t="shared" si="261"/>
        <v>0</v>
      </c>
      <c r="BS193" s="2">
        <f t="shared" si="2"/>
        <v>0</v>
      </c>
      <c r="BT193" s="57">
        <f t="shared" si="177"/>
        <v>0</v>
      </c>
      <c r="BU193" s="68">
        <f t="shared" si="178"/>
        <v>0</v>
      </c>
      <c r="BV193" t="e">
        <f t="shared" si="179"/>
        <v>#N/A</v>
      </c>
      <c r="BW193" t="e">
        <f t="shared" si="180"/>
        <v>#N/A</v>
      </c>
      <c r="BX193" t="e">
        <f t="shared" si="181"/>
        <v>#N/A</v>
      </c>
      <c r="BY193" t="e">
        <f t="shared" si="182"/>
        <v>#N/A</v>
      </c>
      <c r="BZ193" t="e">
        <f t="shared" si="183"/>
        <v>#N/A</v>
      </c>
      <c r="CA193" t="e">
        <f t="shared" si="184"/>
        <v>#N/A</v>
      </c>
      <c r="CB193" t="e">
        <f t="shared" si="185"/>
        <v>#N/A</v>
      </c>
      <c r="CC193" t="e">
        <f t="shared" si="186"/>
        <v>#N/A</v>
      </c>
      <c r="CD193" t="e">
        <f t="shared" si="187"/>
        <v>#N/A</v>
      </c>
      <c r="CE193" t="e">
        <f t="shared" si="188"/>
        <v>#N/A</v>
      </c>
      <c r="CF193" t="e">
        <f t="shared" si="189"/>
        <v>#N/A</v>
      </c>
      <c r="CG193" t="e">
        <f t="shared" si="190"/>
        <v>#N/A</v>
      </c>
      <c r="CH193" t="e">
        <f t="shared" si="191"/>
        <v>#N/A</v>
      </c>
      <c r="CI193" t="e">
        <f t="shared" si="192"/>
        <v>#N/A</v>
      </c>
      <c r="CJ193" t="e">
        <f t="shared" si="193"/>
        <v>#N/A</v>
      </c>
      <c r="CK193" t="e">
        <f t="shared" si="194"/>
        <v>#N/A</v>
      </c>
      <c r="CL193" t="e">
        <f t="shared" si="195"/>
        <v>#N/A</v>
      </c>
      <c r="CM193" t="e">
        <f t="shared" si="196"/>
        <v>#N/A</v>
      </c>
      <c r="CN193" t="e">
        <f t="shared" si="197"/>
        <v>#N/A</v>
      </c>
      <c r="CO193" t="e">
        <f t="shared" si="198"/>
        <v>#N/A</v>
      </c>
      <c r="CP193" s="57" t="e">
        <f t="shared" si="25"/>
        <v>#N/A</v>
      </c>
      <c r="CQ193" s="57" t="str">
        <f t="shared" si="26"/>
        <v/>
      </c>
    </row>
    <row r="194" spans="3:95">
      <c r="C194" s="54"/>
      <c r="D194" s="54"/>
      <c r="AI194" s="18"/>
      <c r="AN194" s="57"/>
      <c r="AO194" s="57"/>
      <c r="AP194" s="57"/>
      <c r="AQ194" s="57"/>
      <c r="AR194" s="57"/>
      <c r="AS194" s="57"/>
      <c r="AT194" s="57"/>
      <c r="AU194" s="57"/>
      <c r="AV194" s="57"/>
      <c r="AW194" s="57"/>
      <c r="AX194" s="57"/>
      <c r="AY194" s="57"/>
      <c r="AZ194" s="57"/>
      <c r="BA194" s="57"/>
      <c r="BB194" s="57"/>
      <c r="BC194" s="57"/>
      <c r="BD194" s="57"/>
      <c r="BE194" s="57"/>
      <c r="BF194" s="57"/>
      <c r="BG194" s="57"/>
      <c r="BH194" s="57"/>
      <c r="BI194" s="57"/>
      <c r="BJ194" s="57"/>
      <c r="BK194" s="57"/>
      <c r="BL194" s="2">
        <f t="shared" ref="BL194:BR194" si="262">IF(ISERR(SEARCH(BL$1,AK194)),0,1)</f>
        <v>0</v>
      </c>
      <c r="BM194" s="2">
        <f t="shared" si="262"/>
        <v>0</v>
      </c>
      <c r="BN194" s="2">
        <f t="shared" si="262"/>
        <v>0</v>
      </c>
      <c r="BO194" s="2">
        <f t="shared" si="262"/>
        <v>0</v>
      </c>
      <c r="BP194" s="2">
        <f t="shared" si="262"/>
        <v>0</v>
      </c>
      <c r="BQ194" s="2">
        <f t="shared" si="262"/>
        <v>0</v>
      </c>
      <c r="BR194" s="2">
        <f t="shared" si="262"/>
        <v>0</v>
      </c>
      <c r="BS194" s="2">
        <f t="shared" si="2"/>
        <v>0</v>
      </c>
      <c r="BT194" s="57">
        <f t="shared" ref="BT194:BT208" si="263">IF(X194="",VLOOKUP(L194,CodeToEmailData,2,0),X194)</f>
        <v>0</v>
      </c>
      <c r="BU194" s="68">
        <f t="shared" ref="BU194:BU208" si="264">IF(M194="",VLOOKUP(L194,CodeToEmailData,3,0),N194&amp;" "&amp;P194)</f>
        <v>0</v>
      </c>
      <c r="BV194" t="e">
        <f t="shared" ref="BV194:BV208" si="265">VLOOKUP(AR194,OMPQMatrix,2,1)</f>
        <v>#N/A</v>
      </c>
      <c r="BW194" t="e">
        <f t="shared" ref="BW194:BW208" si="266">VLOOKUP(AS194,OMPQMatrix2,2,1)</f>
        <v>#N/A</v>
      </c>
      <c r="BX194" t="e">
        <f t="shared" ref="BX194:BX208" si="267">VLOOKUP(AT194,OMPQMatrix3,2,1)</f>
        <v>#N/A</v>
      </c>
      <c r="BY194" t="e">
        <f t="shared" ref="BY194:BY208" si="268">VLOOKUP(AU194,OMPQMatrix4and5,2,1)</f>
        <v>#N/A</v>
      </c>
      <c r="BZ194" t="e">
        <f t="shared" ref="BZ194:BZ208" si="269">VLOOKUP(AV194,OMPQMatrix4and5,2,1)</f>
        <v>#N/A</v>
      </c>
      <c r="CA194" t="e">
        <f t="shared" ref="CA194:CA208" si="270">VLOOKUP(AW194,OMPQMatrix6,2,1)</f>
        <v>#N/A</v>
      </c>
      <c r="CB194" t="e">
        <f t="shared" ref="CB194:CB208" si="271">VLOOKUP(AX194,OMPQMatrix7,2,1)</f>
        <v>#N/A</v>
      </c>
      <c r="CC194" t="e">
        <f t="shared" ref="CC194:CC208" si="272">VLOOKUP(AY194,OMPQMatrix8,2,1)</f>
        <v>#N/A</v>
      </c>
      <c r="CD194" t="e">
        <f t="shared" ref="CD194:CD208" si="273">VLOOKUP(AZ194,OMPQMatrix9,2,1)</f>
        <v>#N/A</v>
      </c>
      <c r="CE194" t="e">
        <f t="shared" ref="CE194:CE208" si="274">VLOOKUP(BA194,OMPQMatrix10,2,1)</f>
        <v>#N/A</v>
      </c>
      <c r="CF194" t="e">
        <f t="shared" ref="CF194:CF208" si="275">VLOOKUP(BB194,OMPQMatrix11,2,1)</f>
        <v>#N/A</v>
      </c>
      <c r="CG194" t="e">
        <f t="shared" ref="CG194:CG208" si="276">VLOOKUP(BC194,OMPQMatrix12,2,1)</f>
        <v>#N/A</v>
      </c>
      <c r="CH194" t="e">
        <f t="shared" ref="CH194:CH208" si="277">VLOOKUP(BD194,OMPQMatrix13to15,2,1)</f>
        <v>#N/A</v>
      </c>
      <c r="CI194" t="e">
        <f t="shared" ref="CI194:CI208" si="278">VLOOKUP(BE194,OMPQMatrix13to15,2,1)</f>
        <v>#N/A</v>
      </c>
      <c r="CJ194" t="e">
        <f t="shared" ref="CJ194:CJ208" si="279">VLOOKUP(BF194,OMPQMatrix13to15,2,1)</f>
        <v>#N/A</v>
      </c>
      <c r="CK194" t="e">
        <f t="shared" ref="CK194:CK208" si="280">VLOOKUP(BG194,OMPQMatrix16to20,2,1)</f>
        <v>#N/A</v>
      </c>
      <c r="CL194" t="e">
        <f t="shared" ref="CL194:CL208" si="281">VLOOKUP(BH194,OMPQMatrix16to20,2,1)</f>
        <v>#N/A</v>
      </c>
      <c r="CM194" t="e">
        <f t="shared" ref="CM194:CM208" si="282">VLOOKUP(BI194,OMPQMatrix16to20,2,1)</f>
        <v>#N/A</v>
      </c>
      <c r="CN194" t="e">
        <f t="shared" ref="CN194:CN208" si="283">VLOOKUP(BJ194,OMPQMatrix16to20,2,1)</f>
        <v>#N/A</v>
      </c>
      <c r="CO194" t="e">
        <f t="shared" ref="CO194:CO208" si="284">VLOOKUP(BK194,OMPQMatrix16to20,2,1)</f>
        <v>#N/A</v>
      </c>
      <c r="CP194" s="57" t="e">
        <f t="shared" si="25"/>
        <v>#N/A</v>
      </c>
      <c r="CQ194" s="57" t="str">
        <f t="shared" si="26"/>
        <v/>
      </c>
    </row>
    <row r="195" spans="3:95">
      <c r="C195" s="54"/>
      <c r="D195" s="54"/>
      <c r="AI195" s="18"/>
      <c r="AN195" s="57"/>
      <c r="AO195" s="57"/>
      <c r="AP195" s="57"/>
      <c r="AQ195" s="57"/>
      <c r="AR195" s="57"/>
      <c r="AS195" s="57"/>
      <c r="AT195" s="57"/>
      <c r="AU195" s="57"/>
      <c r="AV195" s="57"/>
      <c r="AW195" s="57"/>
      <c r="AX195" s="57"/>
      <c r="AY195" s="57"/>
      <c r="AZ195" s="57"/>
      <c r="BA195" s="57"/>
      <c r="BB195" s="57"/>
      <c r="BC195" s="57"/>
      <c r="BD195" s="57"/>
      <c r="BE195" s="57"/>
      <c r="BF195" s="57"/>
      <c r="BG195" s="57"/>
      <c r="BH195" s="57"/>
      <c r="BI195" s="57"/>
      <c r="BJ195" s="57"/>
      <c r="BK195" s="57"/>
      <c r="BL195" s="2">
        <f t="shared" ref="BL195:BR195" si="285">IF(ISERR(SEARCH(BL$1,AK195)),0,1)</f>
        <v>0</v>
      </c>
      <c r="BM195" s="2">
        <f t="shared" si="285"/>
        <v>0</v>
      </c>
      <c r="BN195" s="2">
        <f t="shared" si="285"/>
        <v>0</v>
      </c>
      <c r="BO195" s="2">
        <f t="shared" si="285"/>
        <v>0</v>
      </c>
      <c r="BP195" s="2">
        <f t="shared" si="285"/>
        <v>0</v>
      </c>
      <c r="BQ195" s="2">
        <f t="shared" si="285"/>
        <v>0</v>
      </c>
      <c r="BR195" s="2">
        <f t="shared" si="285"/>
        <v>0</v>
      </c>
      <c r="BS195" s="2">
        <f t="shared" si="2"/>
        <v>0</v>
      </c>
      <c r="BT195" s="57">
        <f t="shared" si="263"/>
        <v>0</v>
      </c>
      <c r="BU195" s="68">
        <f t="shared" si="264"/>
        <v>0</v>
      </c>
      <c r="BV195" t="e">
        <f t="shared" si="265"/>
        <v>#N/A</v>
      </c>
      <c r="BW195" t="e">
        <f t="shared" si="266"/>
        <v>#N/A</v>
      </c>
      <c r="BX195" t="e">
        <f t="shared" si="267"/>
        <v>#N/A</v>
      </c>
      <c r="BY195" t="e">
        <f t="shared" si="268"/>
        <v>#N/A</v>
      </c>
      <c r="BZ195" t="e">
        <f t="shared" si="269"/>
        <v>#N/A</v>
      </c>
      <c r="CA195" t="e">
        <f t="shared" si="270"/>
        <v>#N/A</v>
      </c>
      <c r="CB195" t="e">
        <f t="shared" si="271"/>
        <v>#N/A</v>
      </c>
      <c r="CC195" t="e">
        <f t="shared" si="272"/>
        <v>#N/A</v>
      </c>
      <c r="CD195" t="e">
        <f t="shared" si="273"/>
        <v>#N/A</v>
      </c>
      <c r="CE195" t="e">
        <f t="shared" si="274"/>
        <v>#N/A</v>
      </c>
      <c r="CF195" t="e">
        <f t="shared" si="275"/>
        <v>#N/A</v>
      </c>
      <c r="CG195" t="e">
        <f t="shared" si="276"/>
        <v>#N/A</v>
      </c>
      <c r="CH195" t="e">
        <f t="shared" si="277"/>
        <v>#N/A</v>
      </c>
      <c r="CI195" t="e">
        <f t="shared" si="278"/>
        <v>#N/A</v>
      </c>
      <c r="CJ195" t="e">
        <f t="shared" si="279"/>
        <v>#N/A</v>
      </c>
      <c r="CK195" t="e">
        <f t="shared" si="280"/>
        <v>#N/A</v>
      </c>
      <c r="CL195" t="e">
        <f t="shared" si="281"/>
        <v>#N/A</v>
      </c>
      <c r="CM195" t="e">
        <f t="shared" si="282"/>
        <v>#N/A</v>
      </c>
      <c r="CN195" t="e">
        <f t="shared" si="283"/>
        <v>#N/A</v>
      </c>
      <c r="CO195" t="e">
        <f t="shared" si="284"/>
        <v>#N/A</v>
      </c>
      <c r="CP195" s="57" t="e">
        <f t="shared" si="25"/>
        <v>#N/A</v>
      </c>
      <c r="CQ195" s="57" t="str">
        <f t="shared" si="26"/>
        <v/>
      </c>
    </row>
    <row r="196" spans="3:95">
      <c r="C196" s="54"/>
      <c r="D196" s="54"/>
      <c r="AI196" s="18"/>
      <c r="AN196" s="57"/>
      <c r="AO196" s="57"/>
      <c r="AP196" s="57"/>
      <c r="AQ196" s="57"/>
      <c r="AR196" s="57"/>
      <c r="AS196" s="57"/>
      <c r="AT196" s="57"/>
      <c r="AU196" s="57"/>
      <c r="AV196" s="57"/>
      <c r="AW196" s="57"/>
      <c r="AX196" s="57"/>
      <c r="AY196" s="57"/>
      <c r="AZ196" s="57"/>
      <c r="BA196" s="57"/>
      <c r="BB196" s="57"/>
      <c r="BC196" s="57"/>
      <c r="BD196" s="57"/>
      <c r="BE196" s="57"/>
      <c r="BF196" s="57"/>
      <c r="BG196" s="57"/>
      <c r="BH196" s="57"/>
      <c r="BI196" s="57"/>
      <c r="BJ196" s="57"/>
      <c r="BK196" s="57"/>
      <c r="BL196" s="2">
        <f t="shared" ref="BL196:BR196" si="286">IF(ISERR(SEARCH(BL$1,AK196)),0,1)</f>
        <v>0</v>
      </c>
      <c r="BM196" s="2">
        <f t="shared" si="286"/>
        <v>0</v>
      </c>
      <c r="BN196" s="2">
        <f t="shared" si="286"/>
        <v>0</v>
      </c>
      <c r="BO196" s="2">
        <f t="shared" si="286"/>
        <v>0</v>
      </c>
      <c r="BP196" s="2">
        <f t="shared" si="286"/>
        <v>0</v>
      </c>
      <c r="BQ196" s="2">
        <f t="shared" si="286"/>
        <v>0</v>
      </c>
      <c r="BR196" s="2">
        <f t="shared" si="286"/>
        <v>0</v>
      </c>
      <c r="BS196" s="2">
        <f t="shared" si="2"/>
        <v>0</v>
      </c>
      <c r="BT196" s="57">
        <f t="shared" si="263"/>
        <v>0</v>
      </c>
      <c r="BU196" s="68">
        <f t="shared" si="264"/>
        <v>0</v>
      </c>
      <c r="BV196" t="e">
        <f t="shared" si="265"/>
        <v>#N/A</v>
      </c>
      <c r="BW196" t="e">
        <f t="shared" si="266"/>
        <v>#N/A</v>
      </c>
      <c r="BX196" t="e">
        <f t="shared" si="267"/>
        <v>#N/A</v>
      </c>
      <c r="BY196" t="e">
        <f t="shared" si="268"/>
        <v>#N/A</v>
      </c>
      <c r="BZ196" t="e">
        <f t="shared" si="269"/>
        <v>#N/A</v>
      </c>
      <c r="CA196" t="e">
        <f t="shared" si="270"/>
        <v>#N/A</v>
      </c>
      <c r="CB196" t="e">
        <f t="shared" si="271"/>
        <v>#N/A</v>
      </c>
      <c r="CC196" t="e">
        <f t="shared" si="272"/>
        <v>#N/A</v>
      </c>
      <c r="CD196" t="e">
        <f t="shared" si="273"/>
        <v>#N/A</v>
      </c>
      <c r="CE196" t="e">
        <f t="shared" si="274"/>
        <v>#N/A</v>
      </c>
      <c r="CF196" t="e">
        <f t="shared" si="275"/>
        <v>#N/A</v>
      </c>
      <c r="CG196" t="e">
        <f t="shared" si="276"/>
        <v>#N/A</v>
      </c>
      <c r="CH196" t="e">
        <f t="shared" si="277"/>
        <v>#N/A</v>
      </c>
      <c r="CI196" t="e">
        <f t="shared" si="278"/>
        <v>#N/A</v>
      </c>
      <c r="CJ196" t="e">
        <f t="shared" si="279"/>
        <v>#N/A</v>
      </c>
      <c r="CK196" t="e">
        <f t="shared" si="280"/>
        <v>#N/A</v>
      </c>
      <c r="CL196" t="e">
        <f t="shared" si="281"/>
        <v>#N/A</v>
      </c>
      <c r="CM196" t="e">
        <f t="shared" si="282"/>
        <v>#N/A</v>
      </c>
      <c r="CN196" t="e">
        <f t="shared" si="283"/>
        <v>#N/A</v>
      </c>
      <c r="CO196" t="e">
        <f t="shared" si="284"/>
        <v>#N/A</v>
      </c>
      <c r="CP196" s="57" t="e">
        <f t="shared" si="25"/>
        <v>#N/A</v>
      </c>
      <c r="CQ196" s="57" t="str">
        <f t="shared" si="26"/>
        <v/>
      </c>
    </row>
    <row r="197" spans="3:95">
      <c r="C197" s="54"/>
      <c r="D197" s="54"/>
      <c r="AI197" s="18"/>
      <c r="AN197" s="57"/>
      <c r="AO197" s="57"/>
      <c r="AP197" s="57"/>
      <c r="AQ197" s="57"/>
      <c r="AR197" s="57"/>
      <c r="AS197" s="57"/>
      <c r="AT197" s="57"/>
      <c r="AU197" s="57"/>
      <c r="AV197" s="57"/>
      <c r="AW197" s="57"/>
      <c r="AX197" s="57"/>
      <c r="AY197" s="57"/>
      <c r="AZ197" s="57"/>
      <c r="BA197" s="57"/>
      <c r="BB197" s="57"/>
      <c r="BC197" s="57"/>
      <c r="BD197" s="57"/>
      <c r="BE197" s="57"/>
      <c r="BF197" s="57"/>
      <c r="BG197" s="57"/>
      <c r="BH197" s="57"/>
      <c r="BI197" s="57"/>
      <c r="BJ197" s="57"/>
      <c r="BK197" s="57"/>
      <c r="BL197" s="2">
        <f t="shared" ref="BL197:BR197" si="287">IF(ISERR(SEARCH(BL$1,AK197)),0,1)</f>
        <v>0</v>
      </c>
      <c r="BM197" s="2">
        <f t="shared" si="287"/>
        <v>0</v>
      </c>
      <c r="BN197" s="2">
        <f t="shared" si="287"/>
        <v>0</v>
      </c>
      <c r="BO197" s="2">
        <f t="shared" si="287"/>
        <v>0</v>
      </c>
      <c r="BP197" s="2">
        <f t="shared" si="287"/>
        <v>0</v>
      </c>
      <c r="BQ197" s="2">
        <f t="shared" si="287"/>
        <v>0</v>
      </c>
      <c r="BR197" s="2">
        <f t="shared" si="287"/>
        <v>0</v>
      </c>
      <c r="BS197" s="2">
        <f t="shared" si="2"/>
        <v>0</v>
      </c>
      <c r="BT197" s="57">
        <f t="shared" si="263"/>
        <v>0</v>
      </c>
      <c r="BU197" s="68">
        <f t="shared" si="264"/>
        <v>0</v>
      </c>
      <c r="BV197" t="e">
        <f t="shared" si="265"/>
        <v>#N/A</v>
      </c>
      <c r="BW197" t="e">
        <f t="shared" si="266"/>
        <v>#N/A</v>
      </c>
      <c r="BX197" t="e">
        <f t="shared" si="267"/>
        <v>#N/A</v>
      </c>
      <c r="BY197" t="e">
        <f t="shared" si="268"/>
        <v>#N/A</v>
      </c>
      <c r="BZ197" t="e">
        <f t="shared" si="269"/>
        <v>#N/A</v>
      </c>
      <c r="CA197" t="e">
        <f t="shared" si="270"/>
        <v>#N/A</v>
      </c>
      <c r="CB197" t="e">
        <f t="shared" si="271"/>
        <v>#N/A</v>
      </c>
      <c r="CC197" t="e">
        <f t="shared" si="272"/>
        <v>#N/A</v>
      </c>
      <c r="CD197" t="e">
        <f t="shared" si="273"/>
        <v>#N/A</v>
      </c>
      <c r="CE197" t="e">
        <f t="shared" si="274"/>
        <v>#N/A</v>
      </c>
      <c r="CF197" t="e">
        <f t="shared" si="275"/>
        <v>#N/A</v>
      </c>
      <c r="CG197" t="e">
        <f t="shared" si="276"/>
        <v>#N/A</v>
      </c>
      <c r="CH197" t="e">
        <f t="shared" si="277"/>
        <v>#N/A</v>
      </c>
      <c r="CI197" t="e">
        <f t="shared" si="278"/>
        <v>#N/A</v>
      </c>
      <c r="CJ197" t="e">
        <f t="shared" si="279"/>
        <v>#N/A</v>
      </c>
      <c r="CK197" t="e">
        <f t="shared" si="280"/>
        <v>#N/A</v>
      </c>
      <c r="CL197" t="e">
        <f t="shared" si="281"/>
        <v>#N/A</v>
      </c>
      <c r="CM197" t="e">
        <f t="shared" si="282"/>
        <v>#N/A</v>
      </c>
      <c r="CN197" t="e">
        <f t="shared" si="283"/>
        <v>#N/A</v>
      </c>
      <c r="CO197" t="e">
        <f t="shared" si="284"/>
        <v>#N/A</v>
      </c>
      <c r="CP197" s="57" t="e">
        <f t="shared" si="25"/>
        <v>#N/A</v>
      </c>
      <c r="CQ197" s="57" t="str">
        <f t="shared" si="26"/>
        <v/>
      </c>
    </row>
    <row r="198" spans="3:95">
      <c r="C198" s="54"/>
      <c r="D198" s="54"/>
      <c r="AI198" s="18"/>
      <c r="AN198" s="57"/>
      <c r="AO198" s="57"/>
      <c r="AP198" s="57"/>
      <c r="AQ198" s="57"/>
      <c r="AR198" s="57"/>
      <c r="AS198" s="57"/>
      <c r="AT198" s="57"/>
      <c r="AU198" s="57"/>
      <c r="AV198" s="57"/>
      <c r="AW198" s="57"/>
      <c r="AX198" s="57"/>
      <c r="AY198" s="57"/>
      <c r="AZ198" s="57"/>
      <c r="BA198" s="57"/>
      <c r="BB198" s="57"/>
      <c r="BC198" s="57"/>
      <c r="BD198" s="57"/>
      <c r="BE198" s="57"/>
      <c r="BF198" s="57"/>
      <c r="BG198" s="57"/>
      <c r="BH198" s="57"/>
      <c r="BI198" s="57"/>
      <c r="BJ198" s="57"/>
      <c r="BK198" s="57"/>
      <c r="BL198" s="2">
        <f t="shared" ref="BL198:BR198" si="288">IF(ISERR(SEARCH(BL$1,AK198)),0,1)</f>
        <v>0</v>
      </c>
      <c r="BM198" s="2">
        <f t="shared" si="288"/>
        <v>0</v>
      </c>
      <c r="BN198" s="2">
        <f t="shared" si="288"/>
        <v>0</v>
      </c>
      <c r="BO198" s="2">
        <f t="shared" si="288"/>
        <v>0</v>
      </c>
      <c r="BP198" s="2">
        <f t="shared" si="288"/>
        <v>0</v>
      </c>
      <c r="BQ198" s="2">
        <f t="shared" si="288"/>
        <v>0</v>
      </c>
      <c r="BR198" s="2">
        <f t="shared" si="288"/>
        <v>0</v>
      </c>
      <c r="BS198" s="2">
        <f t="shared" si="2"/>
        <v>0</v>
      </c>
      <c r="BT198" s="57">
        <f t="shared" si="263"/>
        <v>0</v>
      </c>
      <c r="BU198" s="68">
        <f t="shared" si="264"/>
        <v>0</v>
      </c>
      <c r="BV198" t="e">
        <f t="shared" si="265"/>
        <v>#N/A</v>
      </c>
      <c r="BW198" t="e">
        <f t="shared" si="266"/>
        <v>#N/A</v>
      </c>
      <c r="BX198" t="e">
        <f t="shared" si="267"/>
        <v>#N/A</v>
      </c>
      <c r="BY198" t="e">
        <f t="shared" si="268"/>
        <v>#N/A</v>
      </c>
      <c r="BZ198" t="e">
        <f t="shared" si="269"/>
        <v>#N/A</v>
      </c>
      <c r="CA198" t="e">
        <f t="shared" si="270"/>
        <v>#N/A</v>
      </c>
      <c r="CB198" t="e">
        <f t="shared" si="271"/>
        <v>#N/A</v>
      </c>
      <c r="CC198" t="e">
        <f t="shared" si="272"/>
        <v>#N/A</v>
      </c>
      <c r="CD198" t="e">
        <f t="shared" si="273"/>
        <v>#N/A</v>
      </c>
      <c r="CE198" t="e">
        <f t="shared" si="274"/>
        <v>#N/A</v>
      </c>
      <c r="CF198" t="e">
        <f t="shared" si="275"/>
        <v>#N/A</v>
      </c>
      <c r="CG198" t="e">
        <f t="shared" si="276"/>
        <v>#N/A</v>
      </c>
      <c r="CH198" t="e">
        <f t="shared" si="277"/>
        <v>#N/A</v>
      </c>
      <c r="CI198" t="e">
        <f t="shared" si="278"/>
        <v>#N/A</v>
      </c>
      <c r="CJ198" t="e">
        <f t="shared" si="279"/>
        <v>#N/A</v>
      </c>
      <c r="CK198" t="e">
        <f t="shared" si="280"/>
        <v>#N/A</v>
      </c>
      <c r="CL198" t="e">
        <f t="shared" si="281"/>
        <v>#N/A</v>
      </c>
      <c r="CM198" t="e">
        <f t="shared" si="282"/>
        <v>#N/A</v>
      </c>
      <c r="CN198" t="e">
        <f t="shared" si="283"/>
        <v>#N/A</v>
      </c>
      <c r="CO198" t="e">
        <f t="shared" si="284"/>
        <v>#N/A</v>
      </c>
      <c r="CP198" s="57" t="e">
        <f t="shared" si="25"/>
        <v>#N/A</v>
      </c>
      <c r="CQ198" s="57" t="str">
        <f t="shared" si="26"/>
        <v/>
      </c>
    </row>
    <row r="199" spans="3:95">
      <c r="C199" s="54"/>
      <c r="D199" s="54"/>
      <c r="AI199" s="18"/>
      <c r="AN199" s="57"/>
      <c r="AO199" s="57"/>
      <c r="AP199" s="57"/>
      <c r="AQ199" s="57"/>
      <c r="AR199" s="57"/>
      <c r="AS199" s="57"/>
      <c r="AT199" s="57"/>
      <c r="AU199" s="57"/>
      <c r="AV199" s="57"/>
      <c r="AW199" s="57"/>
      <c r="AX199" s="57"/>
      <c r="AY199" s="57"/>
      <c r="AZ199" s="57"/>
      <c r="BA199" s="57"/>
      <c r="BB199" s="57"/>
      <c r="BC199" s="57"/>
      <c r="BD199" s="57"/>
      <c r="BE199" s="57"/>
      <c r="BF199" s="57"/>
      <c r="BG199" s="57"/>
      <c r="BH199" s="57"/>
      <c r="BI199" s="57"/>
      <c r="BJ199" s="57"/>
      <c r="BK199" s="57"/>
      <c r="BL199" s="2">
        <f t="shared" ref="BL199:BR199" si="289">IF(ISERR(SEARCH(BL$1,AK199)),0,1)</f>
        <v>0</v>
      </c>
      <c r="BM199" s="2">
        <f t="shared" si="289"/>
        <v>0</v>
      </c>
      <c r="BN199" s="2">
        <f t="shared" si="289"/>
        <v>0</v>
      </c>
      <c r="BO199" s="2">
        <f t="shared" si="289"/>
        <v>0</v>
      </c>
      <c r="BP199" s="2">
        <f t="shared" si="289"/>
        <v>0</v>
      </c>
      <c r="BQ199" s="2">
        <f t="shared" si="289"/>
        <v>0</v>
      </c>
      <c r="BR199" s="2">
        <f t="shared" si="289"/>
        <v>0</v>
      </c>
      <c r="BS199" s="2">
        <f t="shared" si="2"/>
        <v>0</v>
      </c>
      <c r="BT199" s="57">
        <f t="shared" si="263"/>
        <v>0</v>
      </c>
      <c r="BU199" s="68">
        <f t="shared" si="264"/>
        <v>0</v>
      </c>
      <c r="BV199" t="e">
        <f t="shared" si="265"/>
        <v>#N/A</v>
      </c>
      <c r="BW199" t="e">
        <f t="shared" si="266"/>
        <v>#N/A</v>
      </c>
      <c r="BX199" t="e">
        <f t="shared" si="267"/>
        <v>#N/A</v>
      </c>
      <c r="BY199" t="e">
        <f t="shared" si="268"/>
        <v>#N/A</v>
      </c>
      <c r="BZ199" t="e">
        <f t="shared" si="269"/>
        <v>#N/A</v>
      </c>
      <c r="CA199" t="e">
        <f t="shared" si="270"/>
        <v>#N/A</v>
      </c>
      <c r="CB199" t="e">
        <f t="shared" si="271"/>
        <v>#N/A</v>
      </c>
      <c r="CC199" t="e">
        <f t="shared" si="272"/>
        <v>#N/A</v>
      </c>
      <c r="CD199" t="e">
        <f t="shared" si="273"/>
        <v>#N/A</v>
      </c>
      <c r="CE199" t="e">
        <f t="shared" si="274"/>
        <v>#N/A</v>
      </c>
      <c r="CF199" t="e">
        <f t="shared" si="275"/>
        <v>#N/A</v>
      </c>
      <c r="CG199" t="e">
        <f t="shared" si="276"/>
        <v>#N/A</v>
      </c>
      <c r="CH199" t="e">
        <f t="shared" si="277"/>
        <v>#N/A</v>
      </c>
      <c r="CI199" t="e">
        <f t="shared" si="278"/>
        <v>#N/A</v>
      </c>
      <c r="CJ199" t="e">
        <f t="shared" si="279"/>
        <v>#N/A</v>
      </c>
      <c r="CK199" t="e">
        <f t="shared" si="280"/>
        <v>#N/A</v>
      </c>
      <c r="CL199" t="e">
        <f t="shared" si="281"/>
        <v>#N/A</v>
      </c>
      <c r="CM199" t="e">
        <f t="shared" si="282"/>
        <v>#N/A</v>
      </c>
      <c r="CN199" t="e">
        <f t="shared" si="283"/>
        <v>#N/A</v>
      </c>
      <c r="CO199" t="e">
        <f t="shared" si="284"/>
        <v>#N/A</v>
      </c>
      <c r="CP199" s="57" t="e">
        <f t="shared" si="25"/>
        <v>#N/A</v>
      </c>
      <c r="CQ199" s="57" t="str">
        <f t="shared" si="26"/>
        <v/>
      </c>
    </row>
    <row r="200" spans="3:95">
      <c r="C200" s="54"/>
      <c r="D200" s="54"/>
      <c r="AI200" s="18"/>
      <c r="AN200" s="57"/>
      <c r="AO200" s="57"/>
      <c r="AP200" s="57"/>
      <c r="AQ200" s="57"/>
      <c r="AR200" s="57"/>
      <c r="AS200" s="57"/>
      <c r="AT200" s="57"/>
      <c r="AU200" s="57"/>
      <c r="AV200" s="57"/>
      <c r="AW200" s="57"/>
      <c r="AX200" s="57"/>
      <c r="AY200" s="57"/>
      <c r="AZ200" s="57"/>
      <c r="BA200" s="57"/>
      <c r="BB200" s="57"/>
      <c r="BC200" s="57"/>
      <c r="BD200" s="57"/>
      <c r="BE200" s="57"/>
      <c r="BF200" s="57"/>
      <c r="BG200" s="57"/>
      <c r="BH200" s="57"/>
      <c r="BI200" s="57"/>
      <c r="BJ200" s="57"/>
      <c r="BK200" s="57"/>
      <c r="BL200" s="2">
        <f t="shared" ref="BL200:BR200" si="290">IF(ISERR(SEARCH(BL$1,AK200)),0,1)</f>
        <v>0</v>
      </c>
      <c r="BM200" s="2">
        <f t="shared" si="290"/>
        <v>0</v>
      </c>
      <c r="BN200" s="2">
        <f t="shared" si="290"/>
        <v>0</v>
      </c>
      <c r="BO200" s="2">
        <f t="shared" si="290"/>
        <v>0</v>
      </c>
      <c r="BP200" s="2">
        <f t="shared" si="290"/>
        <v>0</v>
      </c>
      <c r="BQ200" s="2">
        <f t="shared" si="290"/>
        <v>0</v>
      </c>
      <c r="BR200" s="2">
        <f t="shared" si="290"/>
        <v>0</v>
      </c>
      <c r="BS200" s="2">
        <f t="shared" si="2"/>
        <v>0</v>
      </c>
      <c r="BT200" s="57">
        <f t="shared" si="263"/>
        <v>0</v>
      </c>
      <c r="BU200" s="68">
        <f t="shared" si="264"/>
        <v>0</v>
      </c>
      <c r="BV200" t="e">
        <f t="shared" si="265"/>
        <v>#N/A</v>
      </c>
      <c r="BW200" t="e">
        <f t="shared" si="266"/>
        <v>#N/A</v>
      </c>
      <c r="BX200" t="e">
        <f t="shared" si="267"/>
        <v>#N/A</v>
      </c>
      <c r="BY200" t="e">
        <f t="shared" si="268"/>
        <v>#N/A</v>
      </c>
      <c r="BZ200" t="e">
        <f t="shared" si="269"/>
        <v>#N/A</v>
      </c>
      <c r="CA200" t="e">
        <f t="shared" si="270"/>
        <v>#N/A</v>
      </c>
      <c r="CB200" t="e">
        <f t="shared" si="271"/>
        <v>#N/A</v>
      </c>
      <c r="CC200" t="e">
        <f t="shared" si="272"/>
        <v>#N/A</v>
      </c>
      <c r="CD200" t="e">
        <f t="shared" si="273"/>
        <v>#N/A</v>
      </c>
      <c r="CE200" t="e">
        <f t="shared" si="274"/>
        <v>#N/A</v>
      </c>
      <c r="CF200" t="e">
        <f t="shared" si="275"/>
        <v>#N/A</v>
      </c>
      <c r="CG200" t="e">
        <f t="shared" si="276"/>
        <v>#N/A</v>
      </c>
      <c r="CH200" t="e">
        <f t="shared" si="277"/>
        <v>#N/A</v>
      </c>
      <c r="CI200" t="e">
        <f t="shared" si="278"/>
        <v>#N/A</v>
      </c>
      <c r="CJ200" t="e">
        <f t="shared" si="279"/>
        <v>#N/A</v>
      </c>
      <c r="CK200" t="e">
        <f t="shared" si="280"/>
        <v>#N/A</v>
      </c>
      <c r="CL200" t="e">
        <f t="shared" si="281"/>
        <v>#N/A</v>
      </c>
      <c r="CM200" t="e">
        <f t="shared" si="282"/>
        <v>#N/A</v>
      </c>
      <c r="CN200" t="e">
        <f t="shared" si="283"/>
        <v>#N/A</v>
      </c>
      <c r="CO200" t="e">
        <f t="shared" si="284"/>
        <v>#N/A</v>
      </c>
      <c r="CP200" s="57" t="e">
        <f t="shared" si="25"/>
        <v>#N/A</v>
      </c>
      <c r="CQ200" s="57" t="str">
        <f t="shared" si="26"/>
        <v/>
      </c>
    </row>
    <row r="201" spans="3:95">
      <c r="C201" s="54"/>
      <c r="D201" s="54"/>
      <c r="AI201" s="18"/>
      <c r="AN201" s="57"/>
      <c r="AO201" s="57"/>
      <c r="AP201" s="57"/>
      <c r="AQ201" s="57"/>
      <c r="AR201" s="57"/>
      <c r="AS201" s="57"/>
      <c r="AT201" s="57"/>
      <c r="AU201" s="57"/>
      <c r="AV201" s="57"/>
      <c r="AW201" s="57"/>
      <c r="AX201" s="57"/>
      <c r="AY201" s="57"/>
      <c r="AZ201" s="57"/>
      <c r="BA201" s="57"/>
      <c r="BB201" s="57"/>
      <c r="BC201" s="57"/>
      <c r="BD201" s="57"/>
      <c r="BE201" s="57"/>
      <c r="BF201" s="57"/>
      <c r="BG201" s="57"/>
      <c r="BH201" s="57"/>
      <c r="BI201" s="57"/>
      <c r="BJ201" s="57"/>
      <c r="BK201" s="57"/>
      <c r="BL201" s="2">
        <f t="shared" ref="BL201:BR201" si="291">IF(ISERR(SEARCH(BL$1,AK201)),0,1)</f>
        <v>0</v>
      </c>
      <c r="BM201" s="2">
        <f t="shared" si="291"/>
        <v>0</v>
      </c>
      <c r="BN201" s="2">
        <f t="shared" si="291"/>
        <v>0</v>
      </c>
      <c r="BO201" s="2">
        <f t="shared" si="291"/>
        <v>0</v>
      </c>
      <c r="BP201" s="2">
        <f t="shared" si="291"/>
        <v>0</v>
      </c>
      <c r="BQ201" s="2">
        <f t="shared" si="291"/>
        <v>0</v>
      </c>
      <c r="BR201" s="2">
        <f t="shared" si="291"/>
        <v>0</v>
      </c>
      <c r="BS201" s="2">
        <f t="shared" si="2"/>
        <v>0</v>
      </c>
      <c r="BT201" s="57">
        <f t="shared" si="263"/>
        <v>0</v>
      </c>
      <c r="BU201" s="68">
        <f t="shared" si="264"/>
        <v>0</v>
      </c>
      <c r="BV201" t="e">
        <f t="shared" si="265"/>
        <v>#N/A</v>
      </c>
      <c r="BW201" t="e">
        <f t="shared" si="266"/>
        <v>#N/A</v>
      </c>
      <c r="BX201" t="e">
        <f t="shared" si="267"/>
        <v>#N/A</v>
      </c>
      <c r="BY201" t="e">
        <f t="shared" si="268"/>
        <v>#N/A</v>
      </c>
      <c r="BZ201" t="e">
        <f t="shared" si="269"/>
        <v>#N/A</v>
      </c>
      <c r="CA201" t="e">
        <f t="shared" si="270"/>
        <v>#N/A</v>
      </c>
      <c r="CB201" t="e">
        <f t="shared" si="271"/>
        <v>#N/A</v>
      </c>
      <c r="CC201" t="e">
        <f t="shared" si="272"/>
        <v>#N/A</v>
      </c>
      <c r="CD201" t="e">
        <f t="shared" si="273"/>
        <v>#N/A</v>
      </c>
      <c r="CE201" t="e">
        <f t="shared" si="274"/>
        <v>#N/A</v>
      </c>
      <c r="CF201" t="e">
        <f t="shared" si="275"/>
        <v>#N/A</v>
      </c>
      <c r="CG201" t="e">
        <f t="shared" si="276"/>
        <v>#N/A</v>
      </c>
      <c r="CH201" t="e">
        <f t="shared" si="277"/>
        <v>#N/A</v>
      </c>
      <c r="CI201" t="e">
        <f t="shared" si="278"/>
        <v>#N/A</v>
      </c>
      <c r="CJ201" t="e">
        <f t="shared" si="279"/>
        <v>#N/A</v>
      </c>
      <c r="CK201" t="e">
        <f t="shared" si="280"/>
        <v>#N/A</v>
      </c>
      <c r="CL201" t="e">
        <f t="shared" si="281"/>
        <v>#N/A</v>
      </c>
      <c r="CM201" t="e">
        <f t="shared" si="282"/>
        <v>#N/A</v>
      </c>
      <c r="CN201" t="e">
        <f t="shared" si="283"/>
        <v>#N/A</v>
      </c>
      <c r="CO201" t="e">
        <f t="shared" si="284"/>
        <v>#N/A</v>
      </c>
      <c r="CP201" s="57" t="e">
        <f t="shared" si="25"/>
        <v>#N/A</v>
      </c>
      <c r="CQ201" s="57" t="str">
        <f t="shared" si="26"/>
        <v/>
      </c>
    </row>
    <row r="202" spans="3:95">
      <c r="C202" s="54"/>
      <c r="D202" s="54"/>
      <c r="AI202" s="18"/>
      <c r="AN202" s="57"/>
      <c r="AO202" s="57"/>
      <c r="AP202" s="57"/>
      <c r="AQ202" s="57"/>
      <c r="AR202" s="57"/>
      <c r="AS202" s="57"/>
      <c r="AT202" s="57"/>
      <c r="AU202" s="57"/>
      <c r="AV202" s="57"/>
      <c r="AW202" s="57"/>
      <c r="AX202" s="57"/>
      <c r="AY202" s="57"/>
      <c r="AZ202" s="57"/>
      <c r="BA202" s="57"/>
      <c r="BB202" s="57"/>
      <c r="BC202" s="57"/>
      <c r="BD202" s="57"/>
      <c r="BE202" s="57"/>
      <c r="BF202" s="57"/>
      <c r="BG202" s="57"/>
      <c r="BH202" s="57"/>
      <c r="BI202" s="57"/>
      <c r="BJ202" s="57"/>
      <c r="BK202" s="57"/>
      <c r="BL202" s="2">
        <f t="shared" ref="BL202:BR202" si="292">IF(ISERR(SEARCH(BL$1,AK202)),0,1)</f>
        <v>0</v>
      </c>
      <c r="BM202" s="2">
        <f t="shared" si="292"/>
        <v>0</v>
      </c>
      <c r="BN202" s="2">
        <f t="shared" si="292"/>
        <v>0</v>
      </c>
      <c r="BO202" s="2">
        <f t="shared" si="292"/>
        <v>0</v>
      </c>
      <c r="BP202" s="2">
        <f t="shared" si="292"/>
        <v>0</v>
      </c>
      <c r="BQ202" s="2">
        <f t="shared" si="292"/>
        <v>0</v>
      </c>
      <c r="BR202" s="2">
        <f t="shared" si="292"/>
        <v>0</v>
      </c>
      <c r="BS202" s="2">
        <f t="shared" si="2"/>
        <v>0</v>
      </c>
      <c r="BT202" s="57">
        <f t="shared" si="263"/>
        <v>0</v>
      </c>
      <c r="BU202" s="68">
        <f t="shared" si="264"/>
        <v>0</v>
      </c>
      <c r="BV202" t="e">
        <f t="shared" si="265"/>
        <v>#N/A</v>
      </c>
      <c r="BW202" t="e">
        <f t="shared" si="266"/>
        <v>#N/A</v>
      </c>
      <c r="BX202" t="e">
        <f t="shared" si="267"/>
        <v>#N/A</v>
      </c>
      <c r="BY202" t="e">
        <f t="shared" si="268"/>
        <v>#N/A</v>
      </c>
      <c r="BZ202" t="e">
        <f t="shared" si="269"/>
        <v>#N/A</v>
      </c>
      <c r="CA202" t="e">
        <f t="shared" si="270"/>
        <v>#N/A</v>
      </c>
      <c r="CB202" t="e">
        <f t="shared" si="271"/>
        <v>#N/A</v>
      </c>
      <c r="CC202" t="e">
        <f t="shared" si="272"/>
        <v>#N/A</v>
      </c>
      <c r="CD202" t="e">
        <f t="shared" si="273"/>
        <v>#N/A</v>
      </c>
      <c r="CE202" t="e">
        <f t="shared" si="274"/>
        <v>#N/A</v>
      </c>
      <c r="CF202" t="e">
        <f t="shared" si="275"/>
        <v>#N/A</v>
      </c>
      <c r="CG202" t="e">
        <f t="shared" si="276"/>
        <v>#N/A</v>
      </c>
      <c r="CH202" t="e">
        <f t="shared" si="277"/>
        <v>#N/A</v>
      </c>
      <c r="CI202" t="e">
        <f t="shared" si="278"/>
        <v>#N/A</v>
      </c>
      <c r="CJ202" t="e">
        <f t="shared" si="279"/>
        <v>#N/A</v>
      </c>
      <c r="CK202" t="e">
        <f t="shared" si="280"/>
        <v>#N/A</v>
      </c>
      <c r="CL202" t="e">
        <f t="shared" si="281"/>
        <v>#N/A</v>
      </c>
      <c r="CM202" t="e">
        <f t="shared" si="282"/>
        <v>#N/A</v>
      </c>
      <c r="CN202" t="e">
        <f t="shared" si="283"/>
        <v>#N/A</v>
      </c>
      <c r="CO202" t="e">
        <f t="shared" si="284"/>
        <v>#N/A</v>
      </c>
      <c r="CP202" s="57" t="e">
        <f t="shared" si="25"/>
        <v>#N/A</v>
      </c>
      <c r="CQ202" s="57" t="str">
        <f t="shared" si="26"/>
        <v/>
      </c>
    </row>
    <row r="203" spans="3:95">
      <c r="C203" s="54"/>
      <c r="D203" s="54"/>
      <c r="AI203" s="18"/>
      <c r="AN203" s="57"/>
      <c r="AO203" s="57"/>
      <c r="AP203" s="57"/>
      <c r="AQ203" s="57"/>
      <c r="AR203" s="57"/>
      <c r="AS203" s="57"/>
      <c r="AT203" s="57"/>
      <c r="AU203" s="57"/>
      <c r="AV203" s="57"/>
      <c r="AW203" s="57"/>
      <c r="AX203" s="57"/>
      <c r="AY203" s="57"/>
      <c r="AZ203" s="57"/>
      <c r="BA203" s="57"/>
      <c r="BB203" s="57"/>
      <c r="BC203" s="57"/>
      <c r="BD203" s="57"/>
      <c r="BE203" s="57"/>
      <c r="BF203" s="57"/>
      <c r="BG203" s="57"/>
      <c r="BH203" s="57"/>
      <c r="BI203" s="57"/>
      <c r="BJ203" s="57"/>
      <c r="BK203" s="57"/>
      <c r="BL203" s="2">
        <f t="shared" ref="BL203:BR203" si="293">IF(ISERR(SEARCH(BL$1,AK203)),0,1)</f>
        <v>0</v>
      </c>
      <c r="BM203" s="2">
        <f t="shared" si="293"/>
        <v>0</v>
      </c>
      <c r="BN203" s="2">
        <f t="shared" si="293"/>
        <v>0</v>
      </c>
      <c r="BO203" s="2">
        <f t="shared" si="293"/>
        <v>0</v>
      </c>
      <c r="BP203" s="2">
        <f t="shared" si="293"/>
        <v>0</v>
      </c>
      <c r="BQ203" s="2">
        <f t="shared" si="293"/>
        <v>0</v>
      </c>
      <c r="BR203" s="2">
        <f t="shared" si="293"/>
        <v>0</v>
      </c>
      <c r="BS203" s="2">
        <f t="shared" si="2"/>
        <v>0</v>
      </c>
      <c r="BT203" s="57">
        <f t="shared" si="263"/>
        <v>0</v>
      </c>
      <c r="BU203" s="68">
        <f t="shared" si="264"/>
        <v>0</v>
      </c>
      <c r="BV203" t="e">
        <f t="shared" si="265"/>
        <v>#N/A</v>
      </c>
      <c r="BW203" t="e">
        <f t="shared" si="266"/>
        <v>#N/A</v>
      </c>
      <c r="BX203" t="e">
        <f t="shared" si="267"/>
        <v>#N/A</v>
      </c>
      <c r="BY203" t="e">
        <f t="shared" si="268"/>
        <v>#N/A</v>
      </c>
      <c r="BZ203" t="e">
        <f t="shared" si="269"/>
        <v>#N/A</v>
      </c>
      <c r="CA203" t="e">
        <f t="shared" si="270"/>
        <v>#N/A</v>
      </c>
      <c r="CB203" t="e">
        <f t="shared" si="271"/>
        <v>#N/A</v>
      </c>
      <c r="CC203" t="e">
        <f t="shared" si="272"/>
        <v>#N/A</v>
      </c>
      <c r="CD203" t="e">
        <f t="shared" si="273"/>
        <v>#N/A</v>
      </c>
      <c r="CE203" t="e">
        <f t="shared" si="274"/>
        <v>#N/A</v>
      </c>
      <c r="CF203" t="e">
        <f t="shared" si="275"/>
        <v>#N/A</v>
      </c>
      <c r="CG203" t="e">
        <f t="shared" si="276"/>
        <v>#N/A</v>
      </c>
      <c r="CH203" t="e">
        <f t="shared" si="277"/>
        <v>#N/A</v>
      </c>
      <c r="CI203" t="e">
        <f t="shared" si="278"/>
        <v>#N/A</v>
      </c>
      <c r="CJ203" t="e">
        <f t="shared" si="279"/>
        <v>#N/A</v>
      </c>
      <c r="CK203" t="e">
        <f t="shared" si="280"/>
        <v>#N/A</v>
      </c>
      <c r="CL203" t="e">
        <f t="shared" si="281"/>
        <v>#N/A</v>
      </c>
      <c r="CM203" t="e">
        <f t="shared" si="282"/>
        <v>#N/A</v>
      </c>
      <c r="CN203" t="e">
        <f t="shared" si="283"/>
        <v>#N/A</v>
      </c>
      <c r="CO203" t="e">
        <f t="shared" si="284"/>
        <v>#N/A</v>
      </c>
      <c r="CP203" s="57" t="e">
        <f t="shared" si="25"/>
        <v>#N/A</v>
      </c>
      <c r="CQ203" s="57" t="str">
        <f t="shared" si="26"/>
        <v/>
      </c>
    </row>
    <row r="204" spans="3:95">
      <c r="C204" s="54"/>
      <c r="D204" s="54"/>
      <c r="AI204" s="18"/>
      <c r="AN204" s="57"/>
      <c r="AO204" s="57"/>
      <c r="AP204" s="57"/>
      <c r="AQ204" s="57"/>
      <c r="AR204" s="57"/>
      <c r="AS204" s="57"/>
      <c r="AT204" s="57"/>
      <c r="AU204" s="57"/>
      <c r="AV204" s="57"/>
      <c r="AW204" s="57"/>
      <c r="AX204" s="57"/>
      <c r="AY204" s="57"/>
      <c r="AZ204" s="57"/>
      <c r="BA204" s="57"/>
      <c r="BB204" s="57"/>
      <c r="BC204" s="57"/>
      <c r="BD204" s="57"/>
      <c r="BE204" s="57"/>
      <c r="BF204" s="57"/>
      <c r="BG204" s="57"/>
      <c r="BH204" s="57"/>
      <c r="BI204" s="57"/>
      <c r="BJ204" s="57"/>
      <c r="BK204" s="57"/>
      <c r="BL204" s="2">
        <f t="shared" ref="BL204:BR204" si="294">IF(ISERR(SEARCH(BL$1,AK204)),0,1)</f>
        <v>0</v>
      </c>
      <c r="BM204" s="2">
        <f t="shared" si="294"/>
        <v>0</v>
      </c>
      <c r="BN204" s="2">
        <f t="shared" si="294"/>
        <v>0</v>
      </c>
      <c r="BO204" s="2">
        <f t="shared" si="294"/>
        <v>0</v>
      </c>
      <c r="BP204" s="2">
        <f t="shared" si="294"/>
        <v>0</v>
      </c>
      <c r="BQ204" s="2">
        <f t="shared" si="294"/>
        <v>0</v>
      </c>
      <c r="BR204" s="2">
        <f t="shared" si="294"/>
        <v>0</v>
      </c>
      <c r="BS204" s="2">
        <f t="shared" si="2"/>
        <v>0</v>
      </c>
      <c r="BT204" s="57">
        <f t="shared" si="263"/>
        <v>0</v>
      </c>
      <c r="BU204" s="68">
        <f t="shared" si="264"/>
        <v>0</v>
      </c>
      <c r="BV204" t="e">
        <f t="shared" si="265"/>
        <v>#N/A</v>
      </c>
      <c r="BW204" t="e">
        <f t="shared" si="266"/>
        <v>#N/A</v>
      </c>
      <c r="BX204" t="e">
        <f t="shared" si="267"/>
        <v>#N/A</v>
      </c>
      <c r="BY204" t="e">
        <f t="shared" si="268"/>
        <v>#N/A</v>
      </c>
      <c r="BZ204" t="e">
        <f t="shared" si="269"/>
        <v>#N/A</v>
      </c>
      <c r="CA204" t="e">
        <f t="shared" si="270"/>
        <v>#N/A</v>
      </c>
      <c r="CB204" t="e">
        <f t="shared" si="271"/>
        <v>#N/A</v>
      </c>
      <c r="CC204" t="e">
        <f t="shared" si="272"/>
        <v>#N/A</v>
      </c>
      <c r="CD204" t="e">
        <f t="shared" si="273"/>
        <v>#N/A</v>
      </c>
      <c r="CE204" t="e">
        <f t="shared" si="274"/>
        <v>#N/A</v>
      </c>
      <c r="CF204" t="e">
        <f t="shared" si="275"/>
        <v>#N/A</v>
      </c>
      <c r="CG204" t="e">
        <f t="shared" si="276"/>
        <v>#N/A</v>
      </c>
      <c r="CH204" t="e">
        <f t="shared" si="277"/>
        <v>#N/A</v>
      </c>
      <c r="CI204" t="e">
        <f t="shared" si="278"/>
        <v>#N/A</v>
      </c>
      <c r="CJ204" t="e">
        <f t="shared" si="279"/>
        <v>#N/A</v>
      </c>
      <c r="CK204" t="e">
        <f t="shared" si="280"/>
        <v>#N/A</v>
      </c>
      <c r="CL204" t="e">
        <f t="shared" si="281"/>
        <v>#N/A</v>
      </c>
      <c r="CM204" t="e">
        <f t="shared" si="282"/>
        <v>#N/A</v>
      </c>
      <c r="CN204" t="e">
        <f t="shared" si="283"/>
        <v>#N/A</v>
      </c>
      <c r="CO204" t="e">
        <f t="shared" si="284"/>
        <v>#N/A</v>
      </c>
      <c r="CP204" s="57" t="e">
        <f t="shared" si="25"/>
        <v>#N/A</v>
      </c>
      <c r="CQ204" s="57" t="str">
        <f t="shared" si="26"/>
        <v/>
      </c>
    </row>
    <row r="205" spans="3:95">
      <c r="C205" s="54"/>
      <c r="D205" s="54"/>
      <c r="AI205" s="18"/>
      <c r="AN205" s="57"/>
      <c r="AO205" s="57"/>
      <c r="AP205" s="57"/>
      <c r="AQ205" s="57"/>
      <c r="AR205" s="57"/>
      <c r="AS205" s="57"/>
      <c r="AT205" s="57"/>
      <c r="AU205" s="57"/>
      <c r="AV205" s="57"/>
      <c r="AW205" s="57"/>
      <c r="AX205" s="57"/>
      <c r="AY205" s="57"/>
      <c r="AZ205" s="57"/>
      <c r="BA205" s="57"/>
      <c r="BB205" s="57"/>
      <c r="BC205" s="57"/>
      <c r="BD205" s="57"/>
      <c r="BE205" s="57"/>
      <c r="BF205" s="57"/>
      <c r="BG205" s="57"/>
      <c r="BH205" s="57"/>
      <c r="BI205" s="57"/>
      <c r="BJ205" s="57"/>
      <c r="BK205" s="57"/>
      <c r="BL205" s="2">
        <f t="shared" ref="BL205:BR205" si="295">IF(ISERR(SEARCH(BL$1,AK205)),0,1)</f>
        <v>0</v>
      </c>
      <c r="BM205" s="2">
        <f t="shared" si="295"/>
        <v>0</v>
      </c>
      <c r="BN205" s="2">
        <f t="shared" si="295"/>
        <v>0</v>
      </c>
      <c r="BO205" s="2">
        <f t="shared" si="295"/>
        <v>0</v>
      </c>
      <c r="BP205" s="2">
        <f t="shared" si="295"/>
        <v>0</v>
      </c>
      <c r="BQ205" s="2">
        <f t="shared" si="295"/>
        <v>0</v>
      </c>
      <c r="BR205" s="2">
        <f t="shared" si="295"/>
        <v>0</v>
      </c>
      <c r="BS205" s="2">
        <f t="shared" si="2"/>
        <v>0</v>
      </c>
      <c r="BT205" s="57">
        <f t="shared" si="263"/>
        <v>0</v>
      </c>
      <c r="BU205" s="68">
        <f t="shared" si="264"/>
        <v>0</v>
      </c>
      <c r="BV205" t="e">
        <f t="shared" si="265"/>
        <v>#N/A</v>
      </c>
      <c r="BW205" t="e">
        <f t="shared" si="266"/>
        <v>#N/A</v>
      </c>
      <c r="BX205" t="e">
        <f t="shared" si="267"/>
        <v>#N/A</v>
      </c>
      <c r="BY205" t="e">
        <f t="shared" si="268"/>
        <v>#N/A</v>
      </c>
      <c r="BZ205" t="e">
        <f t="shared" si="269"/>
        <v>#N/A</v>
      </c>
      <c r="CA205" t="e">
        <f t="shared" si="270"/>
        <v>#N/A</v>
      </c>
      <c r="CB205" t="e">
        <f t="shared" si="271"/>
        <v>#N/A</v>
      </c>
      <c r="CC205" t="e">
        <f t="shared" si="272"/>
        <v>#N/A</v>
      </c>
      <c r="CD205" t="e">
        <f t="shared" si="273"/>
        <v>#N/A</v>
      </c>
      <c r="CE205" t="e">
        <f t="shared" si="274"/>
        <v>#N/A</v>
      </c>
      <c r="CF205" t="e">
        <f t="shared" si="275"/>
        <v>#N/A</v>
      </c>
      <c r="CG205" t="e">
        <f t="shared" si="276"/>
        <v>#N/A</v>
      </c>
      <c r="CH205" t="e">
        <f t="shared" si="277"/>
        <v>#N/A</v>
      </c>
      <c r="CI205" t="e">
        <f t="shared" si="278"/>
        <v>#N/A</v>
      </c>
      <c r="CJ205" t="e">
        <f t="shared" si="279"/>
        <v>#N/A</v>
      </c>
      <c r="CK205" t="e">
        <f t="shared" si="280"/>
        <v>#N/A</v>
      </c>
      <c r="CL205" t="e">
        <f t="shared" si="281"/>
        <v>#N/A</v>
      </c>
      <c r="CM205" t="e">
        <f t="shared" si="282"/>
        <v>#N/A</v>
      </c>
      <c r="CN205" t="e">
        <f t="shared" si="283"/>
        <v>#N/A</v>
      </c>
      <c r="CO205" t="e">
        <f t="shared" si="284"/>
        <v>#N/A</v>
      </c>
      <c r="CP205" s="57" t="e">
        <f t="shared" si="25"/>
        <v>#N/A</v>
      </c>
      <c r="CQ205" s="57" t="str">
        <f t="shared" si="26"/>
        <v/>
      </c>
    </row>
    <row r="206" spans="3:95">
      <c r="C206" s="54"/>
      <c r="D206" s="54"/>
      <c r="AI206" s="18"/>
      <c r="AN206" s="57"/>
      <c r="AO206" s="57"/>
      <c r="AP206" s="57"/>
      <c r="AQ206" s="57"/>
      <c r="AR206" s="57"/>
      <c r="AS206" s="57"/>
      <c r="AT206" s="57"/>
      <c r="AU206" s="57"/>
      <c r="AV206" s="57"/>
      <c r="AW206" s="57"/>
      <c r="AX206" s="57"/>
      <c r="AY206" s="57"/>
      <c r="AZ206" s="57"/>
      <c r="BA206" s="57"/>
      <c r="BB206" s="57"/>
      <c r="BC206" s="57"/>
      <c r="BD206" s="57"/>
      <c r="BE206" s="57"/>
      <c r="BF206" s="57"/>
      <c r="BG206" s="57"/>
      <c r="BH206" s="57"/>
      <c r="BI206" s="57"/>
      <c r="BJ206" s="57"/>
      <c r="BK206" s="57"/>
      <c r="BL206" s="2">
        <f t="shared" ref="BL206:BR206" si="296">IF(ISERR(SEARCH(BL$1,AK206)),0,1)</f>
        <v>0</v>
      </c>
      <c r="BM206" s="2">
        <f t="shared" si="296"/>
        <v>0</v>
      </c>
      <c r="BN206" s="2">
        <f t="shared" si="296"/>
        <v>0</v>
      </c>
      <c r="BO206" s="2">
        <f t="shared" si="296"/>
        <v>0</v>
      </c>
      <c r="BP206" s="2">
        <f t="shared" si="296"/>
        <v>0</v>
      </c>
      <c r="BQ206" s="2">
        <f t="shared" si="296"/>
        <v>0</v>
      </c>
      <c r="BR206" s="2">
        <f t="shared" si="296"/>
        <v>0</v>
      </c>
      <c r="BS206" s="2">
        <f t="shared" si="2"/>
        <v>0</v>
      </c>
      <c r="BT206" s="57">
        <f t="shared" si="263"/>
        <v>0</v>
      </c>
      <c r="BU206" s="68">
        <f t="shared" si="264"/>
        <v>0</v>
      </c>
      <c r="BV206" t="e">
        <f t="shared" si="265"/>
        <v>#N/A</v>
      </c>
      <c r="BW206" t="e">
        <f t="shared" si="266"/>
        <v>#N/A</v>
      </c>
      <c r="BX206" t="e">
        <f t="shared" si="267"/>
        <v>#N/A</v>
      </c>
      <c r="BY206" t="e">
        <f t="shared" si="268"/>
        <v>#N/A</v>
      </c>
      <c r="BZ206" t="e">
        <f t="shared" si="269"/>
        <v>#N/A</v>
      </c>
      <c r="CA206" t="e">
        <f t="shared" si="270"/>
        <v>#N/A</v>
      </c>
      <c r="CB206" t="e">
        <f t="shared" si="271"/>
        <v>#N/A</v>
      </c>
      <c r="CC206" t="e">
        <f t="shared" si="272"/>
        <v>#N/A</v>
      </c>
      <c r="CD206" t="e">
        <f t="shared" si="273"/>
        <v>#N/A</v>
      </c>
      <c r="CE206" t="e">
        <f t="shared" si="274"/>
        <v>#N/A</v>
      </c>
      <c r="CF206" t="e">
        <f t="shared" si="275"/>
        <v>#N/A</v>
      </c>
      <c r="CG206" t="e">
        <f t="shared" si="276"/>
        <v>#N/A</v>
      </c>
      <c r="CH206" t="e">
        <f t="shared" si="277"/>
        <v>#N/A</v>
      </c>
      <c r="CI206" t="e">
        <f t="shared" si="278"/>
        <v>#N/A</v>
      </c>
      <c r="CJ206" t="e">
        <f t="shared" si="279"/>
        <v>#N/A</v>
      </c>
      <c r="CK206" t="e">
        <f t="shared" si="280"/>
        <v>#N/A</v>
      </c>
      <c r="CL206" t="e">
        <f t="shared" si="281"/>
        <v>#N/A</v>
      </c>
      <c r="CM206" t="e">
        <f t="shared" si="282"/>
        <v>#N/A</v>
      </c>
      <c r="CN206" t="e">
        <f t="shared" si="283"/>
        <v>#N/A</v>
      </c>
      <c r="CO206" t="e">
        <f t="shared" si="284"/>
        <v>#N/A</v>
      </c>
      <c r="CP206" s="57" t="e">
        <f t="shared" si="25"/>
        <v>#N/A</v>
      </c>
      <c r="CQ206" s="57" t="str">
        <f t="shared" si="26"/>
        <v/>
      </c>
    </row>
    <row r="207" spans="3:95">
      <c r="C207" s="54"/>
      <c r="D207" s="54"/>
      <c r="AI207" s="18"/>
      <c r="AN207" s="57"/>
      <c r="AO207" s="57"/>
      <c r="AP207" s="57"/>
      <c r="AQ207" s="57"/>
      <c r="AR207" s="57"/>
      <c r="AS207" s="57"/>
      <c r="AT207" s="57"/>
      <c r="AU207" s="57"/>
      <c r="AV207" s="57"/>
      <c r="AW207" s="57"/>
      <c r="AX207" s="57"/>
      <c r="AY207" s="57"/>
      <c r="AZ207" s="57"/>
      <c r="BA207" s="57"/>
      <c r="BB207" s="57"/>
      <c r="BC207" s="57"/>
      <c r="BD207" s="57"/>
      <c r="BE207" s="57"/>
      <c r="BF207" s="57"/>
      <c r="BG207" s="57"/>
      <c r="BH207" s="57"/>
      <c r="BI207" s="57"/>
      <c r="BJ207" s="57"/>
      <c r="BK207" s="57"/>
      <c r="BL207" s="2">
        <f t="shared" ref="BL207:BR207" si="297">IF(ISERR(SEARCH(BL$1,AK207)),0,1)</f>
        <v>0</v>
      </c>
      <c r="BM207" s="2">
        <f t="shared" si="297"/>
        <v>0</v>
      </c>
      <c r="BN207" s="2">
        <f t="shared" si="297"/>
        <v>0</v>
      </c>
      <c r="BO207" s="2">
        <f t="shared" si="297"/>
        <v>0</v>
      </c>
      <c r="BP207" s="2">
        <f t="shared" si="297"/>
        <v>0</v>
      </c>
      <c r="BQ207" s="2">
        <f t="shared" si="297"/>
        <v>0</v>
      </c>
      <c r="BR207" s="2">
        <f t="shared" si="297"/>
        <v>0</v>
      </c>
      <c r="BS207" s="2">
        <f t="shared" si="2"/>
        <v>0</v>
      </c>
      <c r="BT207" s="57">
        <f t="shared" si="263"/>
        <v>0</v>
      </c>
      <c r="BU207" s="68">
        <f t="shared" si="264"/>
        <v>0</v>
      </c>
      <c r="BV207" t="e">
        <f t="shared" si="265"/>
        <v>#N/A</v>
      </c>
      <c r="BW207" t="e">
        <f t="shared" si="266"/>
        <v>#N/A</v>
      </c>
      <c r="BX207" t="e">
        <f t="shared" si="267"/>
        <v>#N/A</v>
      </c>
      <c r="BY207" t="e">
        <f t="shared" si="268"/>
        <v>#N/A</v>
      </c>
      <c r="BZ207" t="e">
        <f t="shared" si="269"/>
        <v>#N/A</v>
      </c>
      <c r="CA207" t="e">
        <f t="shared" si="270"/>
        <v>#N/A</v>
      </c>
      <c r="CB207" t="e">
        <f t="shared" si="271"/>
        <v>#N/A</v>
      </c>
      <c r="CC207" t="e">
        <f t="shared" si="272"/>
        <v>#N/A</v>
      </c>
      <c r="CD207" t="e">
        <f t="shared" si="273"/>
        <v>#N/A</v>
      </c>
      <c r="CE207" t="e">
        <f t="shared" si="274"/>
        <v>#N/A</v>
      </c>
      <c r="CF207" t="e">
        <f t="shared" si="275"/>
        <v>#N/A</v>
      </c>
      <c r="CG207" t="e">
        <f t="shared" si="276"/>
        <v>#N/A</v>
      </c>
      <c r="CH207" t="e">
        <f t="shared" si="277"/>
        <v>#N/A</v>
      </c>
      <c r="CI207" t="e">
        <f t="shared" si="278"/>
        <v>#N/A</v>
      </c>
      <c r="CJ207" t="e">
        <f t="shared" si="279"/>
        <v>#N/A</v>
      </c>
      <c r="CK207" t="e">
        <f t="shared" si="280"/>
        <v>#N/A</v>
      </c>
      <c r="CL207" t="e">
        <f t="shared" si="281"/>
        <v>#N/A</v>
      </c>
      <c r="CM207" t="e">
        <f t="shared" si="282"/>
        <v>#N/A</v>
      </c>
      <c r="CN207" t="e">
        <f t="shared" si="283"/>
        <v>#N/A</v>
      </c>
      <c r="CO207" t="e">
        <f t="shared" si="284"/>
        <v>#N/A</v>
      </c>
      <c r="CP207" s="57" t="e">
        <f t="shared" si="25"/>
        <v>#N/A</v>
      </c>
      <c r="CQ207" s="57" t="str">
        <f t="shared" si="26"/>
        <v/>
      </c>
    </row>
    <row r="208" spans="3:95">
      <c r="C208" s="54"/>
      <c r="D208" s="54"/>
      <c r="AI208" s="18"/>
      <c r="AN208" s="57"/>
      <c r="AO208" s="57"/>
      <c r="AP208" s="57"/>
      <c r="AQ208" s="57"/>
      <c r="AR208" s="57"/>
      <c r="AS208" s="57"/>
      <c r="AT208" s="57"/>
      <c r="AU208" s="57"/>
      <c r="AV208" s="57"/>
      <c r="AW208" s="57"/>
      <c r="AX208" s="57"/>
      <c r="AY208" s="57"/>
      <c r="AZ208" s="57"/>
      <c r="BA208" s="57"/>
      <c r="BB208" s="57"/>
      <c r="BC208" s="57"/>
      <c r="BD208" s="57"/>
      <c r="BE208" s="57"/>
      <c r="BF208" s="57"/>
      <c r="BG208" s="57"/>
      <c r="BH208" s="57"/>
      <c r="BI208" s="57"/>
      <c r="BJ208" s="57"/>
      <c r="BK208" s="57"/>
      <c r="BL208" s="2">
        <f t="shared" ref="BL208:BR208" si="298">IF(ISERR(SEARCH(BL$1,AK208)),0,1)</f>
        <v>0</v>
      </c>
      <c r="BM208" s="2">
        <f t="shared" si="298"/>
        <v>0</v>
      </c>
      <c r="BN208" s="2">
        <f t="shared" si="298"/>
        <v>0</v>
      </c>
      <c r="BO208" s="2">
        <f t="shared" si="298"/>
        <v>0</v>
      </c>
      <c r="BP208" s="2">
        <f t="shared" si="298"/>
        <v>0</v>
      </c>
      <c r="BQ208" s="2">
        <f t="shared" si="298"/>
        <v>0</v>
      </c>
      <c r="BR208" s="2">
        <f t="shared" si="298"/>
        <v>0</v>
      </c>
      <c r="BS208" s="2">
        <f t="shared" si="2"/>
        <v>0</v>
      </c>
      <c r="BT208" s="57">
        <f t="shared" si="263"/>
        <v>0</v>
      </c>
      <c r="BU208" s="68">
        <f t="shared" si="264"/>
        <v>0</v>
      </c>
      <c r="BV208" t="e">
        <f t="shared" si="265"/>
        <v>#N/A</v>
      </c>
      <c r="BW208" t="e">
        <f t="shared" si="266"/>
        <v>#N/A</v>
      </c>
      <c r="BX208" t="e">
        <f t="shared" si="267"/>
        <v>#N/A</v>
      </c>
      <c r="BY208" t="e">
        <f t="shared" si="268"/>
        <v>#N/A</v>
      </c>
      <c r="BZ208" t="e">
        <f t="shared" si="269"/>
        <v>#N/A</v>
      </c>
      <c r="CA208" t="e">
        <f t="shared" si="270"/>
        <v>#N/A</v>
      </c>
      <c r="CB208" t="e">
        <f t="shared" si="271"/>
        <v>#N/A</v>
      </c>
      <c r="CC208" t="e">
        <f t="shared" si="272"/>
        <v>#N/A</v>
      </c>
      <c r="CD208" t="e">
        <f t="shared" si="273"/>
        <v>#N/A</v>
      </c>
      <c r="CE208" t="e">
        <f t="shared" si="274"/>
        <v>#N/A</v>
      </c>
      <c r="CF208" t="e">
        <f t="shared" si="275"/>
        <v>#N/A</v>
      </c>
      <c r="CG208" t="e">
        <f t="shared" si="276"/>
        <v>#N/A</v>
      </c>
      <c r="CH208" t="e">
        <f t="shared" si="277"/>
        <v>#N/A</v>
      </c>
      <c r="CI208" t="e">
        <f t="shared" si="278"/>
        <v>#N/A</v>
      </c>
      <c r="CJ208" t="e">
        <f t="shared" si="279"/>
        <v>#N/A</v>
      </c>
      <c r="CK208" t="e">
        <f t="shared" si="280"/>
        <v>#N/A</v>
      </c>
      <c r="CL208" t="e">
        <f t="shared" si="281"/>
        <v>#N/A</v>
      </c>
      <c r="CM208" t="e">
        <f t="shared" si="282"/>
        <v>#N/A</v>
      </c>
      <c r="CN208" t="e">
        <f t="shared" si="283"/>
        <v>#N/A</v>
      </c>
      <c r="CO208" t="e">
        <f t="shared" si="284"/>
        <v>#N/A</v>
      </c>
      <c r="CP208" s="57" t="e">
        <f t="shared" si="25"/>
        <v>#N/A</v>
      </c>
      <c r="CQ208" s="57" t="str">
        <f t="shared" si="26"/>
        <v/>
      </c>
    </row>
    <row r="209" spans="3:95">
      <c r="C209" s="54"/>
      <c r="D209" s="54"/>
      <c r="AI209" s="18"/>
      <c r="AN209" s="57"/>
      <c r="AO209" s="57"/>
      <c r="AP209" s="57"/>
      <c r="AQ209" s="57"/>
      <c r="AR209" s="57"/>
      <c r="AS209" s="57"/>
      <c r="AT209" s="57"/>
      <c r="AU209" s="57"/>
      <c r="AV209" s="57"/>
      <c r="AW209" s="57"/>
      <c r="AX209" s="57"/>
      <c r="AY209" s="57"/>
      <c r="AZ209" s="57"/>
      <c r="BA209" s="57"/>
      <c r="BB209" s="57"/>
      <c r="BC209" s="57"/>
      <c r="BD209" s="57"/>
      <c r="BE209" s="57"/>
      <c r="BF209" s="57"/>
      <c r="BG209" s="57"/>
      <c r="BH209" s="57"/>
      <c r="BI209" s="57"/>
      <c r="BJ209" s="57"/>
      <c r="BK209" s="57"/>
      <c r="BL209" s="2"/>
      <c r="BM209" s="2"/>
      <c r="BN209" s="2"/>
      <c r="BO209" s="2"/>
      <c r="BP209" s="2"/>
      <c r="BQ209" s="2"/>
      <c r="BR209" s="2"/>
      <c r="BS209" s="2"/>
      <c r="BT209" s="57"/>
      <c r="BU209" s="68"/>
      <c r="CP209" s="57"/>
      <c r="CQ209" s="57"/>
    </row>
    <row r="210" spans="3:95">
      <c r="C210" s="54"/>
      <c r="D210" s="54"/>
      <c r="AI210" s="18"/>
      <c r="AN210" s="57"/>
      <c r="AO210" s="57"/>
      <c r="AP210" s="57"/>
      <c r="AQ210" s="57"/>
      <c r="AR210" s="57"/>
      <c r="AS210" s="57"/>
      <c r="AT210" s="57"/>
      <c r="AU210" s="57"/>
      <c r="AV210" s="57"/>
      <c r="AW210" s="57"/>
      <c r="AX210" s="57"/>
      <c r="AY210" s="57"/>
      <c r="AZ210" s="57"/>
      <c r="BA210" s="57"/>
      <c r="BB210" s="57"/>
      <c r="BC210" s="57"/>
      <c r="BD210" s="57"/>
      <c r="BE210" s="57"/>
      <c r="BF210" s="57"/>
      <c r="BG210" s="57"/>
      <c r="BH210" s="57"/>
      <c r="BI210" s="57"/>
      <c r="BJ210" s="57"/>
      <c r="BK210" s="57"/>
      <c r="BL210" s="2"/>
      <c r="BM210" s="2"/>
      <c r="BN210" s="2"/>
      <c r="BO210" s="2"/>
      <c r="BP210" s="2"/>
      <c r="BQ210" s="2"/>
      <c r="BR210" s="2"/>
      <c r="BS210" s="2"/>
      <c r="BT210" s="57"/>
      <c r="BU210" s="68"/>
      <c r="CP210" s="57"/>
      <c r="CQ210" s="57"/>
    </row>
    <row r="211" spans="3:95">
      <c r="C211" s="54"/>
      <c r="D211" s="54"/>
      <c r="AI211" s="18"/>
      <c r="AN211" s="57"/>
      <c r="AO211" s="57"/>
      <c r="AP211" s="57"/>
      <c r="AQ211" s="57"/>
      <c r="AR211" s="57"/>
      <c r="AS211" s="57"/>
      <c r="AT211" s="57"/>
      <c r="AU211" s="57"/>
      <c r="AV211" s="57"/>
      <c r="AW211" s="57"/>
      <c r="AX211" s="57"/>
      <c r="AY211" s="57"/>
      <c r="AZ211" s="57"/>
      <c r="BA211" s="57"/>
      <c r="BB211" s="57"/>
      <c r="BC211" s="57"/>
      <c r="BD211" s="57"/>
      <c r="BE211" s="57"/>
      <c r="BF211" s="57"/>
      <c r="BG211" s="57"/>
      <c r="BH211" s="57"/>
      <c r="BI211" s="57"/>
      <c r="BJ211" s="57"/>
      <c r="BK211" s="57"/>
      <c r="BL211" s="2"/>
      <c r="BM211" s="2"/>
      <c r="BN211" s="2"/>
      <c r="BO211" s="2"/>
      <c r="BP211" s="2"/>
      <c r="BQ211" s="2"/>
      <c r="BR211" s="2"/>
      <c r="BS211" s="2"/>
      <c r="BT211" s="57"/>
      <c r="BU211" s="68"/>
      <c r="CP211" s="57"/>
      <c r="CQ211" s="57"/>
    </row>
    <row r="212" spans="3:95">
      <c r="C212" s="54"/>
      <c r="D212" s="54"/>
      <c r="AI212" s="18"/>
      <c r="AN212" s="57"/>
      <c r="AO212" s="57"/>
      <c r="AP212" s="57"/>
      <c r="AQ212" s="57"/>
      <c r="AR212" s="57"/>
      <c r="AS212" s="57"/>
      <c r="AT212" s="57"/>
      <c r="AU212" s="57"/>
      <c r="AV212" s="57"/>
      <c r="AW212" s="57"/>
      <c r="AX212" s="57"/>
      <c r="AY212" s="57"/>
      <c r="AZ212" s="57"/>
      <c r="BA212" s="57"/>
      <c r="BB212" s="57"/>
      <c r="BC212" s="57"/>
      <c r="BD212" s="57"/>
      <c r="BE212" s="57"/>
      <c r="BF212" s="57"/>
      <c r="BG212" s="57"/>
      <c r="BH212" s="57"/>
      <c r="BI212" s="57"/>
      <c r="BJ212" s="57"/>
      <c r="BK212" s="57"/>
      <c r="BL212" s="2"/>
      <c r="BM212" s="2"/>
      <c r="BN212" s="2"/>
      <c r="BO212" s="2"/>
      <c r="BP212" s="2"/>
      <c r="BQ212" s="2"/>
      <c r="BR212" s="2"/>
      <c r="BS212" s="2"/>
      <c r="BT212" s="57"/>
      <c r="BU212" s="68"/>
      <c r="CP212" s="57"/>
      <c r="CQ212" s="57"/>
    </row>
    <row r="213" spans="3:95">
      <c r="C213" s="54"/>
      <c r="D213" s="54"/>
      <c r="AI213" s="18"/>
      <c r="AN213" s="57"/>
      <c r="AO213" s="57"/>
      <c r="AP213" s="57"/>
      <c r="AQ213" s="57"/>
      <c r="AR213" s="57"/>
      <c r="AS213" s="57"/>
      <c r="AT213" s="57"/>
      <c r="AU213" s="57"/>
      <c r="AV213" s="57"/>
      <c r="AW213" s="57"/>
      <c r="AX213" s="57"/>
      <c r="AY213" s="57"/>
      <c r="AZ213" s="57"/>
      <c r="BA213" s="57"/>
      <c r="BB213" s="57"/>
      <c r="BC213" s="57"/>
      <c r="BD213" s="57"/>
      <c r="BE213" s="57"/>
      <c r="BF213" s="57"/>
      <c r="BG213" s="57"/>
      <c r="BH213" s="57"/>
      <c r="BI213" s="57"/>
      <c r="BJ213" s="57"/>
      <c r="BK213" s="57"/>
      <c r="BL213" s="2"/>
      <c r="BM213" s="2"/>
      <c r="BN213" s="2"/>
      <c r="BO213" s="2"/>
      <c r="BP213" s="2"/>
      <c r="BQ213" s="2"/>
      <c r="BR213" s="2"/>
      <c r="BS213" s="2"/>
      <c r="BT213" s="57"/>
      <c r="BU213" s="68"/>
      <c r="CP213" s="57"/>
      <c r="CQ213" s="57"/>
    </row>
    <row r="214" spans="3:95">
      <c r="C214" s="54"/>
      <c r="D214" s="54"/>
      <c r="AI214" s="18"/>
      <c r="AN214" s="57"/>
      <c r="AO214" s="57"/>
      <c r="AP214" s="57"/>
      <c r="AQ214" s="57"/>
      <c r="AR214" s="57"/>
      <c r="AS214" s="57"/>
      <c r="AT214" s="57"/>
      <c r="AU214" s="57"/>
      <c r="AV214" s="57"/>
      <c r="AW214" s="57"/>
      <c r="AX214" s="57"/>
      <c r="AY214" s="57"/>
      <c r="AZ214" s="57"/>
      <c r="BA214" s="57"/>
      <c r="BB214" s="57"/>
      <c r="BC214" s="57"/>
      <c r="BD214" s="57"/>
      <c r="BE214" s="57"/>
      <c r="BF214" s="57"/>
      <c r="BG214" s="57"/>
      <c r="BH214" s="57"/>
      <c r="BI214" s="57"/>
      <c r="BJ214" s="57"/>
      <c r="BK214" s="57"/>
      <c r="BL214" s="2"/>
      <c r="BM214" s="2"/>
      <c r="BN214" s="2"/>
      <c r="BO214" s="2"/>
      <c r="BP214" s="2"/>
      <c r="BQ214" s="2"/>
      <c r="BR214" s="2"/>
      <c r="BS214" s="2"/>
      <c r="BT214" s="57"/>
      <c r="BU214" s="68"/>
      <c r="CP214" s="57"/>
      <c r="CQ214" s="57"/>
    </row>
    <row r="215" spans="3:95">
      <c r="C215" s="54"/>
      <c r="D215" s="54"/>
      <c r="AI215" s="18"/>
      <c r="AN215" s="57"/>
      <c r="AO215" s="57"/>
      <c r="AP215" s="57"/>
      <c r="AQ215" s="57"/>
      <c r="AR215" s="57"/>
      <c r="AS215" s="57"/>
      <c r="AT215" s="57"/>
      <c r="AU215" s="57"/>
      <c r="AV215" s="57"/>
      <c r="AW215" s="57"/>
      <c r="AX215" s="57"/>
      <c r="AY215" s="57"/>
      <c r="AZ215" s="57"/>
      <c r="BA215" s="57"/>
      <c r="BB215" s="57"/>
      <c r="BC215" s="57"/>
      <c r="BD215" s="57"/>
      <c r="BE215" s="57"/>
      <c r="BF215" s="57"/>
      <c r="BG215" s="57"/>
      <c r="BH215" s="57"/>
      <c r="BI215" s="57"/>
      <c r="BJ215" s="57"/>
      <c r="BK215" s="57"/>
      <c r="BL215" s="2"/>
      <c r="BM215" s="2"/>
      <c r="BN215" s="2"/>
      <c r="BO215" s="2"/>
      <c r="BP215" s="2"/>
      <c r="BQ215" s="2"/>
      <c r="BR215" s="2"/>
      <c r="BS215" s="2"/>
      <c r="BT215" s="57"/>
      <c r="BU215" s="68"/>
      <c r="CP215" s="57"/>
      <c r="CQ215" s="57"/>
    </row>
    <row r="216" spans="3:95">
      <c r="C216" s="54"/>
      <c r="D216" s="54"/>
      <c r="AI216" s="18"/>
      <c r="AN216" s="57"/>
      <c r="AO216" s="57"/>
      <c r="AP216" s="57"/>
      <c r="AQ216" s="57"/>
      <c r="AR216" s="57"/>
      <c r="AS216" s="57"/>
      <c r="AT216" s="57"/>
      <c r="AU216" s="57"/>
      <c r="AV216" s="57"/>
      <c r="AW216" s="57"/>
      <c r="AX216" s="57"/>
      <c r="AY216" s="57"/>
      <c r="AZ216" s="57"/>
      <c r="BA216" s="57"/>
      <c r="BB216" s="57"/>
      <c r="BC216" s="57"/>
      <c r="BD216" s="57"/>
      <c r="BE216" s="57"/>
      <c r="BF216" s="57"/>
      <c r="BG216" s="57"/>
      <c r="BH216" s="57"/>
      <c r="BI216" s="57"/>
      <c r="BJ216" s="57"/>
      <c r="BK216" s="57"/>
      <c r="BL216" s="2"/>
      <c r="BM216" s="2"/>
      <c r="BN216" s="2"/>
      <c r="BO216" s="2"/>
      <c r="BP216" s="2"/>
      <c r="BQ216" s="2"/>
      <c r="BR216" s="2"/>
      <c r="BS216" s="2"/>
      <c r="BT216" s="57"/>
      <c r="BU216" s="68"/>
      <c r="CP216" s="57"/>
      <c r="CQ216" s="57"/>
    </row>
    <row r="217" spans="3:95">
      <c r="C217" s="54"/>
      <c r="D217" s="54"/>
      <c r="AI217" s="18"/>
      <c r="AN217" s="57"/>
      <c r="AO217" s="57"/>
      <c r="AP217" s="57"/>
      <c r="AQ217" s="57"/>
      <c r="AR217" s="57"/>
      <c r="AS217" s="57"/>
      <c r="AT217" s="57"/>
      <c r="AU217" s="57"/>
      <c r="AV217" s="57"/>
      <c r="AW217" s="57"/>
      <c r="AX217" s="57"/>
      <c r="AY217" s="57"/>
      <c r="AZ217" s="57"/>
      <c r="BA217" s="57"/>
      <c r="BB217" s="57"/>
      <c r="BC217" s="57"/>
      <c r="BD217" s="57"/>
      <c r="BE217" s="57"/>
      <c r="BF217" s="57"/>
      <c r="BG217" s="57"/>
      <c r="BH217" s="57"/>
      <c r="BI217" s="57"/>
      <c r="BJ217" s="57"/>
      <c r="BK217" s="57"/>
      <c r="BL217" s="2"/>
      <c r="BM217" s="2"/>
      <c r="BN217" s="2"/>
      <c r="BO217" s="2"/>
      <c r="BP217" s="2"/>
      <c r="BQ217" s="2"/>
      <c r="BR217" s="2"/>
      <c r="BS217" s="2"/>
      <c r="BT217" s="57"/>
      <c r="BU217" s="68"/>
      <c r="CP217" s="57"/>
      <c r="CQ217" s="57"/>
    </row>
    <row r="218" spans="3:95">
      <c r="C218" s="54"/>
      <c r="D218" s="54"/>
      <c r="AI218" s="18"/>
      <c r="AN218" s="57"/>
      <c r="AO218" s="57"/>
      <c r="AP218" s="57"/>
      <c r="AQ218" s="57"/>
      <c r="AR218" s="57"/>
      <c r="AS218" s="57"/>
      <c r="AT218" s="57"/>
      <c r="AU218" s="57"/>
      <c r="AV218" s="57"/>
      <c r="AW218" s="57"/>
      <c r="AX218" s="57"/>
      <c r="AY218" s="57"/>
      <c r="AZ218" s="57"/>
      <c r="BA218" s="57"/>
      <c r="BB218" s="57"/>
      <c r="BC218" s="57"/>
      <c r="BD218" s="57"/>
      <c r="BE218" s="57"/>
      <c r="BF218" s="57"/>
      <c r="BG218" s="57"/>
      <c r="BH218" s="57"/>
      <c r="BI218" s="57"/>
      <c r="BJ218" s="57"/>
      <c r="BK218" s="57"/>
      <c r="BL218" s="2"/>
      <c r="BM218" s="2"/>
      <c r="BN218" s="2"/>
      <c r="BO218" s="2"/>
      <c r="BP218" s="2"/>
      <c r="BQ218" s="2"/>
      <c r="BR218" s="2"/>
      <c r="BS218" s="2"/>
      <c r="BT218" s="57"/>
      <c r="BU218" s="68"/>
      <c r="CP218" s="57"/>
      <c r="CQ218" s="57"/>
    </row>
    <row r="219" spans="3:95">
      <c r="C219" s="54"/>
      <c r="D219" s="54"/>
      <c r="AI219" s="18"/>
      <c r="AN219" s="57"/>
      <c r="AO219" s="57"/>
      <c r="AP219" s="57"/>
      <c r="AQ219" s="57"/>
      <c r="AR219" s="57"/>
      <c r="AS219" s="57"/>
      <c r="AT219" s="57"/>
      <c r="AU219" s="57"/>
      <c r="AV219" s="57"/>
      <c r="AW219" s="57"/>
      <c r="AX219" s="57"/>
      <c r="AY219" s="57"/>
      <c r="AZ219" s="57"/>
      <c r="BA219" s="57"/>
      <c r="BB219" s="57"/>
      <c r="BC219" s="57"/>
      <c r="BD219" s="57"/>
      <c r="BE219" s="57"/>
      <c r="BF219" s="57"/>
      <c r="BG219" s="57"/>
      <c r="BH219" s="57"/>
      <c r="BI219" s="57"/>
      <c r="BJ219" s="57"/>
      <c r="BK219" s="57"/>
      <c r="BL219" s="2"/>
      <c r="BM219" s="2"/>
      <c r="BN219" s="2"/>
      <c r="BO219" s="2"/>
      <c r="BP219" s="2"/>
      <c r="BQ219" s="2"/>
      <c r="BR219" s="2"/>
      <c r="BS219" s="2"/>
      <c r="BT219" s="57"/>
      <c r="BU219" s="68"/>
      <c r="CP219" s="57"/>
      <c r="CQ219" s="57"/>
    </row>
    <row r="220" spans="3:95">
      <c r="C220" s="54"/>
      <c r="D220" s="54"/>
      <c r="AI220" s="18"/>
      <c r="AN220" s="57"/>
      <c r="AO220" s="57"/>
      <c r="AP220" s="57"/>
      <c r="AQ220" s="57"/>
      <c r="AR220" s="57"/>
      <c r="AS220" s="57"/>
      <c r="AT220" s="57"/>
      <c r="AU220" s="57"/>
      <c r="AV220" s="57"/>
      <c r="AW220" s="57"/>
      <c r="AX220" s="57"/>
      <c r="AY220" s="57"/>
      <c r="AZ220" s="57"/>
      <c r="BA220" s="57"/>
      <c r="BB220" s="57"/>
      <c r="BC220" s="57"/>
      <c r="BD220" s="57"/>
      <c r="BE220" s="57"/>
      <c r="BF220" s="57"/>
      <c r="BG220" s="57"/>
      <c r="BH220" s="57"/>
      <c r="BI220" s="57"/>
      <c r="BJ220" s="57"/>
      <c r="BK220" s="57"/>
      <c r="BL220" s="2"/>
      <c r="BM220" s="2"/>
      <c r="BN220" s="2"/>
      <c r="BO220" s="2"/>
      <c r="BP220" s="2"/>
      <c r="BQ220" s="2"/>
      <c r="BR220" s="2"/>
      <c r="BS220" s="2"/>
      <c r="BT220" s="57"/>
      <c r="BU220" s="68"/>
      <c r="CP220" s="57"/>
      <c r="CQ220" s="57"/>
    </row>
    <row r="221" spans="3:95">
      <c r="C221" s="54"/>
      <c r="D221" s="54"/>
      <c r="AI221" s="18"/>
      <c r="AN221" s="57"/>
      <c r="AO221" s="57"/>
      <c r="AP221" s="57"/>
      <c r="AQ221" s="57"/>
      <c r="AR221" s="57"/>
      <c r="AS221" s="57"/>
      <c r="AT221" s="57"/>
      <c r="AU221" s="57"/>
      <c r="AV221" s="57"/>
      <c r="AW221" s="57"/>
      <c r="AX221" s="57"/>
      <c r="AY221" s="57"/>
      <c r="AZ221" s="57"/>
      <c r="BA221" s="57"/>
      <c r="BB221" s="57"/>
      <c r="BC221" s="57"/>
      <c r="BD221" s="57"/>
      <c r="BE221" s="57"/>
      <c r="BF221" s="57"/>
      <c r="BG221" s="57"/>
      <c r="BH221" s="57"/>
      <c r="BI221" s="57"/>
      <c r="BJ221" s="57"/>
      <c r="BK221" s="57"/>
      <c r="BL221" s="2"/>
      <c r="BM221" s="2"/>
      <c r="BN221" s="2"/>
      <c r="BO221" s="2"/>
      <c r="BP221" s="2"/>
      <c r="BQ221" s="2"/>
      <c r="BR221" s="2"/>
      <c r="BS221" s="2"/>
      <c r="BT221" s="57"/>
      <c r="BU221" s="68"/>
      <c r="CP221" s="57"/>
      <c r="CQ221" s="57"/>
    </row>
    <row r="222" spans="3:95">
      <c r="C222" s="54"/>
      <c r="D222" s="54"/>
      <c r="AI222" s="18"/>
      <c r="AN222" s="57"/>
      <c r="AO222" s="57"/>
      <c r="AP222" s="57"/>
      <c r="AQ222" s="57"/>
      <c r="AR222" s="57"/>
      <c r="AS222" s="57"/>
      <c r="AT222" s="57"/>
      <c r="AU222" s="57"/>
      <c r="AV222" s="57"/>
      <c r="AW222" s="57"/>
      <c r="AX222" s="57"/>
      <c r="AY222" s="57"/>
      <c r="AZ222" s="57"/>
      <c r="BA222" s="57"/>
      <c r="BB222" s="57"/>
      <c r="BC222" s="57"/>
      <c r="BD222" s="57"/>
      <c r="BE222" s="57"/>
      <c r="BF222" s="57"/>
      <c r="BG222" s="57"/>
      <c r="BH222" s="57"/>
      <c r="BI222" s="57"/>
      <c r="BJ222" s="57"/>
      <c r="BK222" s="57"/>
      <c r="BL222" s="2"/>
      <c r="BM222" s="2"/>
      <c r="BN222" s="2"/>
      <c r="BO222" s="2"/>
      <c r="BP222" s="2"/>
      <c r="BQ222" s="2"/>
      <c r="BR222" s="2"/>
      <c r="BS222" s="2"/>
      <c r="BT222" s="57"/>
      <c r="BU222" s="68"/>
      <c r="CP222" s="57"/>
      <c r="CQ222" s="57"/>
    </row>
    <row r="223" spans="3:95">
      <c r="C223" s="54"/>
      <c r="D223" s="54"/>
      <c r="AI223" s="18"/>
      <c r="AN223" s="57"/>
      <c r="AO223" s="57"/>
      <c r="AP223" s="57"/>
      <c r="AQ223" s="57"/>
      <c r="AR223" s="57"/>
      <c r="AS223" s="57"/>
      <c r="AT223" s="57"/>
      <c r="AU223" s="57"/>
      <c r="AV223" s="57"/>
      <c r="AW223" s="57"/>
      <c r="AX223" s="57"/>
      <c r="AY223" s="57"/>
      <c r="AZ223" s="57"/>
      <c r="BA223" s="57"/>
      <c r="BB223" s="57"/>
      <c r="BC223" s="57"/>
      <c r="BD223" s="57"/>
      <c r="BE223" s="57"/>
      <c r="BF223" s="57"/>
      <c r="BG223" s="57"/>
      <c r="BH223" s="57"/>
      <c r="BI223" s="57"/>
      <c r="BJ223" s="57"/>
      <c r="BK223" s="57"/>
      <c r="BL223" s="2"/>
      <c r="BM223" s="2"/>
      <c r="BN223" s="2"/>
      <c r="BO223" s="2"/>
      <c r="BP223" s="2"/>
      <c r="BQ223" s="2"/>
      <c r="BR223" s="2"/>
      <c r="BS223" s="2"/>
      <c r="BT223" s="57"/>
      <c r="BU223" s="68"/>
      <c r="CP223" s="57"/>
      <c r="CQ223" s="57"/>
    </row>
    <row r="224" spans="3:95">
      <c r="C224" s="54"/>
      <c r="D224" s="54"/>
      <c r="AI224" s="18"/>
      <c r="AN224" s="57"/>
      <c r="AO224" s="57"/>
      <c r="AP224" s="57"/>
      <c r="AQ224" s="57"/>
      <c r="AR224" s="57"/>
      <c r="AS224" s="57"/>
      <c r="AT224" s="57"/>
      <c r="AU224" s="57"/>
      <c r="AV224" s="57"/>
      <c r="AW224" s="57"/>
      <c r="AX224" s="57"/>
      <c r="AY224" s="57"/>
      <c r="AZ224" s="57"/>
      <c r="BA224" s="57"/>
      <c r="BB224" s="57"/>
      <c r="BC224" s="57"/>
      <c r="BD224" s="57"/>
      <c r="BE224" s="57"/>
      <c r="BF224" s="57"/>
      <c r="BG224" s="57"/>
      <c r="BH224" s="57"/>
      <c r="BI224" s="57"/>
      <c r="BJ224" s="57"/>
      <c r="BK224" s="57"/>
      <c r="BL224" s="2"/>
      <c r="BM224" s="2"/>
      <c r="BN224" s="2"/>
      <c r="BO224" s="2"/>
      <c r="BP224" s="2"/>
      <c r="BQ224" s="2"/>
      <c r="BR224" s="2"/>
      <c r="BS224" s="2"/>
      <c r="BT224" s="57"/>
      <c r="BU224" s="68"/>
      <c r="CP224" s="57"/>
      <c r="CQ224" s="57"/>
    </row>
    <row r="225" spans="3:95">
      <c r="C225" s="54"/>
      <c r="D225" s="54"/>
      <c r="AI225" s="18"/>
      <c r="AN225" s="57"/>
      <c r="AO225" s="57"/>
      <c r="AP225" s="57"/>
      <c r="AQ225" s="57"/>
      <c r="AR225" s="57"/>
      <c r="AS225" s="57"/>
      <c r="AT225" s="57"/>
      <c r="AU225" s="57"/>
      <c r="AV225" s="57"/>
      <c r="AW225" s="57"/>
      <c r="AX225" s="57"/>
      <c r="AY225" s="57"/>
      <c r="AZ225" s="57"/>
      <c r="BA225" s="57"/>
      <c r="BB225" s="57"/>
      <c r="BC225" s="57"/>
      <c r="BD225" s="57"/>
      <c r="BE225" s="57"/>
      <c r="BF225" s="57"/>
      <c r="BG225" s="57"/>
      <c r="BH225" s="57"/>
      <c r="BI225" s="57"/>
      <c r="BJ225" s="57"/>
      <c r="BK225" s="57"/>
      <c r="BL225" s="2"/>
      <c r="BM225" s="2"/>
      <c r="BN225" s="2"/>
      <c r="BO225" s="2"/>
      <c r="BP225" s="2"/>
      <c r="BQ225" s="2"/>
      <c r="BR225" s="2"/>
      <c r="BS225" s="2"/>
      <c r="BT225" s="57"/>
      <c r="BU225" s="68"/>
      <c r="CP225" s="57"/>
      <c r="CQ225" s="57"/>
    </row>
    <row r="226" spans="3:95">
      <c r="C226" s="54"/>
      <c r="D226" s="54"/>
      <c r="AI226" s="18"/>
      <c r="AN226" s="57"/>
      <c r="AO226" s="57"/>
      <c r="AP226" s="57"/>
      <c r="AQ226" s="57"/>
      <c r="AR226" s="57"/>
      <c r="AS226" s="57"/>
      <c r="AT226" s="57"/>
      <c r="AU226" s="57"/>
      <c r="AV226" s="57"/>
      <c r="AW226" s="57"/>
      <c r="AX226" s="57"/>
      <c r="AY226" s="57"/>
      <c r="AZ226" s="57"/>
      <c r="BA226" s="57"/>
      <c r="BB226" s="57"/>
      <c r="BC226" s="57"/>
      <c r="BD226" s="57"/>
      <c r="BE226" s="57"/>
      <c r="BF226" s="57"/>
      <c r="BG226" s="57"/>
      <c r="BH226" s="57"/>
      <c r="BI226" s="57"/>
      <c r="BJ226" s="57"/>
      <c r="BK226" s="57"/>
      <c r="BL226" s="2"/>
      <c r="BM226" s="2"/>
      <c r="BN226" s="2"/>
      <c r="BO226" s="2"/>
      <c r="BP226" s="2"/>
      <c r="BQ226" s="2"/>
      <c r="BR226" s="2"/>
      <c r="BS226" s="2"/>
      <c r="BT226" s="57"/>
      <c r="BU226" s="68"/>
      <c r="CP226" s="57"/>
      <c r="CQ226" s="57"/>
    </row>
    <row r="227" spans="3:95">
      <c r="C227" s="54"/>
      <c r="D227" s="54"/>
      <c r="AI227" s="18"/>
      <c r="AN227" s="57"/>
      <c r="AO227" s="57"/>
      <c r="AP227" s="57"/>
      <c r="AQ227" s="57"/>
      <c r="AR227" s="57"/>
      <c r="AS227" s="57"/>
      <c r="AT227" s="57"/>
      <c r="AU227" s="57"/>
      <c r="AV227" s="57"/>
      <c r="AW227" s="57"/>
      <c r="AX227" s="57"/>
      <c r="AY227" s="57"/>
      <c r="AZ227" s="57"/>
      <c r="BA227" s="57"/>
      <c r="BB227" s="57"/>
      <c r="BC227" s="57"/>
      <c r="BD227" s="57"/>
      <c r="BE227" s="57"/>
      <c r="BF227" s="57"/>
      <c r="BG227" s="57"/>
      <c r="BH227" s="57"/>
      <c r="BI227" s="57"/>
      <c r="BJ227" s="57"/>
      <c r="BK227" s="57"/>
      <c r="BL227" s="2"/>
      <c r="BM227" s="2"/>
      <c r="BN227" s="2"/>
      <c r="BO227" s="2"/>
      <c r="BP227" s="2"/>
      <c r="BQ227" s="2"/>
      <c r="BR227" s="2"/>
      <c r="BS227" s="2"/>
      <c r="BT227" s="57"/>
      <c r="BU227" s="68"/>
      <c r="CP227" s="57"/>
      <c r="CQ227" s="57"/>
    </row>
    <row r="228" spans="3:95">
      <c r="C228" s="54"/>
      <c r="D228" s="54"/>
      <c r="AI228" s="18"/>
      <c r="AN228" s="57"/>
      <c r="AO228" s="57"/>
      <c r="AP228" s="57"/>
      <c r="AQ228" s="57"/>
      <c r="AR228" s="57"/>
      <c r="AS228" s="57"/>
      <c r="AT228" s="57"/>
      <c r="AU228" s="57"/>
      <c r="AV228" s="57"/>
      <c r="AW228" s="57"/>
      <c r="AX228" s="57"/>
      <c r="AY228" s="57"/>
      <c r="AZ228" s="57"/>
      <c r="BA228" s="57"/>
      <c r="BB228" s="57"/>
      <c r="BC228" s="57"/>
      <c r="BD228" s="57"/>
      <c r="BE228" s="57"/>
      <c r="BF228" s="57"/>
      <c r="BG228" s="57"/>
      <c r="BH228" s="57"/>
      <c r="BI228" s="57"/>
      <c r="BJ228" s="57"/>
      <c r="BK228" s="57"/>
      <c r="BL228" s="2"/>
      <c r="BM228" s="2"/>
      <c r="BN228" s="2"/>
      <c r="BO228" s="2"/>
      <c r="BP228" s="2"/>
      <c r="BQ228" s="2"/>
      <c r="BR228" s="2"/>
      <c r="BS228" s="2"/>
      <c r="BT228" s="57"/>
      <c r="BU228" s="68"/>
      <c r="CP228" s="57"/>
      <c r="CQ228" s="57"/>
    </row>
    <row r="229" spans="3:95">
      <c r="C229" s="54"/>
      <c r="D229" s="54"/>
      <c r="AI229" s="18"/>
      <c r="AN229" s="57"/>
      <c r="AO229" s="57"/>
      <c r="AP229" s="57"/>
      <c r="AQ229" s="57"/>
      <c r="AR229" s="57"/>
      <c r="AS229" s="57"/>
      <c r="AT229" s="57"/>
      <c r="AU229" s="57"/>
      <c r="AV229" s="57"/>
      <c r="AW229" s="57"/>
      <c r="AX229" s="57"/>
      <c r="AY229" s="57"/>
      <c r="AZ229" s="57"/>
      <c r="BA229" s="57"/>
      <c r="BB229" s="57"/>
      <c r="BC229" s="57"/>
      <c r="BD229" s="57"/>
      <c r="BE229" s="57"/>
      <c r="BF229" s="57"/>
      <c r="BG229" s="57"/>
      <c r="BH229" s="57"/>
      <c r="BI229" s="57"/>
      <c r="BJ229" s="57"/>
      <c r="BK229" s="57"/>
      <c r="BL229" s="2"/>
      <c r="BM229" s="2"/>
      <c r="BN229" s="2"/>
      <c r="BO229" s="2"/>
      <c r="BP229" s="2"/>
      <c r="BQ229" s="2"/>
      <c r="BR229" s="2"/>
      <c r="BS229" s="2"/>
      <c r="BT229" s="57"/>
      <c r="BU229" s="68"/>
      <c r="CP229" s="57"/>
      <c r="CQ229" s="57"/>
    </row>
    <row r="230" spans="3:95">
      <c r="C230" s="54"/>
      <c r="D230" s="54"/>
      <c r="AI230" s="18"/>
      <c r="AN230" s="57"/>
      <c r="AO230" s="57"/>
      <c r="AP230" s="57"/>
      <c r="AQ230" s="57"/>
      <c r="AR230" s="57"/>
      <c r="AS230" s="57"/>
      <c r="AT230" s="57"/>
      <c r="AU230" s="57"/>
      <c r="AV230" s="57"/>
      <c r="AW230" s="57"/>
      <c r="AX230" s="57"/>
      <c r="AY230" s="57"/>
      <c r="AZ230" s="57"/>
      <c r="BA230" s="57"/>
      <c r="BB230" s="57"/>
      <c r="BC230" s="57"/>
      <c r="BD230" s="57"/>
      <c r="BE230" s="57"/>
      <c r="BF230" s="57"/>
      <c r="BG230" s="57"/>
      <c r="BH230" s="57"/>
      <c r="BI230" s="57"/>
      <c r="BJ230" s="57"/>
      <c r="BK230" s="57"/>
      <c r="BL230" s="2"/>
      <c r="BM230" s="2"/>
      <c r="BN230" s="2"/>
      <c r="BO230" s="2"/>
      <c r="BP230" s="2"/>
      <c r="BQ230" s="2"/>
      <c r="BR230" s="2"/>
      <c r="BS230" s="2"/>
      <c r="BT230" s="57"/>
      <c r="BU230" s="68"/>
      <c r="CP230" s="57"/>
      <c r="CQ230" s="57"/>
    </row>
    <row r="231" spans="3:95">
      <c r="C231" s="54"/>
      <c r="D231" s="54"/>
      <c r="AI231" s="18"/>
      <c r="AN231" s="57"/>
      <c r="AO231" s="57"/>
      <c r="AP231" s="57"/>
      <c r="AQ231" s="57"/>
      <c r="AR231" s="57"/>
      <c r="AS231" s="57"/>
      <c r="AT231" s="57"/>
      <c r="AU231" s="57"/>
      <c r="AV231" s="57"/>
      <c r="AW231" s="57"/>
      <c r="AX231" s="57"/>
      <c r="AY231" s="57"/>
      <c r="AZ231" s="57"/>
      <c r="BA231" s="57"/>
      <c r="BB231" s="57"/>
      <c r="BC231" s="57"/>
      <c r="BD231" s="57"/>
      <c r="BE231" s="57"/>
      <c r="BF231" s="57"/>
      <c r="BG231" s="57"/>
      <c r="BH231" s="57"/>
      <c r="BI231" s="57"/>
      <c r="BJ231" s="57"/>
      <c r="BK231" s="57"/>
      <c r="BL231" s="2"/>
      <c r="BM231" s="2"/>
      <c r="BN231" s="2"/>
      <c r="BO231" s="2"/>
      <c r="BP231" s="2"/>
      <c r="BQ231" s="2"/>
      <c r="BR231" s="2"/>
      <c r="BS231" s="2"/>
      <c r="BT231" s="57"/>
      <c r="BU231" s="68"/>
      <c r="CP231" s="57"/>
      <c r="CQ231" s="57"/>
    </row>
    <row r="232" spans="3:95">
      <c r="C232" s="54"/>
      <c r="D232" s="54"/>
      <c r="AI232" s="18"/>
      <c r="AN232" s="57"/>
      <c r="AO232" s="57"/>
      <c r="AP232" s="57"/>
      <c r="AQ232" s="57"/>
      <c r="AR232" s="57"/>
      <c r="AS232" s="57"/>
      <c r="AT232" s="57"/>
      <c r="AU232" s="57"/>
      <c r="AV232" s="57"/>
      <c r="AW232" s="57"/>
      <c r="AX232" s="57"/>
      <c r="AY232" s="57"/>
      <c r="AZ232" s="57"/>
      <c r="BA232" s="57"/>
      <c r="BB232" s="57"/>
      <c r="BC232" s="57"/>
      <c r="BD232" s="57"/>
      <c r="BE232" s="57"/>
      <c r="BF232" s="57"/>
      <c r="BG232" s="57"/>
      <c r="BH232" s="57"/>
      <c r="BI232" s="57"/>
      <c r="BJ232" s="57"/>
      <c r="BK232" s="57"/>
      <c r="BL232" s="2"/>
      <c r="BM232" s="2"/>
      <c r="BN232" s="2"/>
      <c r="BO232" s="2"/>
      <c r="BP232" s="2"/>
      <c r="BQ232" s="2"/>
      <c r="BR232" s="2"/>
      <c r="BS232" s="2"/>
      <c r="BT232" s="57"/>
      <c r="BU232" s="68"/>
      <c r="CP232" s="57"/>
      <c r="CQ232" s="57"/>
    </row>
    <row r="233" spans="3:95">
      <c r="C233" s="54"/>
      <c r="D233" s="54"/>
      <c r="AI233" s="18"/>
      <c r="AN233" s="57"/>
      <c r="AO233" s="57"/>
      <c r="AP233" s="57"/>
      <c r="AQ233" s="57"/>
      <c r="AR233" s="57"/>
      <c r="AS233" s="57"/>
      <c r="AT233" s="57"/>
      <c r="AU233" s="57"/>
      <c r="AV233" s="57"/>
      <c r="AW233" s="57"/>
      <c r="AX233" s="57"/>
      <c r="AY233" s="57"/>
      <c r="AZ233" s="57"/>
      <c r="BA233" s="57"/>
      <c r="BB233" s="57"/>
      <c r="BC233" s="57"/>
      <c r="BD233" s="57"/>
      <c r="BE233" s="57"/>
      <c r="BF233" s="57"/>
      <c r="BG233" s="57"/>
      <c r="BH233" s="57"/>
      <c r="BI233" s="57"/>
      <c r="BJ233" s="57"/>
      <c r="BK233" s="57"/>
      <c r="BL233" s="2"/>
      <c r="BM233" s="2"/>
      <c r="BN233" s="2"/>
      <c r="BO233" s="2"/>
      <c r="BP233" s="2"/>
      <c r="BQ233" s="2"/>
      <c r="BR233" s="2"/>
      <c r="BS233" s="2"/>
      <c r="BT233" s="57"/>
      <c r="BU233" s="68"/>
      <c r="CP233" s="57"/>
      <c r="CQ233" s="57"/>
    </row>
    <row r="234" spans="3:95">
      <c r="C234" s="54"/>
      <c r="D234" s="54"/>
      <c r="AI234" s="18"/>
      <c r="AN234" s="57"/>
      <c r="AO234" s="57"/>
      <c r="AP234" s="57"/>
      <c r="AQ234" s="57"/>
      <c r="AR234" s="57"/>
      <c r="AS234" s="57"/>
      <c r="AT234" s="57"/>
      <c r="AU234" s="57"/>
      <c r="AV234" s="57"/>
      <c r="AW234" s="57"/>
      <c r="AX234" s="57"/>
      <c r="AY234" s="57"/>
      <c r="AZ234" s="57"/>
      <c r="BA234" s="57"/>
      <c r="BB234" s="57"/>
      <c r="BC234" s="57"/>
      <c r="BD234" s="57"/>
      <c r="BE234" s="57"/>
      <c r="BF234" s="57"/>
      <c r="BG234" s="57"/>
      <c r="BH234" s="57"/>
      <c r="BI234" s="57"/>
      <c r="BJ234" s="57"/>
      <c r="BK234" s="57"/>
      <c r="BL234" s="2"/>
      <c r="BM234" s="2"/>
      <c r="BN234" s="2"/>
      <c r="BO234" s="2"/>
      <c r="BP234" s="2"/>
      <c r="BQ234" s="2"/>
      <c r="BR234" s="2"/>
      <c r="BS234" s="2"/>
      <c r="BT234" s="57"/>
      <c r="BU234" s="68"/>
      <c r="CP234" s="57"/>
      <c r="CQ234" s="57"/>
    </row>
    <row r="235" spans="3:95">
      <c r="C235" s="54"/>
      <c r="D235" s="54"/>
      <c r="AI235" s="18"/>
      <c r="AN235" s="57"/>
      <c r="AO235" s="57"/>
      <c r="AP235" s="57"/>
      <c r="AQ235" s="57"/>
      <c r="AR235" s="57"/>
      <c r="AS235" s="57"/>
      <c r="AT235" s="57"/>
      <c r="AU235" s="57"/>
      <c r="AV235" s="57"/>
      <c r="AW235" s="57"/>
      <c r="AX235" s="57"/>
      <c r="AY235" s="57"/>
      <c r="AZ235" s="57"/>
      <c r="BA235" s="57"/>
      <c r="BB235" s="57"/>
      <c r="BC235" s="57"/>
      <c r="BD235" s="57"/>
      <c r="BE235" s="57"/>
      <c r="BF235" s="57"/>
      <c r="BG235" s="57"/>
      <c r="BH235" s="57"/>
      <c r="BI235" s="57"/>
      <c r="BJ235" s="57"/>
      <c r="BK235" s="57"/>
      <c r="BL235" s="2"/>
      <c r="BM235" s="2"/>
      <c r="BN235" s="2"/>
      <c r="BO235" s="2"/>
      <c r="BP235" s="2"/>
      <c r="BQ235" s="2"/>
      <c r="BR235" s="2"/>
      <c r="BS235" s="2"/>
      <c r="BT235" s="57"/>
      <c r="BU235" s="68"/>
      <c r="CP235" s="57"/>
      <c r="CQ235" s="57"/>
    </row>
    <row r="236" spans="3:95">
      <c r="C236" s="54"/>
      <c r="D236" s="54"/>
      <c r="AI236" s="18"/>
      <c r="AN236" s="57"/>
      <c r="AO236" s="57"/>
      <c r="AP236" s="57"/>
      <c r="AQ236" s="57"/>
      <c r="AR236" s="57"/>
      <c r="AS236" s="57"/>
      <c r="AT236" s="57"/>
      <c r="AU236" s="57"/>
      <c r="AV236" s="57"/>
      <c r="AW236" s="57"/>
      <c r="AX236" s="57"/>
      <c r="AY236" s="57"/>
      <c r="AZ236" s="57"/>
      <c r="BA236" s="57"/>
      <c r="BB236" s="57"/>
      <c r="BC236" s="57"/>
      <c r="BD236" s="57"/>
      <c r="BE236" s="57"/>
      <c r="BF236" s="57"/>
      <c r="BG236" s="57"/>
      <c r="BH236" s="57"/>
      <c r="BI236" s="57"/>
      <c r="BJ236" s="57"/>
      <c r="BK236" s="57"/>
      <c r="BL236" s="2"/>
      <c r="BM236" s="2"/>
      <c r="BN236" s="2"/>
      <c r="BO236" s="2"/>
      <c r="BP236" s="2"/>
      <c r="BQ236" s="2"/>
      <c r="BR236" s="2"/>
      <c r="BS236" s="2"/>
      <c r="BT236" s="57"/>
      <c r="BU236" s="68"/>
      <c r="CP236" s="57"/>
      <c r="CQ236" s="57"/>
    </row>
    <row r="237" spans="3:95">
      <c r="C237" s="54"/>
      <c r="D237" s="54"/>
      <c r="AI237" s="18"/>
      <c r="AN237" s="57"/>
      <c r="AO237" s="57"/>
      <c r="AP237" s="57"/>
      <c r="AQ237" s="57"/>
      <c r="AR237" s="57"/>
      <c r="AS237" s="57"/>
      <c r="AT237" s="57"/>
      <c r="AU237" s="57"/>
      <c r="AV237" s="57"/>
      <c r="AW237" s="57"/>
      <c r="AX237" s="57"/>
      <c r="AY237" s="57"/>
      <c r="AZ237" s="57"/>
      <c r="BA237" s="57"/>
      <c r="BB237" s="57"/>
      <c r="BC237" s="57"/>
      <c r="BD237" s="57"/>
      <c r="BE237" s="57"/>
      <c r="BF237" s="57"/>
      <c r="BG237" s="57"/>
      <c r="BH237" s="57"/>
      <c r="BI237" s="57"/>
      <c r="BJ237" s="57"/>
      <c r="BK237" s="57"/>
      <c r="BL237" s="2"/>
      <c r="BM237" s="2"/>
      <c r="BN237" s="2"/>
      <c r="BO237" s="2"/>
      <c r="BP237" s="2"/>
      <c r="BQ237" s="2"/>
      <c r="BR237" s="2"/>
      <c r="BS237" s="2"/>
      <c r="BT237" s="57"/>
      <c r="BU237" s="68"/>
      <c r="CP237" s="57"/>
      <c r="CQ237" s="57"/>
    </row>
    <row r="238" spans="3:95">
      <c r="C238" s="54"/>
      <c r="D238" s="54"/>
      <c r="AI238" s="18"/>
      <c r="AN238" s="57"/>
      <c r="AO238" s="57"/>
      <c r="AP238" s="57"/>
      <c r="AQ238" s="57"/>
      <c r="AR238" s="57"/>
      <c r="AS238" s="57"/>
      <c r="AT238" s="57"/>
      <c r="AU238" s="57"/>
      <c r="AV238" s="57"/>
      <c r="AW238" s="57"/>
      <c r="AX238" s="57"/>
      <c r="AY238" s="57"/>
      <c r="AZ238" s="57"/>
      <c r="BA238" s="57"/>
      <c r="BB238" s="57"/>
      <c r="BC238" s="57"/>
      <c r="BD238" s="57"/>
      <c r="BE238" s="57"/>
      <c r="BF238" s="57"/>
      <c r="BG238" s="57"/>
      <c r="BH238" s="57"/>
      <c r="BI238" s="57"/>
      <c r="BJ238" s="57"/>
      <c r="BK238" s="57"/>
      <c r="BL238" s="2"/>
      <c r="BM238" s="2"/>
      <c r="BN238" s="2"/>
      <c r="BO238" s="2"/>
      <c r="BP238" s="2"/>
      <c r="BQ238" s="2"/>
      <c r="BR238" s="2"/>
      <c r="BS238" s="2"/>
      <c r="BT238" s="57"/>
      <c r="BU238" s="68"/>
      <c r="CP238" s="57"/>
      <c r="CQ238" s="57"/>
    </row>
    <row r="239" spans="3:95">
      <c r="C239" s="54"/>
      <c r="D239" s="54"/>
      <c r="AI239" s="18"/>
      <c r="AN239" s="57"/>
      <c r="AO239" s="57"/>
      <c r="AP239" s="57"/>
      <c r="AQ239" s="57"/>
      <c r="AR239" s="57"/>
      <c r="AS239" s="57"/>
      <c r="AT239" s="57"/>
      <c r="AU239" s="57"/>
      <c r="AV239" s="57"/>
      <c r="AW239" s="57"/>
      <c r="AX239" s="57"/>
      <c r="AY239" s="57"/>
      <c r="AZ239" s="57"/>
      <c r="BA239" s="57"/>
      <c r="BB239" s="57"/>
      <c r="BC239" s="57"/>
      <c r="BD239" s="57"/>
      <c r="BE239" s="57"/>
      <c r="BF239" s="57"/>
      <c r="BG239" s="57"/>
      <c r="BH239" s="57"/>
      <c r="BI239" s="57"/>
      <c r="BJ239" s="57"/>
      <c r="BK239" s="57"/>
      <c r="BL239" s="2"/>
      <c r="BM239" s="2"/>
      <c r="BN239" s="2"/>
      <c r="BO239" s="2"/>
      <c r="BP239" s="2"/>
      <c r="BQ239" s="2"/>
      <c r="BR239" s="2"/>
      <c r="BS239" s="2"/>
      <c r="BT239" s="57"/>
      <c r="BU239" s="68"/>
      <c r="CP239" s="57"/>
      <c r="CQ239" s="57"/>
    </row>
    <row r="240" spans="3:95">
      <c r="C240" s="54"/>
      <c r="D240" s="54"/>
      <c r="AI240" s="18"/>
      <c r="AN240" s="57"/>
      <c r="AO240" s="57"/>
      <c r="AP240" s="57"/>
      <c r="AQ240" s="57"/>
      <c r="AR240" s="57"/>
      <c r="AS240" s="57"/>
      <c r="AT240" s="57"/>
      <c r="AU240" s="57"/>
      <c r="AV240" s="57"/>
      <c r="AW240" s="57"/>
      <c r="AX240" s="57"/>
      <c r="AY240" s="57"/>
      <c r="AZ240" s="57"/>
      <c r="BA240" s="57"/>
      <c r="BB240" s="57"/>
      <c r="BC240" s="57"/>
      <c r="BD240" s="57"/>
      <c r="BE240" s="57"/>
      <c r="BF240" s="57"/>
      <c r="BG240" s="57"/>
      <c r="BH240" s="57"/>
      <c r="BI240" s="57"/>
      <c r="BJ240" s="57"/>
      <c r="BK240" s="57"/>
      <c r="BL240" s="2"/>
      <c r="BM240" s="2"/>
      <c r="BN240" s="2"/>
      <c r="BO240" s="2"/>
      <c r="BP240" s="2"/>
      <c r="BQ240" s="2"/>
      <c r="BR240" s="2"/>
      <c r="BS240" s="2"/>
      <c r="BT240" s="57"/>
      <c r="BU240" s="68"/>
      <c r="CP240" s="57"/>
      <c r="CQ240" s="57"/>
    </row>
    <row r="241" spans="3:95">
      <c r="C241" s="54"/>
      <c r="D241" s="54"/>
      <c r="AI241" s="18"/>
      <c r="AN241" s="57"/>
      <c r="AO241" s="57"/>
      <c r="AP241" s="57"/>
      <c r="AQ241" s="57"/>
      <c r="AR241" s="57"/>
      <c r="AS241" s="57"/>
      <c r="AT241" s="57"/>
      <c r="AU241" s="57"/>
      <c r="AV241" s="57"/>
      <c r="AW241" s="57"/>
      <c r="AX241" s="57"/>
      <c r="AY241" s="57"/>
      <c r="AZ241" s="57"/>
      <c r="BA241" s="57"/>
      <c r="BB241" s="57"/>
      <c r="BC241" s="57"/>
      <c r="BD241" s="57"/>
      <c r="BE241" s="57"/>
      <c r="BF241" s="57"/>
      <c r="BG241" s="57"/>
      <c r="BH241" s="57"/>
      <c r="BI241" s="57"/>
      <c r="BJ241" s="57"/>
      <c r="BK241" s="57"/>
      <c r="BL241" s="2"/>
      <c r="BM241" s="2"/>
      <c r="BN241" s="2"/>
      <c r="BO241" s="2"/>
      <c r="BP241" s="2"/>
      <c r="BQ241" s="2"/>
      <c r="BR241" s="2"/>
      <c r="BS241" s="2"/>
      <c r="BT241" s="57"/>
      <c r="BU241" s="68"/>
      <c r="CP241" s="57"/>
      <c r="CQ241" s="57"/>
    </row>
    <row r="242" spans="3:95">
      <c r="C242" s="54"/>
      <c r="D242" s="54"/>
      <c r="AI242" s="18"/>
      <c r="AN242" s="57"/>
      <c r="AO242" s="57"/>
      <c r="AP242" s="57"/>
      <c r="AQ242" s="57"/>
      <c r="AR242" s="57"/>
      <c r="AS242" s="57"/>
      <c r="AT242" s="57"/>
      <c r="AU242" s="57"/>
      <c r="AV242" s="57"/>
      <c r="AW242" s="57"/>
      <c r="AX242" s="57"/>
      <c r="AY242" s="57"/>
      <c r="AZ242" s="57"/>
      <c r="BA242" s="57"/>
      <c r="BB242" s="57"/>
      <c r="BC242" s="57"/>
      <c r="BD242" s="57"/>
      <c r="BE242" s="57"/>
      <c r="BF242" s="57"/>
      <c r="BG242" s="57"/>
      <c r="BH242" s="57"/>
      <c r="BI242" s="57"/>
      <c r="BJ242" s="57"/>
      <c r="BK242" s="57"/>
      <c r="BL242" s="2"/>
      <c r="BM242" s="2"/>
      <c r="BN242" s="2"/>
      <c r="BO242" s="2"/>
      <c r="BP242" s="2"/>
      <c r="BQ242" s="2"/>
      <c r="BR242" s="2"/>
      <c r="BS242" s="2"/>
      <c r="BT242" s="57"/>
      <c r="BU242" s="68"/>
      <c r="CP242" s="57"/>
      <c r="CQ242" s="57"/>
    </row>
    <row r="243" spans="3:95">
      <c r="C243" s="54"/>
      <c r="D243" s="54"/>
      <c r="AI243" s="18"/>
      <c r="AN243" s="57"/>
      <c r="AO243" s="57"/>
      <c r="AP243" s="57"/>
      <c r="AQ243" s="57"/>
      <c r="AR243" s="57"/>
      <c r="AS243" s="57"/>
      <c r="AT243" s="57"/>
      <c r="AU243" s="57"/>
      <c r="AV243" s="57"/>
      <c r="AW243" s="57"/>
      <c r="AX243" s="57"/>
      <c r="AY243" s="57"/>
      <c r="AZ243" s="57"/>
      <c r="BA243" s="57"/>
      <c r="BB243" s="57"/>
      <c r="BC243" s="57"/>
      <c r="BD243" s="57"/>
      <c r="BE243" s="57"/>
      <c r="BF243" s="57"/>
      <c r="BG243" s="57"/>
      <c r="BH243" s="57"/>
      <c r="BI243" s="57"/>
      <c r="BJ243" s="57"/>
      <c r="BK243" s="57"/>
      <c r="BL243" s="2"/>
      <c r="BM243" s="2"/>
      <c r="BN243" s="2"/>
      <c r="BO243" s="2"/>
      <c r="BP243" s="2"/>
      <c r="BQ243" s="2"/>
      <c r="BR243" s="2"/>
      <c r="BS243" s="2"/>
      <c r="BT243" s="57"/>
      <c r="BU243" s="68"/>
      <c r="CP243" s="57"/>
      <c r="CQ243" s="57"/>
    </row>
    <row r="244" spans="3:95">
      <c r="C244" s="54"/>
      <c r="D244" s="54"/>
      <c r="AI244" s="18"/>
      <c r="AN244" s="57"/>
      <c r="AO244" s="57"/>
      <c r="AP244" s="57"/>
      <c r="AQ244" s="57"/>
      <c r="AR244" s="57"/>
      <c r="AS244" s="57"/>
      <c r="AT244" s="57"/>
      <c r="AU244" s="57"/>
      <c r="AV244" s="57"/>
      <c r="AW244" s="57"/>
      <c r="AX244" s="57"/>
      <c r="AY244" s="57"/>
      <c r="AZ244" s="57"/>
      <c r="BA244" s="57"/>
      <c r="BB244" s="57"/>
      <c r="BC244" s="57"/>
      <c r="BD244" s="57"/>
      <c r="BE244" s="57"/>
      <c r="BF244" s="57"/>
      <c r="BG244" s="57"/>
      <c r="BH244" s="57"/>
      <c r="BI244" s="57"/>
      <c r="BJ244" s="57"/>
      <c r="BK244" s="57"/>
      <c r="BL244" s="2"/>
      <c r="BM244" s="2"/>
      <c r="BN244" s="2"/>
      <c r="BO244" s="2"/>
      <c r="BP244" s="2"/>
      <c r="BQ244" s="2"/>
      <c r="BR244" s="2"/>
      <c r="BS244" s="2"/>
      <c r="BT244" s="57"/>
      <c r="BU244" s="68"/>
      <c r="CP244" s="57"/>
      <c r="CQ244" s="57"/>
    </row>
    <row r="245" spans="3:95">
      <c r="C245" s="54"/>
      <c r="D245" s="54"/>
      <c r="AI245" s="18"/>
      <c r="AN245" s="57"/>
      <c r="AO245" s="57"/>
      <c r="AP245" s="57"/>
      <c r="AQ245" s="57"/>
      <c r="AR245" s="57"/>
      <c r="AS245" s="57"/>
      <c r="AT245" s="57"/>
      <c r="AU245" s="57"/>
      <c r="AV245" s="57"/>
      <c r="AW245" s="57"/>
      <c r="AX245" s="57"/>
      <c r="AY245" s="57"/>
      <c r="AZ245" s="57"/>
      <c r="BA245" s="57"/>
      <c r="BB245" s="57"/>
      <c r="BC245" s="57"/>
      <c r="BD245" s="57"/>
      <c r="BE245" s="57"/>
      <c r="BF245" s="57"/>
      <c r="BG245" s="57"/>
      <c r="BH245" s="57"/>
      <c r="BI245" s="57"/>
      <c r="BJ245" s="57"/>
      <c r="BK245" s="57"/>
      <c r="BL245" s="2"/>
      <c r="BM245" s="2"/>
      <c r="BN245" s="2"/>
      <c r="BO245" s="2"/>
      <c r="BP245" s="2"/>
      <c r="BQ245" s="2"/>
      <c r="BR245" s="2"/>
      <c r="BS245" s="2"/>
      <c r="BT245" s="57"/>
      <c r="BU245" s="68"/>
      <c r="CP245" s="57"/>
      <c r="CQ245" s="57"/>
    </row>
    <row r="246" spans="3:95">
      <c r="C246" s="54"/>
      <c r="D246" s="54"/>
      <c r="AI246" s="18"/>
      <c r="AN246" s="57"/>
      <c r="AO246" s="57"/>
      <c r="AP246" s="57"/>
      <c r="AQ246" s="57"/>
      <c r="AR246" s="57"/>
      <c r="AS246" s="57"/>
      <c r="AT246" s="57"/>
      <c r="AU246" s="57"/>
      <c r="AV246" s="57"/>
      <c r="AW246" s="57"/>
      <c r="AX246" s="57"/>
      <c r="AY246" s="57"/>
      <c r="AZ246" s="57"/>
      <c r="BA246" s="57"/>
      <c r="BB246" s="57"/>
      <c r="BC246" s="57"/>
      <c r="BD246" s="57"/>
      <c r="BE246" s="57"/>
      <c r="BF246" s="57"/>
      <c r="BG246" s="57"/>
      <c r="BH246" s="57"/>
      <c r="BI246" s="57"/>
      <c r="BJ246" s="57"/>
      <c r="BK246" s="57"/>
      <c r="BL246" s="2"/>
      <c r="BM246" s="2"/>
      <c r="BN246" s="2"/>
      <c r="BO246" s="2"/>
      <c r="BP246" s="2"/>
      <c r="BQ246" s="2"/>
      <c r="BR246" s="2"/>
      <c r="BS246" s="2"/>
      <c r="BT246" s="57"/>
      <c r="BU246" s="68"/>
      <c r="CP246" s="57"/>
      <c r="CQ246" s="57"/>
    </row>
    <row r="247" spans="3:95">
      <c r="C247" s="54"/>
      <c r="D247" s="54"/>
      <c r="AI247" s="18"/>
      <c r="AN247" s="57"/>
      <c r="AO247" s="57"/>
      <c r="AP247" s="57"/>
      <c r="AQ247" s="57"/>
      <c r="AR247" s="57"/>
      <c r="AS247" s="57"/>
      <c r="AT247" s="57"/>
      <c r="AU247" s="57"/>
      <c r="AV247" s="57"/>
      <c r="AW247" s="57"/>
      <c r="AX247" s="57"/>
      <c r="AY247" s="57"/>
      <c r="AZ247" s="57"/>
      <c r="BA247" s="57"/>
      <c r="BB247" s="57"/>
      <c r="BC247" s="57"/>
      <c r="BD247" s="57"/>
      <c r="BE247" s="57"/>
      <c r="BF247" s="57"/>
      <c r="BG247" s="57"/>
      <c r="BH247" s="57"/>
      <c r="BI247" s="57"/>
      <c r="BJ247" s="57"/>
      <c r="BK247" s="57"/>
      <c r="BL247" s="2"/>
      <c r="BM247" s="2"/>
      <c r="BN247" s="2"/>
      <c r="BO247" s="2"/>
      <c r="BP247" s="2"/>
      <c r="BQ247" s="2"/>
      <c r="BR247" s="2"/>
      <c r="BS247" s="2"/>
      <c r="BT247" s="57"/>
      <c r="BU247" s="68"/>
      <c r="CP247" s="57"/>
      <c r="CQ247" s="57"/>
    </row>
    <row r="248" spans="3:95">
      <c r="C248" s="54"/>
      <c r="D248" s="54"/>
      <c r="AI248" s="18"/>
      <c r="AN248" s="57"/>
      <c r="AO248" s="57"/>
      <c r="AP248" s="57"/>
      <c r="AQ248" s="57"/>
      <c r="AR248" s="57"/>
      <c r="AS248" s="57"/>
      <c r="AT248" s="57"/>
      <c r="AU248" s="57"/>
      <c r="AV248" s="57"/>
      <c r="AW248" s="57"/>
      <c r="AX248" s="57"/>
      <c r="AY248" s="57"/>
      <c r="AZ248" s="57"/>
      <c r="BA248" s="57"/>
      <c r="BB248" s="57"/>
      <c r="BC248" s="57"/>
      <c r="BD248" s="57"/>
      <c r="BE248" s="57"/>
      <c r="BF248" s="57"/>
      <c r="BG248" s="57"/>
      <c r="BH248" s="57"/>
      <c r="BI248" s="57"/>
      <c r="BJ248" s="57"/>
      <c r="BK248" s="57"/>
      <c r="BL248" s="2"/>
      <c r="BM248" s="2"/>
      <c r="BN248" s="2"/>
      <c r="BO248" s="2"/>
      <c r="BP248" s="2"/>
      <c r="BQ248" s="2"/>
      <c r="BR248" s="2"/>
      <c r="BS248" s="2"/>
      <c r="BT248" s="57"/>
      <c r="BU248" s="68"/>
      <c r="CP248" s="57"/>
      <c r="CQ248" s="57"/>
    </row>
    <row r="249" spans="3:95">
      <c r="C249" s="54"/>
      <c r="D249" s="54"/>
      <c r="AI249" s="18"/>
      <c r="AN249" s="57"/>
      <c r="AO249" s="57"/>
      <c r="AP249" s="57"/>
      <c r="AQ249" s="57"/>
      <c r="AR249" s="57"/>
      <c r="AS249" s="57"/>
      <c r="AT249" s="57"/>
      <c r="AU249" s="57"/>
      <c r="AV249" s="57"/>
      <c r="AW249" s="57"/>
      <c r="AX249" s="57"/>
      <c r="AY249" s="57"/>
      <c r="AZ249" s="57"/>
      <c r="BA249" s="57"/>
      <c r="BB249" s="57"/>
      <c r="BC249" s="57"/>
      <c r="BD249" s="57"/>
      <c r="BE249" s="57"/>
      <c r="BF249" s="57"/>
      <c r="BG249" s="57"/>
      <c r="BH249" s="57"/>
      <c r="BI249" s="57"/>
      <c r="BJ249" s="57"/>
      <c r="BK249" s="57"/>
      <c r="BL249" s="2"/>
      <c r="BM249" s="2"/>
      <c r="BN249" s="2"/>
      <c r="BO249" s="2"/>
      <c r="BP249" s="2"/>
      <c r="BQ249" s="2"/>
      <c r="BR249" s="2"/>
      <c r="BS249" s="2"/>
      <c r="BT249" s="57"/>
      <c r="BU249" s="68"/>
      <c r="CP249" s="57"/>
      <c r="CQ249" s="57"/>
    </row>
    <row r="250" spans="3:95">
      <c r="C250" s="54"/>
      <c r="D250" s="54"/>
      <c r="AI250" s="18"/>
      <c r="AN250" s="57"/>
      <c r="AO250" s="57"/>
      <c r="AP250" s="57"/>
      <c r="AQ250" s="57"/>
      <c r="AR250" s="57"/>
      <c r="AS250" s="57"/>
      <c r="AT250" s="57"/>
      <c r="AU250" s="57"/>
      <c r="AV250" s="57"/>
      <c r="AW250" s="57"/>
      <c r="AX250" s="57"/>
      <c r="AY250" s="57"/>
      <c r="AZ250" s="57"/>
      <c r="BA250" s="57"/>
      <c r="BB250" s="57"/>
      <c r="BC250" s="57"/>
      <c r="BD250" s="57"/>
      <c r="BE250" s="57"/>
      <c r="BF250" s="57"/>
      <c r="BG250" s="57"/>
      <c r="BH250" s="57"/>
      <c r="BI250" s="57"/>
      <c r="BJ250" s="57"/>
      <c r="BK250" s="57"/>
      <c r="BL250" s="2"/>
      <c r="BM250" s="2"/>
      <c r="BN250" s="2"/>
      <c r="BO250" s="2"/>
      <c r="BP250" s="2"/>
      <c r="BQ250" s="2"/>
      <c r="BR250" s="2"/>
      <c r="BS250" s="2"/>
      <c r="BT250" s="57"/>
      <c r="BU250" s="68"/>
      <c r="CP250" s="57"/>
      <c r="CQ250" s="57"/>
    </row>
    <row r="251" spans="3:95">
      <c r="C251" s="54"/>
      <c r="D251" s="54"/>
      <c r="AI251" s="18"/>
      <c r="AN251" s="57"/>
      <c r="AO251" s="57"/>
      <c r="AP251" s="57"/>
      <c r="AQ251" s="57"/>
      <c r="AR251" s="57"/>
      <c r="AS251" s="57"/>
      <c r="AT251" s="57"/>
      <c r="AU251" s="57"/>
      <c r="AV251" s="57"/>
      <c r="AW251" s="57"/>
      <c r="AX251" s="57"/>
      <c r="AY251" s="57"/>
      <c r="AZ251" s="57"/>
      <c r="BA251" s="57"/>
      <c r="BB251" s="57"/>
      <c r="BC251" s="57"/>
      <c r="BD251" s="57"/>
      <c r="BE251" s="57"/>
      <c r="BF251" s="57"/>
      <c r="BG251" s="57"/>
      <c r="BH251" s="57"/>
      <c r="BI251" s="57"/>
      <c r="BJ251" s="57"/>
      <c r="BK251" s="57"/>
      <c r="BL251" s="2"/>
      <c r="BM251" s="2"/>
      <c r="BN251" s="2"/>
      <c r="BO251" s="2"/>
      <c r="BP251" s="2"/>
      <c r="BQ251" s="2"/>
      <c r="BR251" s="2"/>
      <c r="BS251" s="2"/>
      <c r="BT251" s="57"/>
      <c r="BU251" s="68"/>
      <c r="CP251" s="57"/>
      <c r="CQ251" s="57"/>
    </row>
    <row r="252" spans="3:95">
      <c r="C252" s="54"/>
      <c r="D252" s="54"/>
      <c r="AI252" s="18"/>
      <c r="AN252" s="57"/>
      <c r="AO252" s="57"/>
      <c r="AP252" s="57"/>
      <c r="AQ252" s="57"/>
      <c r="AR252" s="57"/>
      <c r="AS252" s="57"/>
      <c r="AT252" s="57"/>
      <c r="AU252" s="57"/>
      <c r="AV252" s="57"/>
      <c r="AW252" s="57"/>
      <c r="AX252" s="57"/>
      <c r="AY252" s="57"/>
      <c r="AZ252" s="57"/>
      <c r="BA252" s="57"/>
      <c r="BB252" s="57"/>
      <c r="BC252" s="57"/>
      <c r="BD252" s="57"/>
      <c r="BE252" s="57"/>
      <c r="BF252" s="57"/>
      <c r="BG252" s="57"/>
      <c r="BH252" s="57"/>
      <c r="BI252" s="57"/>
      <c r="BJ252" s="57"/>
      <c r="BK252" s="57"/>
      <c r="BL252" s="2"/>
      <c r="BM252" s="2"/>
      <c r="BN252" s="2"/>
      <c r="BO252" s="2"/>
      <c r="BP252" s="2"/>
      <c r="BQ252" s="2"/>
      <c r="BR252" s="2"/>
      <c r="BS252" s="2"/>
      <c r="BT252" s="57"/>
      <c r="BU252" s="68"/>
      <c r="CP252" s="57"/>
      <c r="CQ252" s="57"/>
    </row>
    <row r="253" spans="3:95">
      <c r="C253" s="54"/>
      <c r="D253" s="54"/>
      <c r="AI253" s="18"/>
      <c r="AN253" s="57"/>
      <c r="AO253" s="57"/>
      <c r="AP253" s="57"/>
      <c r="AQ253" s="57"/>
      <c r="AR253" s="57"/>
      <c r="AS253" s="57"/>
      <c r="AT253" s="57"/>
      <c r="AU253" s="57"/>
      <c r="AV253" s="57"/>
      <c r="AW253" s="57"/>
      <c r="AX253" s="57"/>
      <c r="AY253" s="57"/>
      <c r="AZ253" s="57"/>
      <c r="BA253" s="57"/>
      <c r="BB253" s="57"/>
      <c r="BC253" s="57"/>
      <c r="BD253" s="57"/>
      <c r="BE253" s="57"/>
      <c r="BF253" s="57"/>
      <c r="BG253" s="57"/>
      <c r="BH253" s="57"/>
      <c r="BI253" s="57"/>
      <c r="BJ253" s="57"/>
      <c r="BK253" s="57"/>
      <c r="BL253" s="2"/>
      <c r="BM253" s="2"/>
      <c r="BN253" s="2"/>
      <c r="BO253" s="2"/>
      <c r="BP253" s="2"/>
      <c r="BQ253" s="2"/>
      <c r="BR253" s="2"/>
      <c r="BS253" s="2"/>
      <c r="BT253" s="57"/>
      <c r="BU253" s="68"/>
      <c r="CP253" s="57"/>
      <c r="CQ253" s="57"/>
    </row>
    <row r="254" spans="3:95">
      <c r="C254" s="54"/>
      <c r="D254" s="54"/>
      <c r="AI254" s="18"/>
      <c r="AN254" s="57"/>
      <c r="AO254" s="57"/>
      <c r="AP254" s="57"/>
      <c r="AQ254" s="57"/>
      <c r="AR254" s="57"/>
      <c r="AS254" s="57"/>
      <c r="AT254" s="57"/>
      <c r="AU254" s="57"/>
      <c r="AV254" s="57"/>
      <c r="AW254" s="57"/>
      <c r="AX254" s="57"/>
      <c r="AY254" s="57"/>
      <c r="AZ254" s="57"/>
      <c r="BA254" s="57"/>
      <c r="BB254" s="57"/>
      <c r="BC254" s="57"/>
      <c r="BD254" s="57"/>
      <c r="BE254" s="57"/>
      <c r="BF254" s="57"/>
      <c r="BG254" s="57"/>
      <c r="BH254" s="57"/>
      <c r="BI254" s="57"/>
      <c r="BJ254" s="57"/>
      <c r="BK254" s="57"/>
      <c r="BL254" s="2"/>
      <c r="BM254" s="2"/>
      <c r="BN254" s="2"/>
      <c r="BO254" s="2"/>
      <c r="BP254" s="2"/>
      <c r="BQ254" s="2"/>
      <c r="BR254" s="2"/>
      <c r="BS254" s="2"/>
      <c r="BT254" s="57"/>
      <c r="BU254" s="68"/>
      <c r="CP254" s="57"/>
      <c r="CQ254" s="57"/>
    </row>
    <row r="255" spans="3:95">
      <c r="C255" s="54"/>
      <c r="D255" s="54"/>
      <c r="AI255" s="18"/>
      <c r="AN255" s="57"/>
      <c r="AO255" s="57"/>
      <c r="AP255" s="57"/>
      <c r="AQ255" s="57"/>
      <c r="AR255" s="57"/>
      <c r="AS255" s="57"/>
      <c r="AT255" s="57"/>
      <c r="AU255" s="57"/>
      <c r="AV255" s="57"/>
      <c r="AW255" s="57"/>
      <c r="AX255" s="57"/>
      <c r="AY255" s="57"/>
      <c r="AZ255" s="57"/>
      <c r="BA255" s="57"/>
      <c r="BB255" s="57"/>
      <c r="BC255" s="57"/>
      <c r="BD255" s="57"/>
      <c r="BE255" s="57"/>
      <c r="BF255" s="57"/>
      <c r="BG255" s="57"/>
      <c r="BH255" s="57"/>
      <c r="BI255" s="57"/>
      <c r="BJ255" s="57"/>
      <c r="BK255" s="57"/>
      <c r="BL255" s="2"/>
      <c r="BM255" s="2"/>
      <c r="BN255" s="2"/>
      <c r="BO255" s="2"/>
      <c r="BP255" s="2"/>
      <c r="BQ255" s="2"/>
      <c r="BR255" s="2"/>
      <c r="BS255" s="2"/>
      <c r="BT255" s="57"/>
      <c r="BU255" s="68"/>
      <c r="CP255" s="57"/>
      <c r="CQ255" s="57"/>
    </row>
    <row r="256" spans="3:95">
      <c r="C256" s="54"/>
      <c r="D256" s="54"/>
      <c r="AI256" s="18"/>
      <c r="AN256" s="57"/>
      <c r="AO256" s="57"/>
      <c r="AP256" s="57"/>
      <c r="AQ256" s="57"/>
      <c r="AR256" s="57"/>
      <c r="AS256" s="57"/>
      <c r="AT256" s="57"/>
      <c r="AU256" s="57"/>
      <c r="AV256" s="57"/>
      <c r="AW256" s="57"/>
      <c r="AX256" s="57"/>
      <c r="AY256" s="57"/>
      <c r="AZ256" s="57"/>
      <c r="BA256" s="57"/>
      <c r="BB256" s="57"/>
      <c r="BC256" s="57"/>
      <c r="BD256" s="57"/>
      <c r="BE256" s="57"/>
      <c r="BF256" s="57"/>
      <c r="BG256" s="57"/>
      <c r="BH256" s="57"/>
      <c r="BI256" s="57"/>
      <c r="BJ256" s="57"/>
      <c r="BK256" s="57"/>
      <c r="BL256" s="2"/>
      <c r="BM256" s="2"/>
      <c r="BN256" s="2"/>
      <c r="BO256" s="2"/>
      <c r="BP256" s="2"/>
      <c r="BQ256" s="2"/>
      <c r="BR256" s="2"/>
      <c r="BS256" s="2"/>
      <c r="BT256" s="57"/>
      <c r="BU256" s="68"/>
      <c r="CP256" s="57"/>
      <c r="CQ256" s="57"/>
    </row>
    <row r="257" spans="3:95">
      <c r="C257" s="54"/>
      <c r="D257" s="54"/>
      <c r="AI257" s="18"/>
      <c r="AN257" s="57"/>
      <c r="AO257" s="57"/>
      <c r="AP257" s="57"/>
      <c r="AQ257" s="57"/>
      <c r="AR257" s="57"/>
      <c r="AS257" s="57"/>
      <c r="AT257" s="57"/>
      <c r="AU257" s="57"/>
      <c r="AV257" s="57"/>
      <c r="AW257" s="57"/>
      <c r="AX257" s="57"/>
      <c r="AY257" s="57"/>
      <c r="AZ257" s="57"/>
      <c r="BA257" s="57"/>
      <c r="BB257" s="57"/>
      <c r="BC257" s="57"/>
      <c r="BD257" s="57"/>
      <c r="BE257" s="57"/>
      <c r="BF257" s="57"/>
      <c r="BG257" s="57"/>
      <c r="BH257" s="57"/>
      <c r="BI257" s="57"/>
      <c r="BJ257" s="57"/>
      <c r="BK257" s="57"/>
      <c r="BL257" s="2"/>
      <c r="BM257" s="2"/>
      <c r="BN257" s="2"/>
      <c r="BO257" s="2"/>
      <c r="BP257" s="2"/>
      <c r="BQ257" s="2"/>
      <c r="BR257" s="2"/>
      <c r="BS257" s="2"/>
      <c r="BT257" s="57"/>
      <c r="BU257" s="68"/>
      <c r="CP257" s="57"/>
      <c r="CQ257" s="57"/>
    </row>
    <row r="258" spans="3:95">
      <c r="C258" s="54"/>
      <c r="D258" s="54"/>
      <c r="AI258" s="18"/>
      <c r="AN258" s="57"/>
      <c r="AO258" s="57"/>
      <c r="AP258" s="57"/>
      <c r="AQ258" s="57"/>
      <c r="AR258" s="57"/>
      <c r="AS258" s="57"/>
      <c r="AT258" s="57"/>
      <c r="AU258" s="57"/>
      <c r="AV258" s="57"/>
      <c r="AW258" s="57"/>
      <c r="AX258" s="57"/>
      <c r="AY258" s="57"/>
      <c r="AZ258" s="57"/>
      <c r="BA258" s="57"/>
      <c r="BB258" s="57"/>
      <c r="BC258" s="57"/>
      <c r="BD258" s="57"/>
      <c r="BE258" s="57"/>
      <c r="BF258" s="57"/>
      <c r="BG258" s="57"/>
      <c r="BH258" s="57"/>
      <c r="BI258" s="57"/>
      <c r="BJ258" s="57"/>
      <c r="BK258" s="57"/>
      <c r="BL258" s="2"/>
      <c r="BM258" s="2"/>
      <c r="BN258" s="2"/>
      <c r="BO258" s="2"/>
      <c r="BP258" s="2"/>
      <c r="BQ258" s="2"/>
      <c r="BR258" s="2"/>
      <c r="BS258" s="2"/>
      <c r="BT258" s="57"/>
      <c r="BU258" s="68"/>
      <c r="CP258" s="57"/>
      <c r="CQ258" s="57"/>
    </row>
    <row r="259" spans="3:95">
      <c r="C259" s="54"/>
      <c r="D259" s="54"/>
      <c r="AI259" s="18"/>
      <c r="AN259" s="57"/>
      <c r="AO259" s="57"/>
      <c r="AP259" s="57"/>
      <c r="AQ259" s="57"/>
      <c r="AR259" s="57"/>
      <c r="AS259" s="57"/>
      <c r="AT259" s="57"/>
      <c r="AU259" s="57"/>
      <c r="AV259" s="57"/>
      <c r="AW259" s="57"/>
      <c r="AX259" s="57"/>
      <c r="AY259" s="57"/>
      <c r="AZ259" s="57"/>
      <c r="BA259" s="57"/>
      <c r="BB259" s="57"/>
      <c r="BC259" s="57"/>
      <c r="BD259" s="57"/>
      <c r="BE259" s="57"/>
      <c r="BF259" s="57"/>
      <c r="BG259" s="57"/>
      <c r="BH259" s="57"/>
      <c r="BI259" s="57"/>
      <c r="BJ259" s="57"/>
      <c r="BK259" s="57"/>
      <c r="BL259" s="2"/>
      <c r="BM259" s="2"/>
      <c r="BN259" s="2"/>
      <c r="BO259" s="2"/>
      <c r="BP259" s="2"/>
      <c r="BQ259" s="2"/>
      <c r="BR259" s="2"/>
      <c r="BS259" s="2"/>
      <c r="BT259" s="57"/>
      <c r="BU259" s="68"/>
      <c r="CP259" s="57"/>
      <c r="CQ259" s="57"/>
    </row>
    <row r="260" spans="3:95">
      <c r="C260" s="54"/>
      <c r="D260" s="54"/>
      <c r="AI260" s="18"/>
      <c r="AN260" s="57"/>
      <c r="AO260" s="57"/>
      <c r="AP260" s="57"/>
      <c r="AQ260" s="57"/>
      <c r="AR260" s="57"/>
      <c r="AS260" s="57"/>
      <c r="AT260" s="57"/>
      <c r="AU260" s="57"/>
      <c r="AV260" s="57"/>
      <c r="AW260" s="57"/>
      <c r="AX260" s="57"/>
      <c r="AY260" s="57"/>
      <c r="AZ260" s="57"/>
      <c r="BA260" s="57"/>
      <c r="BB260" s="57"/>
      <c r="BC260" s="57"/>
      <c r="BD260" s="57"/>
      <c r="BE260" s="57"/>
      <c r="BF260" s="57"/>
      <c r="BG260" s="57"/>
      <c r="BH260" s="57"/>
      <c r="BI260" s="57"/>
      <c r="BJ260" s="57"/>
      <c r="BK260" s="57"/>
      <c r="BL260" s="2"/>
      <c r="BM260" s="2"/>
      <c r="BN260" s="2"/>
      <c r="BO260" s="2"/>
      <c r="BP260" s="2"/>
      <c r="BQ260" s="2"/>
      <c r="BR260" s="2"/>
      <c r="BS260" s="2"/>
      <c r="BT260" s="57"/>
      <c r="BU260" s="68"/>
      <c r="CP260" s="57"/>
      <c r="CQ260" s="57"/>
    </row>
    <row r="261" spans="3:95">
      <c r="C261" s="54"/>
      <c r="D261" s="54"/>
      <c r="AI261" s="18"/>
      <c r="AN261" s="57"/>
      <c r="AO261" s="57"/>
      <c r="AP261" s="57"/>
      <c r="AQ261" s="57"/>
      <c r="AR261" s="57"/>
      <c r="AS261" s="57"/>
      <c r="AT261" s="57"/>
      <c r="AU261" s="57"/>
      <c r="AV261" s="57"/>
      <c r="AW261" s="57"/>
      <c r="AX261" s="57"/>
      <c r="AY261" s="57"/>
      <c r="AZ261" s="57"/>
      <c r="BA261" s="57"/>
      <c r="BB261" s="57"/>
      <c r="BC261" s="57"/>
      <c r="BD261" s="57"/>
      <c r="BE261" s="57"/>
      <c r="BF261" s="57"/>
      <c r="BG261" s="57"/>
      <c r="BH261" s="57"/>
      <c r="BI261" s="57"/>
      <c r="BJ261" s="57"/>
      <c r="BK261" s="57"/>
      <c r="BL261" s="2"/>
      <c r="BM261" s="2"/>
      <c r="BN261" s="2"/>
      <c r="BO261" s="2"/>
      <c r="BP261" s="2"/>
      <c r="BQ261" s="2"/>
      <c r="BR261" s="2"/>
      <c r="BS261" s="2"/>
      <c r="BT261" s="57"/>
      <c r="BU261" s="68"/>
      <c r="CP261" s="57"/>
      <c r="CQ261" s="57"/>
    </row>
    <row r="262" spans="3:95">
      <c r="C262" s="54"/>
      <c r="D262" s="54"/>
      <c r="AI262" s="18"/>
      <c r="AN262" s="57"/>
      <c r="AO262" s="57"/>
      <c r="AP262" s="57"/>
      <c r="AQ262" s="57"/>
      <c r="AR262" s="57"/>
      <c r="AS262" s="57"/>
      <c r="AT262" s="57"/>
      <c r="AU262" s="57"/>
      <c r="AV262" s="57"/>
      <c r="AW262" s="57"/>
      <c r="AX262" s="57"/>
      <c r="AY262" s="57"/>
      <c r="AZ262" s="57"/>
      <c r="BA262" s="57"/>
      <c r="BB262" s="57"/>
      <c r="BC262" s="57"/>
      <c r="BD262" s="57"/>
      <c r="BE262" s="57"/>
      <c r="BF262" s="57"/>
      <c r="BG262" s="57"/>
      <c r="BH262" s="57"/>
      <c r="BI262" s="57"/>
      <c r="BJ262" s="57"/>
      <c r="BK262" s="57"/>
      <c r="BL262" s="2"/>
      <c r="BM262" s="2"/>
      <c r="BN262" s="2"/>
      <c r="BO262" s="2"/>
      <c r="BP262" s="2"/>
      <c r="BQ262" s="2"/>
      <c r="BR262" s="2"/>
      <c r="BS262" s="2"/>
      <c r="BT262" s="57"/>
      <c r="BU262" s="68"/>
      <c r="CP262" s="57"/>
      <c r="CQ262" s="57"/>
    </row>
    <row r="263" spans="3:95">
      <c r="C263" s="54"/>
      <c r="D263" s="54"/>
      <c r="AI263" s="18"/>
      <c r="AN263" s="57"/>
      <c r="AO263" s="57"/>
      <c r="AP263" s="57"/>
      <c r="AQ263" s="57"/>
      <c r="AR263" s="57"/>
      <c r="AS263" s="57"/>
      <c r="AT263" s="57"/>
      <c r="AU263" s="57"/>
      <c r="AV263" s="57"/>
      <c r="AW263" s="57"/>
      <c r="AX263" s="57"/>
      <c r="AY263" s="57"/>
      <c r="AZ263" s="57"/>
      <c r="BA263" s="57"/>
      <c r="BB263" s="57"/>
      <c r="BC263" s="57"/>
      <c r="BD263" s="57"/>
      <c r="BE263" s="57"/>
      <c r="BF263" s="57"/>
      <c r="BG263" s="57"/>
      <c r="BH263" s="57"/>
      <c r="BI263" s="57"/>
      <c r="BJ263" s="57"/>
      <c r="BK263" s="57"/>
      <c r="BL263" s="2"/>
      <c r="BM263" s="2"/>
      <c r="BN263" s="2"/>
      <c r="BO263" s="2"/>
      <c r="BP263" s="2"/>
      <c r="BQ263" s="2"/>
      <c r="BR263" s="2"/>
      <c r="BS263" s="2"/>
      <c r="BT263" s="57"/>
      <c r="BU263" s="68"/>
      <c r="CP263" s="57"/>
      <c r="CQ263" s="57"/>
    </row>
    <row r="264" spans="3:95">
      <c r="C264" s="54"/>
      <c r="D264" s="54"/>
      <c r="AI264" s="18"/>
      <c r="AN264" s="57"/>
      <c r="AO264" s="57"/>
      <c r="AP264" s="57"/>
      <c r="AQ264" s="57"/>
      <c r="AR264" s="57"/>
      <c r="AS264" s="57"/>
      <c r="AT264" s="57"/>
      <c r="AU264" s="57"/>
      <c r="AV264" s="57"/>
      <c r="AW264" s="57"/>
      <c r="AX264" s="57"/>
      <c r="AY264" s="57"/>
      <c r="AZ264" s="57"/>
      <c r="BA264" s="57"/>
      <c r="BB264" s="57"/>
      <c r="BC264" s="57"/>
      <c r="BD264" s="57"/>
      <c r="BE264" s="57"/>
      <c r="BF264" s="57"/>
      <c r="BG264" s="57"/>
      <c r="BH264" s="57"/>
      <c r="BI264" s="57"/>
      <c r="BJ264" s="57"/>
      <c r="BK264" s="57"/>
      <c r="BL264" s="2"/>
      <c r="BM264" s="2"/>
      <c r="BN264" s="2"/>
      <c r="BO264" s="2"/>
      <c r="BP264" s="2"/>
      <c r="BQ264" s="2"/>
      <c r="BR264" s="2"/>
      <c r="BS264" s="2"/>
      <c r="BT264" s="57"/>
      <c r="BU264" s="68"/>
      <c r="CP264" s="57"/>
      <c r="CQ264" s="57"/>
    </row>
    <row r="265" spans="3:95">
      <c r="C265" s="54"/>
      <c r="D265" s="54"/>
      <c r="AI265" s="18"/>
      <c r="AN265" s="57"/>
      <c r="AO265" s="57"/>
      <c r="AP265" s="57"/>
      <c r="AQ265" s="57"/>
      <c r="AR265" s="57"/>
      <c r="AS265" s="57"/>
      <c r="AT265" s="57"/>
      <c r="AU265" s="57"/>
      <c r="AV265" s="57"/>
      <c r="AW265" s="57"/>
      <c r="AX265" s="57"/>
      <c r="AY265" s="57"/>
      <c r="AZ265" s="57"/>
      <c r="BA265" s="57"/>
      <c r="BB265" s="57"/>
      <c r="BC265" s="57"/>
      <c r="BD265" s="57"/>
      <c r="BE265" s="57"/>
      <c r="BF265" s="57"/>
      <c r="BG265" s="57"/>
      <c r="BH265" s="57"/>
      <c r="BI265" s="57"/>
      <c r="BJ265" s="57"/>
      <c r="BK265" s="57"/>
      <c r="BL265" s="2"/>
      <c r="BM265" s="2"/>
      <c r="BN265" s="2"/>
      <c r="BO265" s="2"/>
      <c r="BP265" s="2"/>
      <c r="BQ265" s="2"/>
      <c r="BR265" s="2"/>
      <c r="BS265" s="2"/>
      <c r="BT265" s="57"/>
      <c r="BU265" s="68"/>
      <c r="CP265" s="57"/>
      <c r="CQ265" s="57"/>
    </row>
    <row r="266" spans="3:95">
      <c r="C266" s="54"/>
      <c r="D266" s="54"/>
      <c r="AI266" s="18"/>
      <c r="AN266" s="57"/>
      <c r="AO266" s="57"/>
      <c r="AP266" s="57"/>
      <c r="AQ266" s="57"/>
      <c r="AR266" s="57"/>
      <c r="AS266" s="57"/>
      <c r="AT266" s="57"/>
      <c r="AU266" s="57"/>
      <c r="AV266" s="57"/>
      <c r="AW266" s="57"/>
      <c r="AX266" s="57"/>
      <c r="AY266" s="57"/>
      <c r="AZ266" s="57"/>
      <c r="BA266" s="57"/>
      <c r="BB266" s="57"/>
      <c r="BC266" s="57"/>
      <c r="BD266" s="57"/>
      <c r="BE266" s="57"/>
      <c r="BF266" s="57"/>
      <c r="BG266" s="57"/>
      <c r="BH266" s="57"/>
      <c r="BI266" s="57"/>
      <c r="BJ266" s="57"/>
      <c r="BK266" s="57"/>
      <c r="BL266" s="2"/>
      <c r="BM266" s="2"/>
      <c r="BN266" s="2"/>
      <c r="BO266" s="2"/>
      <c r="BP266" s="2"/>
      <c r="BQ266" s="2"/>
      <c r="BR266" s="2"/>
      <c r="BS266" s="2"/>
      <c r="BT266" s="57"/>
      <c r="BU266" s="68"/>
      <c r="CP266" s="57"/>
      <c r="CQ266" s="57"/>
    </row>
    <row r="267" spans="3:95">
      <c r="C267" s="54"/>
      <c r="D267" s="54"/>
      <c r="AI267" s="18"/>
      <c r="AN267" s="57"/>
      <c r="AO267" s="57"/>
      <c r="AP267" s="57"/>
      <c r="AQ267" s="57"/>
      <c r="AR267" s="57"/>
      <c r="AS267" s="57"/>
      <c r="AT267" s="57"/>
      <c r="AU267" s="57"/>
      <c r="AV267" s="57"/>
      <c r="AW267" s="57"/>
      <c r="AX267" s="57"/>
      <c r="AY267" s="57"/>
      <c r="AZ267" s="57"/>
      <c r="BA267" s="57"/>
      <c r="BB267" s="57"/>
      <c r="BC267" s="57"/>
      <c r="BD267" s="57"/>
      <c r="BE267" s="57"/>
      <c r="BF267" s="57"/>
      <c r="BG267" s="57"/>
      <c r="BH267" s="57"/>
      <c r="BI267" s="57"/>
      <c r="BJ267" s="57"/>
      <c r="BK267" s="57"/>
      <c r="BL267" s="2"/>
      <c r="BM267" s="2"/>
      <c r="BN267" s="2"/>
      <c r="BO267" s="2"/>
      <c r="BP267" s="2"/>
      <c r="BQ267" s="2"/>
      <c r="BR267" s="2"/>
      <c r="BS267" s="2"/>
      <c r="BT267" s="57"/>
      <c r="BU267" s="68"/>
      <c r="CP267" s="57"/>
      <c r="CQ267" s="57"/>
    </row>
    <row r="268" spans="3:95">
      <c r="C268" s="54"/>
      <c r="D268" s="54"/>
      <c r="AI268" s="18"/>
      <c r="AN268" s="57"/>
      <c r="AO268" s="57"/>
      <c r="AP268" s="57"/>
      <c r="AQ268" s="57"/>
      <c r="AR268" s="57"/>
      <c r="AS268" s="57"/>
      <c r="AT268" s="57"/>
      <c r="AU268" s="57"/>
      <c r="AV268" s="57"/>
      <c r="AW268" s="57"/>
      <c r="AX268" s="57"/>
      <c r="AY268" s="57"/>
      <c r="AZ268" s="57"/>
      <c r="BA268" s="57"/>
      <c r="BB268" s="57"/>
      <c r="BC268" s="57"/>
      <c r="BD268" s="57"/>
      <c r="BE268" s="57"/>
      <c r="BF268" s="57"/>
      <c r="BG268" s="57"/>
      <c r="BH268" s="57"/>
      <c r="BI268" s="57"/>
      <c r="BJ268" s="57"/>
      <c r="BK268" s="57"/>
      <c r="BL268" s="2"/>
      <c r="BM268" s="2"/>
      <c r="BN268" s="2"/>
      <c r="BO268" s="2"/>
      <c r="BP268" s="2"/>
      <c r="BQ268" s="2"/>
      <c r="BR268" s="2"/>
      <c r="BS268" s="2"/>
      <c r="BT268" s="57"/>
      <c r="BU268" s="68"/>
      <c r="CP268" s="57"/>
      <c r="CQ268" s="57"/>
    </row>
    <row r="269" spans="3:95">
      <c r="C269" s="54"/>
      <c r="D269" s="54"/>
      <c r="AI269" s="18"/>
      <c r="AN269" s="57"/>
      <c r="AO269" s="57"/>
      <c r="AP269" s="57"/>
      <c r="AQ269" s="57"/>
      <c r="AR269" s="57"/>
      <c r="AS269" s="57"/>
      <c r="AT269" s="57"/>
      <c r="AU269" s="57"/>
      <c r="AV269" s="57"/>
      <c r="AW269" s="57"/>
      <c r="AX269" s="57"/>
      <c r="AY269" s="57"/>
      <c r="AZ269" s="57"/>
      <c r="BA269" s="57"/>
      <c r="BB269" s="57"/>
      <c r="BC269" s="57"/>
      <c r="BD269" s="57"/>
      <c r="BE269" s="57"/>
      <c r="BF269" s="57"/>
      <c r="BG269" s="57"/>
      <c r="BH269" s="57"/>
      <c r="BI269" s="57"/>
      <c r="BJ269" s="57"/>
      <c r="BK269" s="57"/>
      <c r="BL269" s="2"/>
      <c r="BM269" s="2"/>
      <c r="BN269" s="2"/>
      <c r="BO269" s="2"/>
      <c r="BP269" s="2"/>
      <c r="BQ269" s="2"/>
      <c r="BR269" s="2"/>
      <c r="BS269" s="2"/>
      <c r="BT269" s="57"/>
      <c r="BU269" s="68"/>
      <c r="CP269" s="57"/>
      <c r="CQ269" s="57"/>
    </row>
    <row r="270" spans="3:95">
      <c r="C270" s="54"/>
      <c r="D270" s="54"/>
      <c r="AI270" s="18"/>
      <c r="AN270" s="57"/>
      <c r="AO270" s="57"/>
      <c r="AP270" s="57"/>
      <c r="AQ270" s="57"/>
      <c r="AR270" s="57"/>
      <c r="AS270" s="57"/>
      <c r="AT270" s="57"/>
      <c r="AU270" s="57"/>
      <c r="AV270" s="57"/>
      <c r="AW270" s="57"/>
      <c r="AX270" s="57"/>
      <c r="AY270" s="57"/>
      <c r="AZ270" s="57"/>
      <c r="BA270" s="57"/>
      <c r="BB270" s="57"/>
      <c r="BC270" s="57"/>
      <c r="BD270" s="57"/>
      <c r="BE270" s="57"/>
      <c r="BF270" s="57"/>
      <c r="BG270" s="57"/>
      <c r="BH270" s="57"/>
      <c r="BI270" s="57"/>
      <c r="BJ270" s="57"/>
      <c r="BK270" s="57"/>
      <c r="BL270" s="2"/>
      <c r="BM270" s="2"/>
      <c r="BN270" s="2"/>
      <c r="BO270" s="2"/>
      <c r="BP270" s="2"/>
      <c r="BQ270" s="2"/>
      <c r="BR270" s="2"/>
      <c r="BS270" s="2"/>
      <c r="BT270" s="57"/>
      <c r="BU270" s="68"/>
      <c r="CP270" s="57"/>
      <c r="CQ270" s="57"/>
    </row>
    <row r="271" spans="3:95">
      <c r="C271" s="54"/>
      <c r="D271" s="54"/>
      <c r="AI271" s="18"/>
      <c r="AN271" s="57"/>
      <c r="AO271" s="57"/>
      <c r="AP271" s="57"/>
      <c r="AQ271" s="57"/>
      <c r="AR271" s="57"/>
      <c r="AS271" s="57"/>
      <c r="AT271" s="57"/>
      <c r="AU271" s="57"/>
      <c r="AV271" s="57"/>
      <c r="AW271" s="57"/>
      <c r="AX271" s="57"/>
      <c r="AY271" s="57"/>
      <c r="AZ271" s="57"/>
      <c r="BA271" s="57"/>
      <c r="BB271" s="57"/>
      <c r="BC271" s="57"/>
      <c r="BD271" s="57"/>
      <c r="BE271" s="57"/>
      <c r="BF271" s="57"/>
      <c r="BG271" s="57"/>
      <c r="BH271" s="57"/>
      <c r="BI271" s="57"/>
      <c r="BJ271" s="57"/>
      <c r="BK271" s="57"/>
      <c r="BL271" s="2"/>
      <c r="BM271" s="2"/>
      <c r="BN271" s="2"/>
      <c r="BO271" s="2"/>
      <c r="BP271" s="2"/>
      <c r="BQ271" s="2"/>
      <c r="BR271" s="2"/>
      <c r="BS271" s="2"/>
      <c r="BT271" s="57"/>
      <c r="BU271" s="68"/>
      <c r="CP271" s="57"/>
      <c r="CQ271" s="57"/>
    </row>
    <row r="272" spans="3:95">
      <c r="C272" s="54"/>
      <c r="D272" s="54"/>
      <c r="AI272" s="18"/>
      <c r="AN272" s="57"/>
      <c r="AO272" s="57"/>
      <c r="AP272" s="57"/>
      <c r="AQ272" s="57"/>
      <c r="AR272" s="57"/>
      <c r="AS272" s="57"/>
      <c r="AT272" s="57"/>
      <c r="AU272" s="57"/>
      <c r="AV272" s="57"/>
      <c r="AW272" s="57"/>
      <c r="AX272" s="57"/>
      <c r="AY272" s="57"/>
      <c r="AZ272" s="57"/>
      <c r="BA272" s="57"/>
      <c r="BB272" s="57"/>
      <c r="BC272" s="57"/>
      <c r="BD272" s="57"/>
      <c r="BE272" s="57"/>
      <c r="BF272" s="57"/>
      <c r="BG272" s="57"/>
      <c r="BH272" s="57"/>
      <c r="BI272" s="57"/>
      <c r="BJ272" s="57"/>
      <c r="BK272" s="57"/>
      <c r="BL272" s="2"/>
      <c r="BM272" s="2"/>
      <c r="BN272" s="2"/>
      <c r="BO272" s="2"/>
      <c r="BP272" s="2"/>
      <c r="BQ272" s="2"/>
      <c r="BR272" s="2"/>
      <c r="BS272" s="2"/>
      <c r="BT272" s="57"/>
      <c r="BU272" s="68"/>
      <c r="CP272" s="57"/>
      <c r="CQ272" s="57"/>
    </row>
    <row r="273" spans="3:95">
      <c r="C273" s="54"/>
      <c r="D273" s="54"/>
      <c r="AI273" s="18"/>
      <c r="AN273" s="57"/>
      <c r="AO273" s="57"/>
      <c r="AP273" s="57"/>
      <c r="AQ273" s="57"/>
      <c r="AR273" s="57"/>
      <c r="AS273" s="57"/>
      <c r="AT273" s="57"/>
      <c r="AU273" s="57"/>
      <c r="AV273" s="57"/>
      <c r="AW273" s="57"/>
      <c r="AX273" s="57"/>
      <c r="AY273" s="57"/>
      <c r="AZ273" s="57"/>
      <c r="BA273" s="57"/>
      <c r="BB273" s="57"/>
      <c r="BC273" s="57"/>
      <c r="BD273" s="57"/>
      <c r="BE273" s="57"/>
      <c r="BF273" s="57"/>
      <c r="BG273" s="57"/>
      <c r="BH273" s="57"/>
      <c r="BI273" s="57"/>
      <c r="BJ273" s="57"/>
      <c r="BK273" s="57"/>
      <c r="BL273" s="2"/>
      <c r="BM273" s="2"/>
      <c r="BN273" s="2"/>
      <c r="BO273" s="2"/>
      <c r="BP273" s="2"/>
      <c r="BQ273" s="2"/>
      <c r="BR273" s="2"/>
      <c r="BS273" s="2"/>
      <c r="BT273" s="57"/>
      <c r="BU273" s="68"/>
      <c r="CP273" s="57"/>
      <c r="CQ273" s="57"/>
    </row>
    <row r="274" spans="3:95">
      <c r="C274" s="54"/>
      <c r="D274" s="54"/>
      <c r="AI274" s="18"/>
      <c r="AN274" s="57"/>
      <c r="AO274" s="57"/>
      <c r="AP274" s="57"/>
      <c r="AQ274" s="57"/>
      <c r="AR274" s="57"/>
      <c r="AS274" s="57"/>
      <c r="AT274" s="57"/>
      <c r="AU274" s="57"/>
      <c r="AV274" s="57"/>
      <c r="AW274" s="57"/>
      <c r="AX274" s="57"/>
      <c r="AY274" s="57"/>
      <c r="AZ274" s="57"/>
      <c r="BA274" s="57"/>
      <c r="BB274" s="57"/>
      <c r="BC274" s="57"/>
      <c r="BD274" s="57"/>
      <c r="BE274" s="57"/>
      <c r="BF274" s="57"/>
      <c r="BG274" s="57"/>
      <c r="BH274" s="57"/>
      <c r="BI274" s="57"/>
      <c r="BJ274" s="57"/>
      <c r="BK274" s="57"/>
      <c r="BL274" s="2"/>
      <c r="BM274" s="2"/>
      <c r="BN274" s="2"/>
      <c r="BO274" s="2"/>
      <c r="BP274" s="2"/>
      <c r="BQ274" s="2"/>
      <c r="BR274" s="2"/>
      <c r="BS274" s="2"/>
      <c r="BT274" s="57"/>
      <c r="BU274" s="68"/>
      <c r="CP274" s="57"/>
      <c r="CQ274" s="57"/>
    </row>
    <row r="275" spans="3:95">
      <c r="C275" s="54"/>
      <c r="D275" s="54"/>
      <c r="AI275" s="18"/>
      <c r="AN275" s="57"/>
      <c r="AO275" s="57"/>
      <c r="AP275" s="57"/>
      <c r="AQ275" s="57"/>
      <c r="AR275" s="57"/>
      <c r="AS275" s="57"/>
      <c r="AT275" s="57"/>
      <c r="AU275" s="57"/>
      <c r="AV275" s="57"/>
      <c r="AW275" s="57"/>
      <c r="AX275" s="57"/>
      <c r="AY275" s="57"/>
      <c r="AZ275" s="57"/>
      <c r="BA275" s="57"/>
      <c r="BB275" s="57"/>
      <c r="BC275" s="57"/>
      <c r="BD275" s="57"/>
      <c r="BE275" s="57"/>
      <c r="BF275" s="57"/>
      <c r="BG275" s="57"/>
      <c r="BH275" s="57"/>
      <c r="BI275" s="57"/>
      <c r="BJ275" s="57"/>
      <c r="BK275" s="57"/>
      <c r="BL275" s="2"/>
      <c r="BM275" s="2"/>
      <c r="BN275" s="2"/>
      <c r="BO275" s="2"/>
      <c r="BP275" s="2"/>
      <c r="BQ275" s="2"/>
      <c r="BR275" s="2"/>
      <c r="BS275" s="2"/>
      <c r="BT275" s="57"/>
      <c r="BU275" s="68"/>
      <c r="CP275" s="57"/>
      <c r="CQ275" s="57"/>
    </row>
    <row r="276" spans="3:95">
      <c r="C276" s="54"/>
      <c r="D276" s="54"/>
      <c r="AI276" s="18"/>
      <c r="AN276" s="57"/>
      <c r="AO276" s="57"/>
      <c r="AP276" s="57"/>
      <c r="AQ276" s="57"/>
      <c r="AR276" s="57"/>
      <c r="AS276" s="57"/>
      <c r="AT276" s="57"/>
      <c r="AU276" s="57"/>
      <c r="AV276" s="57"/>
      <c r="AW276" s="57"/>
      <c r="AX276" s="57"/>
      <c r="AY276" s="57"/>
      <c r="AZ276" s="57"/>
      <c r="BA276" s="57"/>
      <c r="BB276" s="57"/>
      <c r="BC276" s="57"/>
      <c r="BD276" s="57"/>
      <c r="BE276" s="57"/>
      <c r="BF276" s="57"/>
      <c r="BG276" s="57"/>
      <c r="BH276" s="57"/>
      <c r="BI276" s="57"/>
      <c r="BJ276" s="57"/>
      <c r="BK276" s="57"/>
      <c r="BL276" s="2"/>
      <c r="BM276" s="2"/>
      <c r="BN276" s="2"/>
      <c r="BO276" s="2"/>
      <c r="BP276" s="2"/>
      <c r="BQ276" s="2"/>
      <c r="BR276" s="2"/>
      <c r="BS276" s="2"/>
      <c r="BT276" s="57"/>
      <c r="BU276" s="68"/>
      <c r="CP276" s="57"/>
      <c r="CQ276" s="57"/>
    </row>
    <row r="277" spans="3:95">
      <c r="C277" s="54"/>
      <c r="D277" s="54"/>
      <c r="AI277" s="18"/>
      <c r="AN277" s="57"/>
      <c r="AO277" s="57"/>
      <c r="AP277" s="57"/>
      <c r="AQ277" s="57"/>
      <c r="AR277" s="57"/>
      <c r="AS277" s="57"/>
      <c r="AT277" s="57"/>
      <c r="AU277" s="57"/>
      <c r="AV277" s="57"/>
      <c r="AW277" s="57"/>
      <c r="AX277" s="57"/>
      <c r="AY277" s="57"/>
      <c r="AZ277" s="57"/>
      <c r="BA277" s="57"/>
      <c r="BB277" s="57"/>
      <c r="BC277" s="57"/>
      <c r="BD277" s="57"/>
      <c r="BE277" s="57"/>
      <c r="BF277" s="57"/>
      <c r="BG277" s="57"/>
      <c r="BH277" s="57"/>
      <c r="BI277" s="57"/>
      <c r="BJ277" s="57"/>
      <c r="BK277" s="57"/>
      <c r="BL277" s="2"/>
      <c r="BM277" s="2"/>
      <c r="BN277" s="2"/>
      <c r="BO277" s="2"/>
      <c r="BP277" s="2"/>
      <c r="BQ277" s="2"/>
      <c r="BR277" s="2"/>
      <c r="BS277" s="2"/>
      <c r="BT277" s="57"/>
      <c r="BU277" s="68"/>
      <c r="CP277" s="57"/>
      <c r="CQ277" s="57"/>
    </row>
    <row r="278" spans="3:95">
      <c r="C278" s="54"/>
      <c r="D278" s="54"/>
      <c r="AI278" s="18"/>
      <c r="AN278" s="57"/>
      <c r="AO278" s="57"/>
      <c r="AP278" s="57"/>
      <c r="AQ278" s="57"/>
      <c r="AR278" s="57"/>
      <c r="AS278" s="57"/>
      <c r="AT278" s="57"/>
      <c r="AU278" s="57"/>
      <c r="AV278" s="57"/>
      <c r="AW278" s="57"/>
      <c r="AX278" s="57"/>
      <c r="AY278" s="57"/>
      <c r="AZ278" s="57"/>
      <c r="BA278" s="57"/>
      <c r="BB278" s="57"/>
      <c r="BC278" s="57"/>
      <c r="BD278" s="57"/>
      <c r="BE278" s="57"/>
      <c r="BF278" s="57"/>
      <c r="BG278" s="57"/>
      <c r="BH278" s="57"/>
      <c r="BI278" s="57"/>
      <c r="BJ278" s="57"/>
      <c r="BK278" s="57"/>
      <c r="BL278" s="2"/>
      <c r="BM278" s="2"/>
      <c r="BN278" s="2"/>
      <c r="BO278" s="2"/>
      <c r="BP278" s="2"/>
      <c r="BQ278" s="2"/>
      <c r="BR278" s="2"/>
      <c r="BS278" s="2"/>
      <c r="BT278" s="57"/>
      <c r="BU278" s="68"/>
      <c r="CP278" s="57"/>
      <c r="CQ278" s="57"/>
    </row>
    <row r="279" spans="3:95">
      <c r="C279" s="54"/>
      <c r="D279" s="54"/>
      <c r="AI279" s="18"/>
      <c r="AN279" s="57"/>
      <c r="AO279" s="57"/>
      <c r="AP279" s="57"/>
      <c r="AQ279" s="57"/>
      <c r="AR279" s="57"/>
      <c r="AS279" s="57"/>
      <c r="AT279" s="57"/>
      <c r="AU279" s="57"/>
      <c r="AV279" s="57"/>
      <c r="AW279" s="57"/>
      <c r="AX279" s="57"/>
      <c r="AY279" s="57"/>
      <c r="AZ279" s="57"/>
      <c r="BA279" s="57"/>
      <c r="BB279" s="57"/>
      <c r="BC279" s="57"/>
      <c r="BD279" s="57"/>
      <c r="BE279" s="57"/>
      <c r="BF279" s="57"/>
      <c r="BG279" s="57"/>
      <c r="BH279" s="57"/>
      <c r="BI279" s="57"/>
      <c r="BJ279" s="57"/>
      <c r="BK279" s="57"/>
      <c r="BL279" s="2"/>
      <c r="BM279" s="2"/>
      <c r="BN279" s="2"/>
      <c r="BO279" s="2"/>
      <c r="BP279" s="2"/>
      <c r="BQ279" s="2"/>
      <c r="BR279" s="2"/>
      <c r="BS279" s="2"/>
      <c r="BT279" s="57"/>
      <c r="BU279" s="68"/>
      <c r="CP279" s="57"/>
      <c r="CQ279" s="57"/>
    </row>
    <row r="280" spans="3:95">
      <c r="C280" s="54"/>
      <c r="D280" s="54"/>
      <c r="AI280" s="18"/>
      <c r="AN280" s="57"/>
      <c r="AO280" s="57"/>
      <c r="AP280" s="57"/>
      <c r="AQ280" s="57"/>
      <c r="AR280" s="57"/>
      <c r="AS280" s="57"/>
      <c r="AT280" s="57"/>
      <c r="AU280" s="57"/>
      <c r="AV280" s="57"/>
      <c r="AW280" s="57"/>
      <c r="AX280" s="57"/>
      <c r="AY280" s="57"/>
      <c r="AZ280" s="57"/>
      <c r="BA280" s="57"/>
      <c r="BB280" s="57"/>
      <c r="BC280" s="57"/>
      <c r="BD280" s="57"/>
      <c r="BE280" s="57"/>
      <c r="BF280" s="57"/>
      <c r="BG280" s="57"/>
      <c r="BH280" s="57"/>
      <c r="BI280" s="57"/>
      <c r="BJ280" s="57"/>
      <c r="BK280" s="57"/>
      <c r="BL280" s="2"/>
      <c r="BM280" s="2"/>
      <c r="BN280" s="2"/>
      <c r="BO280" s="2"/>
      <c r="BP280" s="2"/>
      <c r="BQ280" s="2"/>
      <c r="BR280" s="2"/>
      <c r="BS280" s="2"/>
      <c r="BT280" s="57"/>
      <c r="BU280" s="68"/>
      <c r="CP280" s="57"/>
      <c r="CQ280" s="57"/>
    </row>
    <row r="281" spans="3:95">
      <c r="C281" s="54"/>
      <c r="D281" s="54"/>
      <c r="AI281" s="18"/>
      <c r="AN281" s="57"/>
      <c r="AO281" s="57"/>
      <c r="AP281" s="57"/>
      <c r="AQ281" s="57"/>
      <c r="AR281" s="57"/>
      <c r="AS281" s="57"/>
      <c r="AT281" s="57"/>
      <c r="AU281" s="57"/>
      <c r="AV281" s="57"/>
      <c r="AW281" s="57"/>
      <c r="AX281" s="57"/>
      <c r="AY281" s="57"/>
      <c r="AZ281" s="57"/>
      <c r="BA281" s="57"/>
      <c r="BB281" s="57"/>
      <c r="BC281" s="57"/>
      <c r="BD281" s="57"/>
      <c r="BE281" s="57"/>
      <c r="BF281" s="57"/>
      <c r="BG281" s="57"/>
      <c r="BH281" s="57"/>
      <c r="BI281" s="57"/>
      <c r="BJ281" s="57"/>
      <c r="BK281" s="57"/>
      <c r="BL281" s="2"/>
      <c r="BM281" s="2"/>
      <c r="BN281" s="2"/>
      <c r="BO281" s="2"/>
      <c r="BP281" s="2"/>
      <c r="BQ281" s="2"/>
      <c r="BR281" s="2"/>
      <c r="BS281" s="2"/>
      <c r="BT281" s="57"/>
      <c r="BU281" s="68"/>
      <c r="CP281" s="57"/>
      <c r="CQ281" s="57"/>
    </row>
    <row r="282" spans="3:95">
      <c r="C282" s="54"/>
      <c r="D282" s="54"/>
      <c r="AI282" s="18"/>
      <c r="AN282" s="57"/>
      <c r="AO282" s="57"/>
      <c r="AP282" s="57"/>
      <c r="AQ282" s="57"/>
      <c r="AR282" s="57"/>
      <c r="AS282" s="57"/>
      <c r="AT282" s="57"/>
      <c r="AU282" s="57"/>
      <c r="AV282" s="57"/>
      <c r="AW282" s="57"/>
      <c r="AX282" s="57"/>
      <c r="AY282" s="57"/>
      <c r="AZ282" s="57"/>
      <c r="BA282" s="57"/>
      <c r="BB282" s="57"/>
      <c r="BC282" s="57"/>
      <c r="BD282" s="57"/>
      <c r="BE282" s="57"/>
      <c r="BF282" s="57"/>
      <c r="BG282" s="57"/>
      <c r="BH282" s="57"/>
      <c r="BI282" s="57"/>
      <c r="BJ282" s="57"/>
      <c r="BK282" s="57"/>
      <c r="BL282" s="2"/>
      <c r="BM282" s="2"/>
      <c r="BN282" s="2"/>
      <c r="BO282" s="2"/>
      <c r="BP282" s="2"/>
      <c r="BQ282" s="2"/>
      <c r="BR282" s="2"/>
      <c r="BS282" s="2"/>
      <c r="BT282" s="57"/>
      <c r="BU282" s="68"/>
      <c r="CP282" s="57"/>
      <c r="CQ282" s="57"/>
    </row>
    <row r="283" spans="3:95">
      <c r="C283" s="54"/>
      <c r="D283" s="54"/>
      <c r="AI283" s="18"/>
      <c r="AN283" s="57"/>
      <c r="AO283" s="57"/>
      <c r="AP283" s="57"/>
      <c r="AQ283" s="57"/>
      <c r="AR283" s="57"/>
      <c r="AS283" s="57"/>
      <c r="AT283" s="57"/>
      <c r="AU283" s="57"/>
      <c r="AV283" s="57"/>
      <c r="AW283" s="57"/>
      <c r="AX283" s="57"/>
      <c r="AY283" s="57"/>
      <c r="AZ283" s="57"/>
      <c r="BA283" s="57"/>
      <c r="BB283" s="57"/>
      <c r="BC283" s="57"/>
      <c r="BD283" s="57"/>
      <c r="BE283" s="57"/>
      <c r="BF283" s="57"/>
      <c r="BG283" s="57"/>
      <c r="BH283" s="57"/>
      <c r="BI283" s="57"/>
      <c r="BJ283" s="57"/>
      <c r="BK283" s="57"/>
      <c r="BL283" s="2"/>
      <c r="BM283" s="2"/>
      <c r="BN283" s="2"/>
      <c r="BO283" s="2"/>
      <c r="BP283" s="2"/>
      <c r="BQ283" s="2"/>
      <c r="BR283" s="2"/>
      <c r="BS283" s="2"/>
      <c r="BT283" s="57"/>
      <c r="BU283" s="68"/>
      <c r="CP283" s="57"/>
      <c r="CQ283" s="57"/>
    </row>
    <row r="284" spans="3:95">
      <c r="C284" s="54"/>
      <c r="D284" s="54"/>
      <c r="AI284" s="18"/>
      <c r="AN284" s="57"/>
      <c r="AO284" s="57"/>
      <c r="AP284" s="57"/>
      <c r="AQ284" s="57"/>
      <c r="AR284" s="57"/>
      <c r="AS284" s="57"/>
      <c r="AT284" s="57"/>
      <c r="AU284" s="57"/>
      <c r="AV284" s="57"/>
      <c r="AW284" s="57"/>
      <c r="AX284" s="57"/>
      <c r="AY284" s="57"/>
      <c r="AZ284" s="57"/>
      <c r="BA284" s="57"/>
      <c r="BB284" s="57"/>
      <c r="BC284" s="57"/>
      <c r="BD284" s="57"/>
      <c r="BE284" s="57"/>
      <c r="BF284" s="57"/>
      <c r="BG284" s="57"/>
      <c r="BH284" s="57"/>
      <c r="BI284" s="57"/>
      <c r="BJ284" s="57"/>
      <c r="BK284" s="57"/>
      <c r="BL284" s="2"/>
      <c r="BM284" s="2"/>
      <c r="BN284" s="2"/>
      <c r="BO284" s="2"/>
      <c r="BP284" s="2"/>
      <c r="BQ284" s="2"/>
      <c r="BR284" s="2"/>
      <c r="BS284" s="2"/>
      <c r="BT284" s="57"/>
      <c r="BU284" s="68"/>
      <c r="CP284" s="57"/>
      <c r="CQ284" s="57"/>
    </row>
    <row r="285" spans="3:95">
      <c r="C285" s="54"/>
      <c r="D285" s="54"/>
      <c r="AI285" s="18"/>
      <c r="AN285" s="57"/>
      <c r="AO285" s="57"/>
      <c r="AP285" s="57"/>
      <c r="AQ285" s="57"/>
      <c r="AR285" s="57"/>
      <c r="AS285" s="57"/>
      <c r="AT285" s="57"/>
      <c r="AU285" s="57"/>
      <c r="AV285" s="57"/>
      <c r="AW285" s="57"/>
      <c r="AX285" s="57"/>
      <c r="AY285" s="57"/>
      <c r="AZ285" s="57"/>
      <c r="BA285" s="57"/>
      <c r="BB285" s="57"/>
      <c r="BC285" s="57"/>
      <c r="BD285" s="57"/>
      <c r="BE285" s="57"/>
      <c r="BF285" s="57"/>
      <c r="BG285" s="57"/>
      <c r="BH285" s="57"/>
      <c r="BI285" s="57"/>
      <c r="BJ285" s="57"/>
      <c r="BK285" s="57"/>
      <c r="BL285" s="2"/>
      <c r="BM285" s="2"/>
      <c r="BN285" s="2"/>
      <c r="BO285" s="2"/>
      <c r="BP285" s="2"/>
      <c r="BQ285" s="2"/>
      <c r="BR285" s="2"/>
      <c r="BS285" s="2"/>
      <c r="BT285" s="57"/>
      <c r="BU285" s="68"/>
      <c r="CP285" s="57"/>
      <c r="CQ285" s="57"/>
    </row>
    <row r="286" spans="3:95">
      <c r="C286" s="54"/>
      <c r="D286" s="54"/>
      <c r="AI286" s="18"/>
      <c r="AN286" s="57"/>
      <c r="AO286" s="57"/>
      <c r="AP286" s="57"/>
      <c r="AQ286" s="57"/>
      <c r="AR286" s="57"/>
      <c r="AS286" s="57"/>
      <c r="AT286" s="57"/>
      <c r="AU286" s="57"/>
      <c r="AV286" s="57"/>
      <c r="AW286" s="57"/>
      <c r="AX286" s="57"/>
      <c r="AY286" s="57"/>
      <c r="AZ286" s="57"/>
      <c r="BA286" s="57"/>
      <c r="BB286" s="57"/>
      <c r="BC286" s="57"/>
      <c r="BD286" s="57"/>
      <c r="BE286" s="57"/>
      <c r="BF286" s="57"/>
      <c r="BG286" s="57"/>
      <c r="BH286" s="57"/>
      <c r="BI286" s="57"/>
      <c r="BJ286" s="57"/>
      <c r="BK286" s="57"/>
      <c r="BL286" s="2"/>
      <c r="BM286" s="2"/>
      <c r="BN286" s="2"/>
      <c r="BO286" s="2"/>
      <c r="BP286" s="2"/>
      <c r="BQ286" s="2"/>
      <c r="BR286" s="2"/>
      <c r="BS286" s="2"/>
      <c r="BT286" s="57"/>
      <c r="BU286" s="68"/>
      <c r="CP286" s="57"/>
      <c r="CQ286" s="57"/>
    </row>
    <row r="287" spans="3:95">
      <c r="C287" s="54"/>
      <c r="D287" s="54"/>
      <c r="AI287" s="18"/>
      <c r="AN287" s="57"/>
      <c r="AO287" s="57"/>
      <c r="AP287" s="57"/>
      <c r="AQ287" s="57"/>
      <c r="AR287" s="57"/>
      <c r="AS287" s="57"/>
      <c r="AT287" s="57"/>
      <c r="AU287" s="57"/>
      <c r="AV287" s="57"/>
      <c r="AW287" s="57"/>
      <c r="AX287" s="57"/>
      <c r="AY287" s="57"/>
      <c r="AZ287" s="57"/>
      <c r="BA287" s="57"/>
      <c r="BB287" s="57"/>
      <c r="BC287" s="57"/>
      <c r="BD287" s="57"/>
      <c r="BE287" s="57"/>
      <c r="BF287" s="57"/>
      <c r="BG287" s="57"/>
      <c r="BH287" s="57"/>
      <c r="BI287" s="57"/>
      <c r="BJ287" s="57"/>
      <c r="BK287" s="57"/>
      <c r="BL287" s="2"/>
      <c r="BM287" s="2"/>
      <c r="BN287" s="2"/>
      <c r="BO287" s="2"/>
      <c r="BP287" s="2"/>
      <c r="BQ287" s="2"/>
      <c r="BR287" s="2"/>
      <c r="BS287" s="2"/>
      <c r="BT287" s="57"/>
      <c r="BU287" s="68"/>
      <c r="CP287" s="57"/>
      <c r="CQ287" s="57"/>
    </row>
    <row r="288" spans="3:95">
      <c r="C288" s="54"/>
      <c r="D288" s="54"/>
      <c r="AI288" s="18"/>
      <c r="AN288" s="57"/>
      <c r="AO288" s="57"/>
      <c r="AP288" s="57"/>
      <c r="AQ288" s="57"/>
      <c r="AR288" s="57"/>
      <c r="AS288" s="57"/>
      <c r="AT288" s="57"/>
      <c r="AU288" s="57"/>
      <c r="AV288" s="57"/>
      <c r="AW288" s="57"/>
      <c r="AX288" s="57"/>
      <c r="AY288" s="57"/>
      <c r="AZ288" s="57"/>
      <c r="BA288" s="57"/>
      <c r="BB288" s="57"/>
      <c r="BC288" s="57"/>
      <c r="BD288" s="57"/>
      <c r="BE288" s="57"/>
      <c r="BF288" s="57"/>
      <c r="BG288" s="57"/>
      <c r="BH288" s="57"/>
      <c r="BI288" s="57"/>
      <c r="BJ288" s="57"/>
      <c r="BK288" s="57"/>
      <c r="BL288" s="2"/>
      <c r="BM288" s="2"/>
      <c r="BN288" s="2"/>
      <c r="BO288" s="2"/>
      <c r="BP288" s="2"/>
      <c r="BQ288" s="2"/>
      <c r="BR288" s="2"/>
      <c r="BS288" s="2"/>
      <c r="BT288" s="57"/>
      <c r="BU288" s="68"/>
      <c r="CP288" s="57"/>
      <c r="CQ288" s="57"/>
    </row>
    <row r="289" spans="3:95">
      <c r="C289" s="54"/>
      <c r="D289" s="54"/>
      <c r="AI289" s="18"/>
      <c r="AN289" s="57"/>
      <c r="AO289" s="57"/>
      <c r="AP289" s="57"/>
      <c r="AQ289" s="57"/>
      <c r="AR289" s="57"/>
      <c r="AS289" s="57"/>
      <c r="AT289" s="57"/>
      <c r="AU289" s="57"/>
      <c r="AV289" s="57"/>
      <c r="AW289" s="57"/>
      <c r="AX289" s="57"/>
      <c r="AY289" s="57"/>
      <c r="AZ289" s="57"/>
      <c r="BA289" s="57"/>
      <c r="BB289" s="57"/>
      <c r="BC289" s="57"/>
      <c r="BD289" s="57"/>
      <c r="BE289" s="57"/>
      <c r="BF289" s="57"/>
      <c r="BG289" s="57"/>
      <c r="BH289" s="57"/>
      <c r="BI289" s="57"/>
      <c r="BJ289" s="57"/>
      <c r="BK289" s="57"/>
      <c r="BL289" s="2"/>
      <c r="BM289" s="2"/>
      <c r="BN289" s="2"/>
      <c r="BO289" s="2"/>
      <c r="BP289" s="2"/>
      <c r="BQ289" s="2"/>
      <c r="BR289" s="2"/>
      <c r="BS289" s="2"/>
      <c r="BT289" s="57"/>
      <c r="BU289" s="68"/>
      <c r="CP289" s="57"/>
      <c r="CQ289" s="57"/>
    </row>
    <row r="290" spans="3:95">
      <c r="C290" s="54"/>
      <c r="D290" s="54"/>
      <c r="AI290" s="18"/>
      <c r="AN290" s="57"/>
      <c r="AO290" s="57"/>
      <c r="AP290" s="57"/>
      <c r="AQ290" s="57"/>
      <c r="AR290" s="57"/>
      <c r="AS290" s="57"/>
      <c r="AT290" s="57"/>
      <c r="AU290" s="57"/>
      <c r="AV290" s="57"/>
      <c r="AW290" s="57"/>
      <c r="AX290" s="57"/>
      <c r="AY290" s="57"/>
      <c r="AZ290" s="57"/>
      <c r="BA290" s="57"/>
      <c r="BB290" s="57"/>
      <c r="BC290" s="57"/>
      <c r="BD290" s="57"/>
      <c r="BE290" s="57"/>
      <c r="BF290" s="57"/>
      <c r="BG290" s="57"/>
      <c r="BH290" s="57"/>
      <c r="BI290" s="57"/>
      <c r="BJ290" s="57"/>
      <c r="BK290" s="57"/>
      <c r="BL290" s="2"/>
      <c r="BM290" s="2"/>
      <c r="BN290" s="2"/>
      <c r="BO290" s="2"/>
      <c r="BP290" s="2"/>
      <c r="BQ290" s="2"/>
      <c r="BR290" s="2"/>
      <c r="BS290" s="2"/>
      <c r="BT290" s="57"/>
      <c r="BU290" s="68"/>
      <c r="CP290" s="57"/>
      <c r="CQ290" s="57"/>
    </row>
    <row r="291" spans="3:95">
      <c r="C291" s="54"/>
      <c r="D291" s="54"/>
      <c r="AI291" s="18"/>
      <c r="AN291" s="57"/>
      <c r="AO291" s="57"/>
      <c r="AP291" s="57"/>
      <c r="AQ291" s="57"/>
      <c r="AR291" s="57"/>
      <c r="AS291" s="57"/>
      <c r="AT291" s="57"/>
      <c r="AU291" s="57"/>
      <c r="AV291" s="57"/>
      <c r="AW291" s="57"/>
      <c r="AX291" s="57"/>
      <c r="AY291" s="57"/>
      <c r="AZ291" s="57"/>
      <c r="BA291" s="57"/>
      <c r="BB291" s="57"/>
      <c r="BC291" s="57"/>
      <c r="BD291" s="57"/>
      <c r="BE291" s="57"/>
      <c r="BF291" s="57"/>
      <c r="BG291" s="57"/>
      <c r="BH291" s="57"/>
      <c r="BI291" s="57"/>
      <c r="BJ291" s="57"/>
      <c r="BK291" s="57"/>
      <c r="BL291" s="2"/>
      <c r="BM291" s="2"/>
      <c r="BN291" s="2"/>
      <c r="BO291" s="2"/>
      <c r="BP291" s="2"/>
      <c r="BQ291" s="2"/>
      <c r="BR291" s="2"/>
      <c r="BS291" s="2"/>
      <c r="BT291" s="57"/>
      <c r="BU291" s="68"/>
      <c r="CP291" s="57"/>
      <c r="CQ291" s="57"/>
    </row>
    <row r="292" spans="3:95">
      <c r="C292" s="54"/>
      <c r="D292" s="54"/>
      <c r="AI292" s="18"/>
      <c r="AN292" s="57"/>
      <c r="AO292" s="57"/>
      <c r="AP292" s="57"/>
      <c r="AQ292" s="57"/>
      <c r="AR292" s="57"/>
      <c r="AS292" s="57"/>
      <c r="AT292" s="57"/>
      <c r="AU292" s="57"/>
      <c r="AV292" s="57"/>
      <c r="AW292" s="57"/>
      <c r="AX292" s="57"/>
      <c r="AY292" s="57"/>
      <c r="AZ292" s="57"/>
      <c r="BA292" s="57"/>
      <c r="BB292" s="57"/>
      <c r="BC292" s="57"/>
      <c r="BD292" s="57"/>
      <c r="BE292" s="57"/>
      <c r="BF292" s="57"/>
      <c r="BG292" s="57"/>
      <c r="BH292" s="57"/>
      <c r="BI292" s="57"/>
      <c r="BJ292" s="57"/>
      <c r="BK292" s="57"/>
      <c r="BL292" s="2"/>
      <c r="BM292" s="2"/>
      <c r="BN292" s="2"/>
      <c r="BO292" s="2"/>
      <c r="BP292" s="2"/>
      <c r="BQ292" s="2"/>
      <c r="BR292" s="2"/>
      <c r="BS292" s="2"/>
      <c r="BT292" s="57"/>
      <c r="BU292" s="68"/>
      <c r="CP292" s="57"/>
      <c r="CQ292" s="57"/>
    </row>
    <row r="293" spans="3:95">
      <c r="C293" s="54"/>
      <c r="D293" s="54"/>
      <c r="AI293" s="18"/>
      <c r="AN293" s="57"/>
      <c r="AO293" s="57"/>
      <c r="AP293" s="57"/>
      <c r="AQ293" s="57"/>
      <c r="AR293" s="57"/>
      <c r="AS293" s="57"/>
      <c r="AT293" s="57"/>
      <c r="AU293" s="57"/>
      <c r="AV293" s="57"/>
      <c r="AW293" s="57"/>
      <c r="AX293" s="57"/>
      <c r="AY293" s="57"/>
      <c r="AZ293" s="57"/>
      <c r="BA293" s="57"/>
      <c r="BB293" s="57"/>
      <c r="BC293" s="57"/>
      <c r="BD293" s="57"/>
      <c r="BE293" s="57"/>
      <c r="BF293" s="57"/>
      <c r="BG293" s="57"/>
      <c r="BH293" s="57"/>
      <c r="BI293" s="57"/>
      <c r="BJ293" s="57"/>
      <c r="BK293" s="57"/>
      <c r="BL293" s="2"/>
      <c r="BM293" s="2"/>
      <c r="BN293" s="2"/>
      <c r="BO293" s="2"/>
      <c r="BP293" s="2"/>
      <c r="BQ293" s="2"/>
      <c r="BR293" s="2"/>
      <c r="BS293" s="2"/>
      <c r="BT293" s="57"/>
      <c r="BU293" s="68"/>
      <c r="CP293" s="57"/>
      <c r="CQ293" s="57"/>
    </row>
    <row r="294" spans="3:95">
      <c r="C294" s="54"/>
      <c r="D294" s="54"/>
      <c r="AI294" s="18"/>
      <c r="AN294" s="57"/>
      <c r="AO294" s="57"/>
      <c r="AP294" s="57"/>
      <c r="AQ294" s="57"/>
      <c r="AR294" s="57"/>
      <c r="AS294" s="57"/>
      <c r="AT294" s="57"/>
      <c r="AU294" s="57"/>
      <c r="AV294" s="57"/>
      <c r="AW294" s="57"/>
      <c r="AX294" s="57"/>
      <c r="AY294" s="57"/>
      <c r="AZ294" s="57"/>
      <c r="BA294" s="57"/>
      <c r="BB294" s="57"/>
      <c r="BC294" s="57"/>
      <c r="BD294" s="57"/>
      <c r="BE294" s="57"/>
      <c r="BF294" s="57"/>
      <c r="BG294" s="57"/>
      <c r="BH294" s="57"/>
      <c r="BI294" s="57"/>
      <c r="BJ294" s="57"/>
      <c r="BK294" s="57"/>
      <c r="BL294" s="2"/>
      <c r="BM294" s="2"/>
      <c r="BN294" s="2"/>
      <c r="BO294" s="2"/>
      <c r="BP294" s="2"/>
      <c r="BQ294" s="2"/>
      <c r="BR294" s="2"/>
      <c r="BS294" s="2"/>
      <c r="BT294" s="57"/>
      <c r="BU294" s="68"/>
      <c r="CP294" s="57"/>
      <c r="CQ294" s="57"/>
    </row>
    <row r="295" spans="3:95">
      <c r="C295" s="54"/>
      <c r="D295" s="54"/>
      <c r="AI295" s="18"/>
      <c r="AN295" s="57"/>
      <c r="AO295" s="57"/>
      <c r="AP295" s="57"/>
      <c r="AQ295" s="57"/>
      <c r="AR295" s="57"/>
      <c r="AS295" s="57"/>
      <c r="AT295" s="57"/>
      <c r="AU295" s="57"/>
      <c r="AV295" s="57"/>
      <c r="AW295" s="57"/>
      <c r="AX295" s="57"/>
      <c r="AY295" s="57"/>
      <c r="AZ295" s="57"/>
      <c r="BA295" s="57"/>
      <c r="BB295" s="57"/>
      <c r="BC295" s="57"/>
      <c r="BD295" s="57"/>
      <c r="BE295" s="57"/>
      <c r="BF295" s="57"/>
      <c r="BG295" s="57"/>
      <c r="BH295" s="57"/>
      <c r="BI295" s="57"/>
      <c r="BJ295" s="57"/>
      <c r="BK295" s="57"/>
      <c r="BL295" s="2"/>
      <c r="BM295" s="2"/>
      <c r="BN295" s="2"/>
      <c r="BO295" s="2"/>
      <c r="BP295" s="2"/>
      <c r="BQ295" s="2"/>
      <c r="BR295" s="2"/>
      <c r="BS295" s="2"/>
      <c r="BT295" s="57"/>
      <c r="BU295" s="68"/>
      <c r="CP295" s="57"/>
      <c r="CQ295" s="57"/>
    </row>
    <row r="296" spans="3:95">
      <c r="C296" s="54"/>
      <c r="D296" s="54"/>
      <c r="AI296" s="18"/>
      <c r="AN296" s="57"/>
      <c r="AO296" s="57"/>
      <c r="AP296" s="57"/>
      <c r="AQ296" s="57"/>
      <c r="AR296" s="57"/>
      <c r="AS296" s="57"/>
      <c r="AT296" s="57"/>
      <c r="AU296" s="57"/>
      <c r="AV296" s="57"/>
      <c r="AW296" s="57"/>
      <c r="AX296" s="57"/>
      <c r="AY296" s="57"/>
      <c r="AZ296" s="57"/>
      <c r="BA296" s="57"/>
      <c r="BB296" s="57"/>
      <c r="BC296" s="57"/>
      <c r="BD296" s="57"/>
      <c r="BE296" s="57"/>
      <c r="BF296" s="57"/>
      <c r="BG296" s="57"/>
      <c r="BH296" s="57"/>
      <c r="BI296" s="57"/>
      <c r="BJ296" s="57"/>
      <c r="BK296" s="57"/>
      <c r="BL296" s="2"/>
      <c r="BM296" s="2"/>
      <c r="BN296" s="2"/>
      <c r="BO296" s="2"/>
      <c r="BP296" s="2"/>
      <c r="BQ296" s="2"/>
      <c r="BR296" s="2"/>
      <c r="BS296" s="2"/>
      <c r="BT296" s="57"/>
      <c r="BU296" s="68"/>
      <c r="CP296" s="57"/>
      <c r="CQ296" s="57"/>
    </row>
    <row r="297" spans="3:95">
      <c r="C297" s="54"/>
      <c r="D297" s="54"/>
      <c r="AI297" s="18"/>
      <c r="AN297" s="57"/>
      <c r="AO297" s="57"/>
      <c r="AP297" s="57"/>
      <c r="AQ297" s="57"/>
      <c r="AR297" s="57"/>
      <c r="AS297" s="57"/>
      <c r="AT297" s="57"/>
      <c r="AU297" s="57"/>
      <c r="AV297" s="57"/>
      <c r="AW297" s="57"/>
      <c r="AX297" s="57"/>
      <c r="AY297" s="57"/>
      <c r="AZ297" s="57"/>
      <c r="BA297" s="57"/>
      <c r="BB297" s="57"/>
      <c r="BC297" s="57"/>
      <c r="BD297" s="57"/>
      <c r="BE297" s="57"/>
      <c r="BF297" s="57"/>
      <c r="BG297" s="57"/>
      <c r="BH297" s="57"/>
      <c r="BI297" s="57"/>
      <c r="BJ297" s="57"/>
      <c r="BK297" s="57"/>
      <c r="BL297" s="2"/>
      <c r="BM297" s="2"/>
      <c r="BN297" s="2"/>
      <c r="BO297" s="2"/>
      <c r="BP297" s="2"/>
      <c r="BQ297" s="2"/>
      <c r="BR297" s="2"/>
      <c r="BS297" s="2"/>
      <c r="BT297" s="57"/>
      <c r="BU297" s="68"/>
      <c r="CP297" s="57"/>
      <c r="CQ297" s="57"/>
    </row>
    <row r="298" spans="3:95">
      <c r="C298" s="54"/>
      <c r="D298" s="54"/>
      <c r="AI298" s="18"/>
      <c r="AN298" s="57"/>
      <c r="AO298" s="57"/>
      <c r="AP298" s="57"/>
      <c r="AQ298" s="57"/>
      <c r="AR298" s="57"/>
      <c r="AS298" s="57"/>
      <c r="AT298" s="57"/>
      <c r="AU298" s="57"/>
      <c r="AV298" s="57"/>
      <c r="AW298" s="57"/>
      <c r="AX298" s="57"/>
      <c r="AY298" s="57"/>
      <c r="AZ298" s="57"/>
      <c r="BA298" s="57"/>
      <c r="BB298" s="57"/>
      <c r="BC298" s="57"/>
      <c r="BD298" s="57"/>
      <c r="BE298" s="57"/>
      <c r="BF298" s="57"/>
      <c r="BG298" s="57"/>
      <c r="BH298" s="57"/>
      <c r="BI298" s="57"/>
      <c r="BJ298" s="57"/>
      <c r="BK298" s="57"/>
      <c r="BL298" s="2"/>
      <c r="BM298" s="2"/>
      <c r="BN298" s="2"/>
      <c r="BO298" s="2"/>
      <c r="BP298" s="2"/>
      <c r="BQ298" s="2"/>
      <c r="BR298" s="2"/>
      <c r="BS298" s="2"/>
      <c r="BT298" s="57"/>
      <c r="BU298" s="68"/>
      <c r="CP298" s="57"/>
      <c r="CQ298" s="57"/>
    </row>
    <row r="299" spans="3:95">
      <c r="C299" s="54"/>
      <c r="D299" s="54"/>
      <c r="AI299" s="18"/>
      <c r="AN299" s="57"/>
      <c r="AO299" s="57"/>
      <c r="AP299" s="57"/>
      <c r="AQ299" s="57"/>
      <c r="AR299" s="57"/>
      <c r="AS299" s="57"/>
      <c r="AT299" s="57"/>
      <c r="AU299" s="57"/>
      <c r="AV299" s="57"/>
      <c r="AW299" s="57"/>
      <c r="AX299" s="57"/>
      <c r="AY299" s="57"/>
      <c r="AZ299" s="57"/>
      <c r="BA299" s="57"/>
      <c r="BB299" s="57"/>
      <c r="BC299" s="57"/>
      <c r="BD299" s="57"/>
      <c r="BE299" s="57"/>
      <c r="BF299" s="57"/>
      <c r="BG299" s="57"/>
      <c r="BH299" s="57"/>
      <c r="BI299" s="57"/>
      <c r="BJ299" s="57"/>
      <c r="BK299" s="57"/>
      <c r="BL299" s="2"/>
      <c r="BM299" s="2"/>
      <c r="BN299" s="2"/>
      <c r="BO299" s="2"/>
      <c r="BP299" s="2"/>
      <c r="BQ299" s="2"/>
      <c r="BR299" s="2"/>
      <c r="BS299" s="2"/>
      <c r="BT299" s="57"/>
      <c r="BU299" s="68"/>
      <c r="CP299" s="57"/>
      <c r="CQ299" s="57"/>
    </row>
    <row r="300" spans="3:95">
      <c r="C300" s="54"/>
      <c r="D300" s="54"/>
      <c r="AI300" s="18"/>
      <c r="AN300" s="57"/>
      <c r="AO300" s="57"/>
      <c r="AP300" s="57"/>
      <c r="AQ300" s="57"/>
      <c r="AR300" s="57"/>
      <c r="AS300" s="57"/>
      <c r="AT300" s="57"/>
      <c r="AU300" s="57"/>
      <c r="AV300" s="57"/>
      <c r="AW300" s="57"/>
      <c r="AX300" s="57"/>
      <c r="AY300" s="57"/>
      <c r="AZ300" s="57"/>
      <c r="BA300" s="57"/>
      <c r="BB300" s="57"/>
      <c r="BC300" s="57"/>
      <c r="BD300" s="57"/>
      <c r="BE300" s="57"/>
      <c r="BF300" s="57"/>
      <c r="BG300" s="57"/>
      <c r="BH300" s="57"/>
      <c r="BI300" s="57"/>
      <c r="BJ300" s="57"/>
      <c r="BK300" s="57"/>
      <c r="BL300" s="2"/>
      <c r="BM300" s="2"/>
      <c r="BN300" s="2"/>
      <c r="BO300" s="2"/>
      <c r="BP300" s="2"/>
      <c r="BQ300" s="2"/>
      <c r="BR300" s="2"/>
      <c r="BS300" s="2"/>
      <c r="BT300" s="57"/>
      <c r="BU300" s="68"/>
      <c r="CP300" s="57"/>
      <c r="CQ300" s="57"/>
    </row>
    <row r="301" spans="3:95">
      <c r="C301" s="54"/>
      <c r="D301" s="54"/>
      <c r="AI301" s="18"/>
      <c r="AN301" s="57"/>
      <c r="AO301" s="57"/>
      <c r="AP301" s="57"/>
      <c r="AQ301" s="57"/>
      <c r="AR301" s="57"/>
      <c r="AS301" s="57"/>
      <c r="AT301" s="57"/>
      <c r="AU301" s="57"/>
      <c r="AV301" s="57"/>
      <c r="AW301" s="57"/>
      <c r="AX301" s="57"/>
      <c r="AY301" s="57"/>
      <c r="AZ301" s="57"/>
      <c r="BA301" s="57"/>
      <c r="BB301" s="57"/>
      <c r="BC301" s="57"/>
      <c r="BD301" s="57"/>
      <c r="BE301" s="57"/>
      <c r="BF301" s="57"/>
      <c r="BG301" s="57"/>
      <c r="BH301" s="57"/>
      <c r="BI301" s="57"/>
      <c r="BJ301" s="57"/>
      <c r="BK301" s="57"/>
      <c r="BL301" s="2"/>
      <c r="BM301" s="2"/>
      <c r="BN301" s="2"/>
      <c r="BO301" s="2"/>
      <c r="BP301" s="2"/>
      <c r="BQ301" s="2"/>
      <c r="BR301" s="2"/>
      <c r="BS301" s="2"/>
      <c r="BT301" s="57"/>
      <c r="BU301" s="68"/>
      <c r="CP301" s="57"/>
      <c r="CQ301" s="57"/>
    </row>
    <row r="302" spans="3:95">
      <c r="C302" s="54"/>
      <c r="D302" s="54"/>
      <c r="AI302" s="18"/>
      <c r="AN302" s="57"/>
      <c r="AO302" s="57"/>
      <c r="AP302" s="57"/>
      <c r="AQ302" s="57"/>
      <c r="AR302" s="57"/>
      <c r="AS302" s="57"/>
      <c r="AT302" s="57"/>
      <c r="AU302" s="57"/>
      <c r="AV302" s="57"/>
      <c r="AW302" s="57"/>
      <c r="AX302" s="57"/>
      <c r="AY302" s="57"/>
      <c r="AZ302" s="57"/>
      <c r="BA302" s="57"/>
      <c r="BB302" s="57"/>
      <c r="BC302" s="57"/>
      <c r="BD302" s="57"/>
      <c r="BE302" s="57"/>
      <c r="BF302" s="57"/>
      <c r="BG302" s="57"/>
      <c r="BH302" s="57"/>
      <c r="BI302" s="57"/>
      <c r="BJ302" s="57"/>
      <c r="BK302" s="57"/>
      <c r="BL302" s="2"/>
      <c r="BM302" s="2"/>
      <c r="BN302" s="2"/>
      <c r="BO302" s="2"/>
      <c r="BP302" s="2"/>
      <c r="BQ302" s="2"/>
      <c r="BR302" s="2"/>
      <c r="BS302" s="2"/>
      <c r="BT302" s="57"/>
      <c r="BU302" s="68"/>
      <c r="CP302" s="57"/>
      <c r="CQ302" s="57"/>
    </row>
    <row r="303" spans="3:95">
      <c r="C303" s="54"/>
      <c r="D303" s="54"/>
      <c r="AI303" s="18"/>
      <c r="AN303" s="57"/>
      <c r="AO303" s="57"/>
      <c r="AP303" s="57"/>
      <c r="AQ303" s="57"/>
      <c r="AR303" s="57"/>
      <c r="AS303" s="57"/>
      <c r="AT303" s="57"/>
      <c r="AU303" s="57"/>
      <c r="AV303" s="57"/>
      <c r="AW303" s="57"/>
      <c r="AX303" s="57"/>
      <c r="AY303" s="57"/>
      <c r="AZ303" s="57"/>
      <c r="BA303" s="57"/>
      <c r="BB303" s="57"/>
      <c r="BC303" s="57"/>
      <c r="BD303" s="57"/>
      <c r="BE303" s="57"/>
      <c r="BF303" s="57"/>
      <c r="BG303" s="57"/>
      <c r="BH303" s="57"/>
      <c r="BI303" s="57"/>
      <c r="BJ303" s="57"/>
      <c r="BK303" s="57"/>
      <c r="BL303" s="2"/>
      <c r="BM303" s="2"/>
      <c r="BN303" s="2"/>
      <c r="BO303" s="2"/>
      <c r="BP303" s="2"/>
      <c r="BQ303" s="2"/>
      <c r="BR303" s="2"/>
      <c r="BS303" s="2"/>
      <c r="BT303" s="57"/>
      <c r="BU303" s="68"/>
      <c r="CP303" s="57"/>
      <c r="CQ303" s="57"/>
    </row>
    <row r="304" spans="3:95">
      <c r="C304" s="54"/>
      <c r="D304" s="54"/>
      <c r="AI304" s="18"/>
      <c r="AN304" s="57"/>
      <c r="AO304" s="57"/>
      <c r="AP304" s="57"/>
      <c r="AQ304" s="57"/>
      <c r="AR304" s="57"/>
      <c r="AS304" s="57"/>
      <c r="AT304" s="57"/>
      <c r="AU304" s="57"/>
      <c r="AV304" s="57"/>
      <c r="AW304" s="57"/>
      <c r="AX304" s="57"/>
      <c r="AY304" s="57"/>
      <c r="AZ304" s="57"/>
      <c r="BA304" s="57"/>
      <c r="BB304" s="57"/>
      <c r="BC304" s="57"/>
      <c r="BD304" s="57"/>
      <c r="BE304" s="57"/>
      <c r="BF304" s="57"/>
      <c r="BG304" s="57"/>
      <c r="BH304" s="57"/>
      <c r="BI304" s="57"/>
      <c r="BJ304" s="57"/>
      <c r="BK304" s="57"/>
      <c r="BL304" s="2"/>
      <c r="BM304" s="2"/>
      <c r="BN304" s="2"/>
      <c r="BO304" s="2"/>
      <c r="BP304" s="2"/>
      <c r="BQ304" s="2"/>
      <c r="BR304" s="2"/>
      <c r="BS304" s="2"/>
      <c r="BT304" s="57"/>
      <c r="BU304" s="68"/>
      <c r="CP304" s="57"/>
      <c r="CQ304" s="57"/>
    </row>
    <row r="305" spans="3:95">
      <c r="C305" s="54"/>
      <c r="D305" s="54"/>
      <c r="AI305" s="18"/>
      <c r="AN305" s="57"/>
      <c r="AO305" s="57"/>
      <c r="AP305" s="57"/>
      <c r="AQ305" s="57"/>
      <c r="AR305" s="57"/>
      <c r="AS305" s="57"/>
      <c r="AT305" s="57"/>
      <c r="AU305" s="57"/>
      <c r="AV305" s="57"/>
      <c r="AW305" s="57"/>
      <c r="AX305" s="57"/>
      <c r="AY305" s="57"/>
      <c r="AZ305" s="57"/>
      <c r="BA305" s="57"/>
      <c r="BB305" s="57"/>
      <c r="BC305" s="57"/>
      <c r="BD305" s="57"/>
      <c r="BE305" s="57"/>
      <c r="BF305" s="57"/>
      <c r="BG305" s="57"/>
      <c r="BH305" s="57"/>
      <c r="BI305" s="57"/>
      <c r="BJ305" s="57"/>
      <c r="BK305" s="57"/>
      <c r="BL305" s="2"/>
      <c r="BM305" s="2"/>
      <c r="BN305" s="2"/>
      <c r="BO305" s="2"/>
      <c r="BP305" s="2"/>
      <c r="BQ305" s="2"/>
      <c r="BR305" s="2"/>
      <c r="BS305" s="2"/>
      <c r="BT305" s="57"/>
      <c r="BU305" s="68"/>
      <c r="CP305" s="57"/>
      <c r="CQ305" s="57"/>
    </row>
    <row r="306" spans="3:95">
      <c r="C306" s="54"/>
      <c r="D306" s="54"/>
      <c r="AI306" s="18"/>
      <c r="AN306" s="57"/>
      <c r="AO306" s="57"/>
      <c r="AP306" s="57"/>
      <c r="AQ306" s="57"/>
      <c r="AR306" s="57"/>
      <c r="AS306" s="57"/>
      <c r="AT306" s="57"/>
      <c r="AU306" s="57"/>
      <c r="AV306" s="57"/>
      <c r="AW306" s="57"/>
      <c r="AX306" s="57"/>
      <c r="AY306" s="57"/>
      <c r="AZ306" s="57"/>
      <c r="BA306" s="57"/>
      <c r="BB306" s="57"/>
      <c r="BC306" s="57"/>
      <c r="BD306" s="57"/>
      <c r="BE306" s="57"/>
      <c r="BF306" s="57"/>
      <c r="BG306" s="57"/>
      <c r="BH306" s="57"/>
      <c r="BI306" s="57"/>
      <c r="BJ306" s="57"/>
      <c r="BK306" s="57"/>
      <c r="BL306" s="2"/>
      <c r="BM306" s="2"/>
      <c r="BN306" s="2"/>
      <c r="BO306" s="2"/>
      <c r="BP306" s="2"/>
      <c r="BQ306" s="2"/>
      <c r="BR306" s="2"/>
      <c r="BS306" s="2"/>
      <c r="BT306" s="57"/>
      <c r="BU306" s="68"/>
      <c r="CP306" s="57"/>
      <c r="CQ306" s="57"/>
    </row>
    <row r="307" spans="3:95">
      <c r="C307" s="54"/>
      <c r="D307" s="54"/>
      <c r="AI307" s="18"/>
      <c r="AN307" s="57"/>
      <c r="AO307" s="57"/>
      <c r="AP307" s="57"/>
      <c r="AQ307" s="57"/>
      <c r="AR307" s="57"/>
      <c r="AS307" s="57"/>
      <c r="AT307" s="57"/>
      <c r="AU307" s="57"/>
      <c r="AV307" s="57"/>
      <c r="AW307" s="57"/>
      <c r="AX307" s="57"/>
      <c r="AY307" s="57"/>
      <c r="AZ307" s="57"/>
      <c r="BA307" s="57"/>
      <c r="BB307" s="57"/>
      <c r="BC307" s="57"/>
      <c r="BD307" s="57"/>
      <c r="BE307" s="57"/>
      <c r="BF307" s="57"/>
      <c r="BG307" s="57"/>
      <c r="BH307" s="57"/>
      <c r="BI307" s="57"/>
      <c r="BJ307" s="57"/>
      <c r="BK307" s="57"/>
      <c r="BL307" s="2"/>
      <c r="BM307" s="2"/>
      <c r="BN307" s="2"/>
      <c r="BO307" s="2"/>
      <c r="BP307" s="2"/>
      <c r="BQ307" s="2"/>
      <c r="BR307" s="2"/>
      <c r="BS307" s="2"/>
      <c r="BT307" s="57"/>
      <c r="BU307" s="68"/>
      <c r="CP307" s="57"/>
      <c r="CQ307" s="57"/>
    </row>
    <row r="308" spans="3:95">
      <c r="C308" s="54"/>
      <c r="D308" s="54"/>
      <c r="AI308" s="18"/>
      <c r="AN308" s="57"/>
      <c r="AO308" s="57"/>
      <c r="AP308" s="57"/>
      <c r="AQ308" s="57"/>
      <c r="AR308" s="57"/>
      <c r="AS308" s="57"/>
      <c r="AT308" s="57"/>
      <c r="AU308" s="57"/>
      <c r="AV308" s="57"/>
      <c r="AW308" s="57"/>
      <c r="AX308" s="57"/>
      <c r="AY308" s="57"/>
      <c r="AZ308" s="57"/>
      <c r="BA308" s="57"/>
      <c r="BB308" s="57"/>
      <c r="BC308" s="57"/>
      <c r="BD308" s="57"/>
      <c r="BE308" s="57"/>
      <c r="BF308" s="57"/>
      <c r="BG308" s="57"/>
      <c r="BH308" s="57"/>
      <c r="BI308" s="57"/>
      <c r="BJ308" s="57"/>
      <c r="BK308" s="57"/>
      <c r="BL308" s="2"/>
      <c r="BM308" s="2"/>
      <c r="BN308" s="2"/>
      <c r="BO308" s="2"/>
      <c r="BP308" s="2"/>
      <c r="BQ308" s="2"/>
      <c r="BR308" s="2"/>
      <c r="BS308" s="2"/>
      <c r="BT308" s="57"/>
      <c r="BU308" s="68"/>
      <c r="CP308" s="57"/>
      <c r="CQ308" s="57"/>
    </row>
    <row r="309" spans="3:95">
      <c r="C309" s="54"/>
      <c r="D309" s="54"/>
      <c r="AI309" s="18"/>
      <c r="AN309" s="57"/>
      <c r="AO309" s="57"/>
      <c r="AP309" s="57"/>
      <c r="AQ309" s="57"/>
      <c r="AR309" s="57"/>
      <c r="AS309" s="57"/>
      <c r="AT309" s="57"/>
      <c r="AU309" s="57"/>
      <c r="AV309" s="57"/>
      <c r="AW309" s="57"/>
      <c r="AX309" s="57"/>
      <c r="AY309" s="57"/>
      <c r="AZ309" s="57"/>
      <c r="BA309" s="57"/>
      <c r="BB309" s="57"/>
      <c r="BC309" s="57"/>
      <c r="BD309" s="57"/>
      <c r="BE309" s="57"/>
      <c r="BF309" s="57"/>
      <c r="BG309" s="57"/>
      <c r="BH309" s="57"/>
      <c r="BI309" s="57"/>
      <c r="BJ309" s="57"/>
      <c r="BK309" s="57"/>
      <c r="BL309" s="2"/>
      <c r="BM309" s="2"/>
      <c r="BN309" s="2"/>
      <c r="BO309" s="2"/>
      <c r="BP309" s="2"/>
      <c r="BQ309" s="2"/>
      <c r="BR309" s="2"/>
      <c r="BS309" s="2"/>
      <c r="BT309" s="57"/>
      <c r="BU309" s="68"/>
      <c r="CP309" s="57"/>
      <c r="CQ309" s="57"/>
    </row>
    <row r="310" spans="3:95">
      <c r="C310" s="54"/>
      <c r="D310" s="54"/>
      <c r="AI310" s="18"/>
      <c r="AN310" s="57"/>
      <c r="AO310" s="57"/>
      <c r="AP310" s="57"/>
      <c r="AQ310" s="57"/>
      <c r="AR310" s="57"/>
      <c r="AS310" s="57"/>
      <c r="AT310" s="57"/>
      <c r="AU310" s="57"/>
      <c r="AV310" s="57"/>
      <c r="AW310" s="57"/>
      <c r="AX310" s="57"/>
      <c r="AY310" s="57"/>
      <c r="AZ310" s="57"/>
      <c r="BA310" s="57"/>
      <c r="BB310" s="57"/>
      <c r="BC310" s="57"/>
      <c r="BD310" s="57"/>
      <c r="BE310" s="57"/>
      <c r="BF310" s="57"/>
      <c r="BG310" s="57"/>
      <c r="BH310" s="57"/>
      <c r="BI310" s="57"/>
      <c r="BJ310" s="57"/>
      <c r="BK310" s="57"/>
      <c r="BL310" s="2"/>
      <c r="BM310" s="2"/>
      <c r="BN310" s="2"/>
      <c r="BO310" s="2"/>
      <c r="BP310" s="2"/>
      <c r="BQ310" s="2"/>
      <c r="BR310" s="2"/>
      <c r="BS310" s="2"/>
      <c r="BT310" s="57"/>
      <c r="BU310" s="68"/>
      <c r="CP310" s="57"/>
      <c r="CQ310" s="57"/>
    </row>
    <row r="311" spans="3:95">
      <c r="C311" s="54"/>
      <c r="D311" s="54"/>
      <c r="AI311" s="18"/>
      <c r="AN311" s="57"/>
      <c r="AO311" s="57"/>
      <c r="AP311" s="57"/>
      <c r="AQ311" s="57"/>
      <c r="AR311" s="57"/>
      <c r="AS311" s="57"/>
      <c r="AT311" s="57"/>
      <c r="AU311" s="57"/>
      <c r="AV311" s="57"/>
      <c r="AW311" s="57"/>
      <c r="AX311" s="57"/>
      <c r="AY311" s="57"/>
      <c r="AZ311" s="57"/>
      <c r="BA311" s="57"/>
      <c r="BB311" s="57"/>
      <c r="BC311" s="57"/>
      <c r="BD311" s="57"/>
      <c r="BE311" s="57"/>
      <c r="BF311" s="57"/>
      <c r="BG311" s="57"/>
      <c r="BH311" s="57"/>
      <c r="BI311" s="57"/>
      <c r="BJ311" s="57"/>
      <c r="BK311" s="57"/>
      <c r="BL311" s="2"/>
      <c r="BM311" s="2"/>
      <c r="BN311" s="2"/>
      <c r="BO311" s="2"/>
      <c r="BP311" s="2"/>
      <c r="BQ311" s="2"/>
      <c r="BR311" s="2"/>
      <c r="BS311" s="2"/>
      <c r="BT311" s="57"/>
      <c r="BU311" s="68"/>
      <c r="CP311" s="57"/>
      <c r="CQ311" s="57"/>
    </row>
    <row r="312" spans="3:95">
      <c r="C312" s="54"/>
      <c r="D312" s="54"/>
      <c r="AI312" s="18"/>
      <c r="AN312" s="57"/>
      <c r="AO312" s="57"/>
      <c r="AP312" s="57"/>
      <c r="AQ312" s="57"/>
      <c r="AR312" s="57"/>
      <c r="AS312" s="57"/>
      <c r="AT312" s="57"/>
      <c r="AU312" s="57"/>
      <c r="AV312" s="57"/>
      <c r="AW312" s="57"/>
      <c r="AX312" s="57"/>
      <c r="AY312" s="57"/>
      <c r="AZ312" s="57"/>
      <c r="BA312" s="57"/>
      <c r="BB312" s="57"/>
      <c r="BC312" s="57"/>
      <c r="BD312" s="57"/>
      <c r="BE312" s="57"/>
      <c r="BF312" s="57"/>
      <c r="BG312" s="57"/>
      <c r="BH312" s="57"/>
      <c r="BI312" s="57"/>
      <c r="BJ312" s="57"/>
      <c r="BK312" s="57"/>
      <c r="BL312" s="2"/>
      <c r="BM312" s="2"/>
      <c r="BN312" s="2"/>
      <c r="BO312" s="2"/>
      <c r="BP312" s="2"/>
      <c r="BQ312" s="2"/>
      <c r="BR312" s="2"/>
      <c r="BS312" s="2"/>
      <c r="BT312" s="57"/>
      <c r="BU312" s="68"/>
      <c r="CP312" s="57"/>
      <c r="CQ312" s="57"/>
    </row>
    <row r="313" spans="3:95">
      <c r="C313" s="54"/>
      <c r="D313" s="54"/>
      <c r="AI313" s="18"/>
      <c r="AN313" s="57"/>
      <c r="AO313" s="57"/>
      <c r="AP313" s="57"/>
      <c r="AQ313" s="57"/>
      <c r="AR313" s="57"/>
      <c r="AS313" s="57"/>
      <c r="AT313" s="57"/>
      <c r="AU313" s="57"/>
      <c r="AV313" s="57"/>
      <c r="AW313" s="57"/>
      <c r="AX313" s="57"/>
      <c r="AY313" s="57"/>
      <c r="AZ313" s="57"/>
      <c r="BA313" s="57"/>
      <c r="BB313" s="57"/>
      <c r="BC313" s="57"/>
      <c r="BD313" s="57"/>
      <c r="BE313" s="57"/>
      <c r="BF313" s="57"/>
      <c r="BG313" s="57"/>
      <c r="BH313" s="57"/>
      <c r="BI313" s="57"/>
      <c r="BJ313" s="57"/>
      <c r="BK313" s="57"/>
      <c r="BL313" s="2"/>
      <c r="BM313" s="2"/>
      <c r="BN313" s="2"/>
      <c r="BO313" s="2"/>
      <c r="BP313" s="2"/>
      <c r="BQ313" s="2"/>
      <c r="BR313" s="2"/>
      <c r="BS313" s="2"/>
      <c r="BT313" s="57"/>
      <c r="BU313" s="68"/>
      <c r="CP313" s="57"/>
      <c r="CQ313" s="57"/>
    </row>
    <row r="314" spans="3:95">
      <c r="C314" s="54"/>
      <c r="D314" s="54"/>
      <c r="AI314" s="18"/>
      <c r="AN314" s="57"/>
      <c r="AO314" s="57"/>
      <c r="AP314" s="57"/>
      <c r="AQ314" s="57"/>
      <c r="AR314" s="57"/>
      <c r="AS314" s="57"/>
      <c r="AT314" s="57"/>
      <c r="AU314" s="57"/>
      <c r="AV314" s="57"/>
      <c r="AW314" s="57"/>
      <c r="AX314" s="57"/>
      <c r="AY314" s="57"/>
      <c r="AZ314" s="57"/>
      <c r="BA314" s="57"/>
      <c r="BB314" s="57"/>
      <c r="BC314" s="57"/>
      <c r="BD314" s="57"/>
      <c r="BE314" s="57"/>
      <c r="BF314" s="57"/>
      <c r="BG314" s="57"/>
      <c r="BH314" s="57"/>
      <c r="BI314" s="57"/>
      <c r="BJ314" s="57"/>
      <c r="BK314" s="57"/>
      <c r="BL314" s="2"/>
      <c r="BM314" s="2"/>
      <c r="BN314" s="2"/>
      <c r="BO314" s="2"/>
      <c r="BP314" s="2"/>
      <c r="BQ314" s="2"/>
      <c r="BR314" s="2"/>
      <c r="BS314" s="2"/>
      <c r="BT314" s="57"/>
      <c r="BU314" s="68"/>
      <c r="CP314" s="57"/>
      <c r="CQ314" s="57"/>
    </row>
    <row r="315" spans="3:95">
      <c r="C315" s="54"/>
      <c r="D315" s="54"/>
      <c r="AI315" s="18"/>
      <c r="AN315" s="57"/>
      <c r="AO315" s="57"/>
      <c r="AP315" s="57"/>
      <c r="AQ315" s="57"/>
      <c r="AR315" s="57"/>
      <c r="AS315" s="57"/>
      <c r="AT315" s="57"/>
      <c r="AU315" s="57"/>
      <c r="AV315" s="57"/>
      <c r="AW315" s="57"/>
      <c r="AX315" s="57"/>
      <c r="AY315" s="57"/>
      <c r="AZ315" s="57"/>
      <c r="BA315" s="57"/>
      <c r="BB315" s="57"/>
      <c r="BC315" s="57"/>
      <c r="BD315" s="57"/>
      <c r="BE315" s="57"/>
      <c r="BF315" s="57"/>
      <c r="BG315" s="57"/>
      <c r="BH315" s="57"/>
      <c r="BI315" s="57"/>
      <c r="BJ315" s="57"/>
      <c r="BK315" s="57"/>
      <c r="BL315" s="2"/>
      <c r="BM315" s="2"/>
      <c r="BN315" s="2"/>
      <c r="BO315" s="2"/>
      <c r="BP315" s="2"/>
      <c r="BQ315" s="2"/>
      <c r="BR315" s="2"/>
      <c r="BS315" s="2"/>
      <c r="BT315" s="57"/>
      <c r="BU315" s="68"/>
      <c r="CP315" s="57"/>
      <c r="CQ315" s="57"/>
    </row>
    <row r="316" spans="3:95">
      <c r="C316" s="54"/>
      <c r="D316" s="54"/>
      <c r="AI316" s="18"/>
      <c r="AN316" s="57"/>
      <c r="AO316" s="57"/>
      <c r="AP316" s="57"/>
      <c r="AQ316" s="57"/>
      <c r="AR316" s="57"/>
      <c r="AS316" s="57"/>
      <c r="AT316" s="57"/>
      <c r="AU316" s="57"/>
      <c r="AV316" s="57"/>
      <c r="AW316" s="57"/>
      <c r="AX316" s="57"/>
      <c r="AY316" s="57"/>
      <c r="AZ316" s="57"/>
      <c r="BA316" s="57"/>
      <c r="BB316" s="57"/>
      <c r="BC316" s="57"/>
      <c r="BD316" s="57"/>
      <c r="BE316" s="57"/>
      <c r="BF316" s="57"/>
      <c r="BG316" s="57"/>
      <c r="BH316" s="57"/>
      <c r="BI316" s="57"/>
      <c r="BJ316" s="57"/>
      <c r="BK316" s="57"/>
      <c r="BL316" s="2"/>
      <c r="BM316" s="2"/>
      <c r="BN316" s="2"/>
      <c r="BO316" s="2"/>
      <c r="BP316" s="2"/>
      <c r="BQ316" s="2"/>
      <c r="BR316" s="2"/>
      <c r="BS316" s="2"/>
      <c r="BT316" s="57"/>
      <c r="BU316" s="68"/>
      <c r="CP316" s="57"/>
      <c r="CQ316" s="57"/>
    </row>
    <row r="317" spans="3:95">
      <c r="C317" s="54"/>
      <c r="D317" s="54"/>
      <c r="AI317" s="18"/>
      <c r="AN317" s="57"/>
      <c r="AO317" s="57"/>
      <c r="AP317" s="57"/>
      <c r="AQ317" s="57"/>
      <c r="AR317" s="57"/>
      <c r="AS317" s="57"/>
      <c r="AT317" s="57"/>
      <c r="AU317" s="57"/>
      <c r="AV317" s="57"/>
      <c r="AW317" s="57"/>
      <c r="AX317" s="57"/>
      <c r="AY317" s="57"/>
      <c r="AZ317" s="57"/>
      <c r="BA317" s="57"/>
      <c r="BB317" s="57"/>
      <c r="BC317" s="57"/>
      <c r="BD317" s="57"/>
      <c r="BE317" s="57"/>
      <c r="BF317" s="57"/>
      <c r="BG317" s="57"/>
      <c r="BH317" s="57"/>
      <c r="BI317" s="57"/>
      <c r="BJ317" s="57"/>
      <c r="BK317" s="57"/>
      <c r="BL317" s="2"/>
      <c r="BM317" s="2"/>
      <c r="BN317" s="2"/>
      <c r="BO317" s="2"/>
      <c r="BP317" s="2"/>
      <c r="BQ317" s="2"/>
      <c r="BR317" s="2"/>
      <c r="BS317" s="2"/>
      <c r="BT317" s="57"/>
      <c r="BU317" s="68"/>
      <c r="CP317" s="57"/>
      <c r="CQ317" s="57"/>
    </row>
    <row r="318" spans="3:95">
      <c r="C318" s="54"/>
      <c r="D318" s="54"/>
      <c r="AI318" s="18"/>
      <c r="AN318" s="57"/>
      <c r="AO318" s="57"/>
      <c r="AP318" s="57"/>
      <c r="AQ318" s="57"/>
      <c r="AR318" s="57"/>
      <c r="AS318" s="57"/>
      <c r="AT318" s="57"/>
      <c r="AU318" s="57"/>
      <c r="AV318" s="57"/>
      <c r="AW318" s="57"/>
      <c r="AX318" s="57"/>
      <c r="AY318" s="57"/>
      <c r="AZ318" s="57"/>
      <c r="BA318" s="57"/>
      <c r="BB318" s="57"/>
      <c r="BC318" s="57"/>
      <c r="BD318" s="57"/>
      <c r="BE318" s="57"/>
      <c r="BF318" s="57"/>
      <c r="BG318" s="57"/>
      <c r="BH318" s="57"/>
      <c r="BI318" s="57"/>
      <c r="BJ318" s="57"/>
      <c r="BK318" s="57"/>
      <c r="BL318" s="2"/>
      <c r="BM318" s="2"/>
      <c r="BN318" s="2"/>
      <c r="BO318" s="2"/>
      <c r="BP318" s="2"/>
      <c r="BQ318" s="2"/>
      <c r="BR318" s="2"/>
      <c r="BS318" s="2"/>
      <c r="BT318" s="57"/>
      <c r="BU318" s="68"/>
      <c r="CP318" s="57"/>
      <c r="CQ318" s="57"/>
    </row>
    <row r="319" spans="3:95">
      <c r="C319" s="54"/>
      <c r="D319" s="54"/>
      <c r="AI319" s="18"/>
      <c r="AN319" s="57"/>
      <c r="AO319" s="57"/>
      <c r="AP319" s="57"/>
      <c r="AQ319" s="57"/>
      <c r="AR319" s="57"/>
      <c r="AS319" s="57"/>
      <c r="AT319" s="57"/>
      <c r="AU319" s="57"/>
      <c r="AV319" s="57"/>
      <c r="AW319" s="57"/>
      <c r="AX319" s="57"/>
      <c r="AY319" s="57"/>
      <c r="AZ319" s="57"/>
      <c r="BA319" s="57"/>
      <c r="BB319" s="57"/>
      <c r="BC319" s="57"/>
      <c r="BD319" s="57"/>
      <c r="BE319" s="57"/>
      <c r="BF319" s="57"/>
      <c r="BG319" s="57"/>
      <c r="BH319" s="57"/>
      <c r="BI319" s="57"/>
      <c r="BJ319" s="57"/>
      <c r="BK319" s="57"/>
      <c r="BL319" s="2"/>
      <c r="BM319" s="2"/>
      <c r="BN319" s="2"/>
      <c r="BO319" s="2"/>
      <c r="BP319" s="2"/>
      <c r="BQ319" s="2"/>
      <c r="BR319" s="2"/>
      <c r="BS319" s="2"/>
      <c r="BT319" s="57"/>
      <c r="BU319" s="68"/>
      <c r="CP319" s="57"/>
      <c r="CQ319" s="57"/>
    </row>
    <row r="320" spans="3:95">
      <c r="C320" s="54"/>
      <c r="D320" s="54"/>
      <c r="AI320" s="18"/>
      <c r="AN320" s="57"/>
      <c r="AO320" s="57"/>
      <c r="AP320" s="57"/>
      <c r="AQ320" s="57"/>
      <c r="AR320" s="57"/>
      <c r="AS320" s="57"/>
      <c r="AT320" s="57"/>
      <c r="AU320" s="57"/>
      <c r="AV320" s="57"/>
      <c r="AW320" s="57"/>
      <c r="AX320" s="57"/>
      <c r="AY320" s="57"/>
      <c r="AZ320" s="57"/>
      <c r="BA320" s="57"/>
      <c r="BB320" s="57"/>
      <c r="BC320" s="57"/>
      <c r="BD320" s="57"/>
      <c r="BE320" s="57"/>
      <c r="BF320" s="57"/>
      <c r="BG320" s="57"/>
      <c r="BH320" s="57"/>
      <c r="BI320" s="57"/>
      <c r="BJ320" s="57"/>
      <c r="BK320" s="57"/>
      <c r="BL320" s="2"/>
      <c r="BM320" s="2"/>
      <c r="BN320" s="2"/>
      <c r="BO320" s="2"/>
      <c r="BP320" s="2"/>
      <c r="BQ320" s="2"/>
      <c r="BR320" s="2"/>
      <c r="BS320" s="2"/>
      <c r="BT320" s="57"/>
      <c r="BU320" s="68"/>
      <c r="CP320" s="57"/>
      <c r="CQ320" s="57"/>
    </row>
    <row r="321" spans="3:95">
      <c r="C321" s="54"/>
      <c r="D321" s="54"/>
      <c r="AI321" s="18"/>
      <c r="AN321" s="57"/>
      <c r="AO321" s="57"/>
      <c r="AP321" s="57"/>
      <c r="AQ321" s="57"/>
      <c r="AR321" s="57"/>
      <c r="AS321" s="57"/>
      <c r="AT321" s="57"/>
      <c r="AU321" s="57"/>
      <c r="AV321" s="57"/>
      <c r="AW321" s="57"/>
      <c r="AX321" s="57"/>
      <c r="AY321" s="57"/>
      <c r="AZ321" s="57"/>
      <c r="BA321" s="57"/>
      <c r="BB321" s="57"/>
      <c r="BC321" s="57"/>
      <c r="BD321" s="57"/>
      <c r="BE321" s="57"/>
      <c r="BF321" s="57"/>
      <c r="BG321" s="57"/>
      <c r="BH321" s="57"/>
      <c r="BI321" s="57"/>
      <c r="BJ321" s="57"/>
      <c r="BK321" s="57"/>
      <c r="BL321" s="2"/>
      <c r="BM321" s="2"/>
      <c r="BN321" s="2"/>
      <c r="BO321" s="2"/>
      <c r="BP321" s="2"/>
      <c r="BQ321" s="2"/>
      <c r="BR321" s="2"/>
      <c r="BS321" s="2"/>
      <c r="BT321" s="57"/>
      <c r="BU321" s="68"/>
      <c r="CP321" s="57"/>
      <c r="CQ321" s="57"/>
    </row>
    <row r="322" spans="3:95">
      <c r="C322" s="54"/>
      <c r="D322" s="54"/>
      <c r="AI322" s="18"/>
      <c r="AN322" s="57"/>
      <c r="AO322" s="57"/>
      <c r="AP322" s="57"/>
      <c r="AQ322" s="57"/>
      <c r="AR322" s="57"/>
      <c r="AS322" s="57"/>
      <c r="AT322" s="57"/>
      <c r="AU322" s="57"/>
      <c r="AV322" s="57"/>
      <c r="AW322" s="57"/>
      <c r="AX322" s="57"/>
      <c r="AY322" s="57"/>
      <c r="AZ322" s="57"/>
      <c r="BA322" s="57"/>
      <c r="BB322" s="57"/>
      <c r="BC322" s="57"/>
      <c r="BD322" s="57"/>
      <c r="BE322" s="57"/>
      <c r="BF322" s="57"/>
      <c r="BG322" s="57"/>
      <c r="BH322" s="57"/>
      <c r="BI322" s="57"/>
      <c r="BJ322" s="57"/>
      <c r="BK322" s="57"/>
      <c r="BL322" s="2"/>
      <c r="BM322" s="2"/>
      <c r="BN322" s="2"/>
      <c r="BO322" s="2"/>
      <c r="BP322" s="2"/>
      <c r="BQ322" s="2"/>
      <c r="BR322" s="2"/>
      <c r="BS322" s="2"/>
      <c r="BT322" s="57"/>
      <c r="BU322" s="68"/>
      <c r="CP322" s="57"/>
      <c r="CQ322" s="57"/>
    </row>
    <row r="323" spans="3:95">
      <c r="C323" s="54"/>
      <c r="D323" s="54"/>
      <c r="AI323" s="18"/>
      <c r="AN323" s="57"/>
      <c r="AO323" s="57"/>
      <c r="AP323" s="57"/>
      <c r="AQ323" s="57"/>
      <c r="AR323" s="57"/>
      <c r="AS323" s="57"/>
      <c r="AT323" s="57"/>
      <c r="AU323" s="57"/>
      <c r="AV323" s="57"/>
      <c r="AW323" s="57"/>
      <c r="AX323" s="57"/>
      <c r="AY323" s="57"/>
      <c r="AZ323" s="57"/>
      <c r="BA323" s="57"/>
      <c r="BB323" s="57"/>
      <c r="BC323" s="57"/>
      <c r="BD323" s="57"/>
      <c r="BE323" s="57"/>
      <c r="BF323" s="57"/>
      <c r="BG323" s="57"/>
      <c r="BH323" s="57"/>
      <c r="BI323" s="57"/>
      <c r="BJ323" s="57"/>
      <c r="BK323" s="57"/>
      <c r="BL323" s="2"/>
      <c r="BM323" s="2"/>
      <c r="BN323" s="2"/>
      <c r="BO323" s="2"/>
      <c r="BP323" s="2"/>
      <c r="BQ323" s="2"/>
      <c r="BR323" s="2"/>
      <c r="BS323" s="2"/>
      <c r="BT323" s="57"/>
      <c r="BU323" s="68"/>
      <c r="CP323" s="57"/>
      <c r="CQ323" s="57"/>
    </row>
    <row r="324" spans="3:95">
      <c r="C324" s="54"/>
      <c r="D324" s="54"/>
      <c r="AI324" s="18"/>
      <c r="AN324" s="57"/>
      <c r="AO324" s="57"/>
      <c r="AP324" s="57"/>
      <c r="AQ324" s="57"/>
      <c r="AR324" s="57"/>
      <c r="AS324" s="57"/>
      <c r="AT324" s="57"/>
      <c r="AU324" s="57"/>
      <c r="AV324" s="57"/>
      <c r="AW324" s="57"/>
      <c r="AX324" s="57"/>
      <c r="AY324" s="57"/>
      <c r="AZ324" s="57"/>
      <c r="BA324" s="57"/>
      <c r="BB324" s="57"/>
      <c r="BC324" s="57"/>
      <c r="BD324" s="57"/>
      <c r="BE324" s="57"/>
      <c r="BF324" s="57"/>
      <c r="BG324" s="57"/>
      <c r="BH324" s="57"/>
      <c r="BI324" s="57"/>
      <c r="BJ324" s="57"/>
      <c r="BK324" s="57"/>
      <c r="BL324" s="2"/>
      <c r="BM324" s="2"/>
      <c r="BN324" s="2"/>
      <c r="BO324" s="2"/>
      <c r="BP324" s="2"/>
      <c r="BQ324" s="2"/>
      <c r="BR324" s="2"/>
      <c r="BS324" s="2"/>
      <c r="BT324" s="57"/>
      <c r="BU324" s="68"/>
      <c r="CP324" s="57"/>
      <c r="CQ324" s="57"/>
    </row>
    <row r="325" spans="3:95">
      <c r="C325" s="54"/>
      <c r="D325" s="54"/>
      <c r="AI325" s="18"/>
      <c r="AN325" s="57"/>
      <c r="AO325" s="57"/>
      <c r="AP325" s="57"/>
      <c r="AQ325" s="57"/>
      <c r="AR325" s="57"/>
      <c r="AS325" s="57"/>
      <c r="AT325" s="57"/>
      <c r="AU325" s="57"/>
      <c r="AV325" s="57"/>
      <c r="AW325" s="57"/>
      <c r="AX325" s="57"/>
      <c r="AY325" s="57"/>
      <c r="AZ325" s="57"/>
      <c r="BA325" s="57"/>
      <c r="BB325" s="57"/>
      <c r="BC325" s="57"/>
      <c r="BD325" s="57"/>
      <c r="BE325" s="57"/>
      <c r="BF325" s="57"/>
      <c r="BG325" s="57"/>
      <c r="BH325" s="57"/>
      <c r="BI325" s="57"/>
      <c r="BJ325" s="57"/>
      <c r="BK325" s="57"/>
      <c r="BL325" s="2"/>
      <c r="BM325" s="2"/>
      <c r="BN325" s="2"/>
      <c r="BO325" s="2"/>
      <c r="BP325" s="2"/>
      <c r="BQ325" s="2"/>
      <c r="BR325" s="2"/>
      <c r="BS325" s="2"/>
      <c r="BT325" s="57"/>
      <c r="BU325" s="68"/>
      <c r="CP325" s="57"/>
      <c r="CQ325" s="57"/>
    </row>
    <row r="326" spans="3:95">
      <c r="C326" s="54"/>
      <c r="D326" s="54"/>
      <c r="AI326" s="18"/>
      <c r="AN326" s="57"/>
      <c r="AO326" s="57"/>
      <c r="AP326" s="57"/>
      <c r="AQ326" s="57"/>
      <c r="AR326" s="57"/>
      <c r="AS326" s="57"/>
      <c r="AT326" s="57"/>
      <c r="AU326" s="57"/>
      <c r="AV326" s="57"/>
      <c r="AW326" s="57"/>
      <c r="AX326" s="57"/>
      <c r="AY326" s="57"/>
      <c r="AZ326" s="57"/>
      <c r="BA326" s="57"/>
      <c r="BB326" s="57"/>
      <c r="BC326" s="57"/>
      <c r="BD326" s="57"/>
      <c r="BE326" s="57"/>
      <c r="BF326" s="57"/>
      <c r="BG326" s="57"/>
      <c r="BH326" s="57"/>
      <c r="BI326" s="57"/>
      <c r="BJ326" s="57"/>
      <c r="BK326" s="57"/>
      <c r="BL326" s="2"/>
      <c r="BM326" s="2"/>
      <c r="BN326" s="2"/>
      <c r="BO326" s="2"/>
      <c r="BP326" s="2"/>
      <c r="BQ326" s="2"/>
      <c r="BR326" s="2"/>
      <c r="BS326" s="2"/>
      <c r="BT326" s="57"/>
      <c r="BU326" s="68"/>
      <c r="CP326" s="57"/>
      <c r="CQ326" s="57"/>
    </row>
    <row r="327" spans="3:95">
      <c r="C327" s="54"/>
      <c r="D327" s="54"/>
      <c r="AI327" s="18"/>
      <c r="AN327" s="57"/>
      <c r="AO327" s="57"/>
      <c r="AP327" s="57"/>
      <c r="AQ327" s="57"/>
      <c r="AR327" s="57"/>
      <c r="AS327" s="57"/>
      <c r="AT327" s="57"/>
      <c r="AU327" s="57"/>
      <c r="AV327" s="57"/>
      <c r="AW327" s="57"/>
      <c r="AX327" s="57"/>
      <c r="AY327" s="57"/>
      <c r="AZ327" s="57"/>
      <c r="BA327" s="57"/>
      <c r="BB327" s="57"/>
      <c r="BC327" s="57"/>
      <c r="BD327" s="57"/>
      <c r="BE327" s="57"/>
      <c r="BF327" s="57"/>
      <c r="BG327" s="57"/>
      <c r="BH327" s="57"/>
      <c r="BI327" s="57"/>
      <c r="BJ327" s="57"/>
      <c r="BK327" s="57"/>
      <c r="BL327" s="2"/>
      <c r="BM327" s="2"/>
      <c r="BN327" s="2"/>
      <c r="BO327" s="2"/>
      <c r="BP327" s="2"/>
      <c r="BQ327" s="2"/>
      <c r="BR327" s="2"/>
      <c r="BS327" s="2"/>
      <c r="BT327" s="57"/>
      <c r="BU327" s="68"/>
      <c r="CP327" s="57"/>
      <c r="CQ327" s="57"/>
    </row>
    <row r="328" spans="3:95">
      <c r="C328" s="54"/>
      <c r="D328" s="54"/>
      <c r="AI328" s="18"/>
      <c r="AN328" s="57"/>
      <c r="AO328" s="57"/>
      <c r="AP328" s="57"/>
      <c r="AQ328" s="57"/>
      <c r="AR328" s="57"/>
      <c r="AS328" s="57"/>
      <c r="AT328" s="57"/>
      <c r="AU328" s="57"/>
      <c r="AV328" s="57"/>
      <c r="AW328" s="57"/>
      <c r="AX328" s="57"/>
      <c r="AY328" s="57"/>
      <c r="AZ328" s="57"/>
      <c r="BA328" s="57"/>
      <c r="BB328" s="57"/>
      <c r="BC328" s="57"/>
      <c r="BD328" s="57"/>
      <c r="BE328" s="57"/>
      <c r="BF328" s="57"/>
      <c r="BG328" s="57"/>
      <c r="BH328" s="57"/>
      <c r="BI328" s="57"/>
      <c r="BJ328" s="57"/>
      <c r="BK328" s="57"/>
      <c r="BL328" s="2"/>
      <c r="BM328" s="2"/>
      <c r="BN328" s="2"/>
      <c r="BO328" s="2"/>
      <c r="BP328" s="2"/>
      <c r="BQ328" s="2"/>
      <c r="BR328" s="2"/>
      <c r="BS328" s="2"/>
      <c r="BT328" s="57"/>
      <c r="BU328" s="68"/>
      <c r="CP328" s="57"/>
      <c r="CQ328" s="57"/>
    </row>
    <row r="329" spans="3:95">
      <c r="C329" s="54"/>
      <c r="D329" s="54"/>
      <c r="AI329" s="18"/>
      <c r="AN329" s="57"/>
      <c r="AO329" s="57"/>
      <c r="AP329" s="57"/>
      <c r="AQ329" s="57"/>
      <c r="AR329" s="57"/>
      <c r="AS329" s="57"/>
      <c r="AT329" s="57"/>
      <c r="AU329" s="57"/>
      <c r="AV329" s="57"/>
      <c r="AW329" s="57"/>
      <c r="AX329" s="57"/>
      <c r="AY329" s="57"/>
      <c r="AZ329" s="57"/>
      <c r="BA329" s="57"/>
      <c r="BB329" s="57"/>
      <c r="BC329" s="57"/>
      <c r="BD329" s="57"/>
      <c r="BE329" s="57"/>
      <c r="BF329" s="57"/>
      <c r="BG329" s="57"/>
      <c r="BH329" s="57"/>
      <c r="BI329" s="57"/>
      <c r="BJ329" s="57"/>
      <c r="BK329" s="57"/>
      <c r="BL329" s="2"/>
      <c r="BM329" s="2"/>
      <c r="BN329" s="2"/>
      <c r="BO329" s="2"/>
      <c r="BP329" s="2"/>
      <c r="BQ329" s="2"/>
      <c r="BR329" s="2"/>
      <c r="BS329" s="2"/>
      <c r="BT329" s="57"/>
      <c r="BU329" s="68"/>
      <c r="CP329" s="57"/>
      <c r="CQ329" s="57"/>
    </row>
    <row r="330" spans="3:95">
      <c r="C330" s="54"/>
      <c r="D330" s="54"/>
      <c r="AI330" s="18"/>
      <c r="AN330" s="57"/>
      <c r="AO330" s="57"/>
      <c r="AP330" s="57"/>
      <c r="AQ330" s="57"/>
      <c r="AR330" s="57"/>
      <c r="AS330" s="57"/>
      <c r="AT330" s="57"/>
      <c r="AU330" s="57"/>
      <c r="AV330" s="57"/>
      <c r="AW330" s="57"/>
      <c r="AX330" s="57"/>
      <c r="AY330" s="57"/>
      <c r="AZ330" s="57"/>
      <c r="BA330" s="57"/>
      <c r="BB330" s="57"/>
      <c r="BC330" s="57"/>
      <c r="BD330" s="57"/>
      <c r="BE330" s="57"/>
      <c r="BF330" s="57"/>
      <c r="BG330" s="57"/>
      <c r="BH330" s="57"/>
      <c r="BI330" s="57"/>
      <c r="BJ330" s="57"/>
      <c r="BK330" s="57"/>
      <c r="BL330" s="2"/>
      <c r="BM330" s="2"/>
      <c r="BN330" s="2"/>
      <c r="BO330" s="2"/>
      <c r="BP330" s="2"/>
      <c r="BQ330" s="2"/>
      <c r="BR330" s="2"/>
      <c r="BS330" s="2"/>
      <c r="BT330" s="57"/>
      <c r="BU330" s="68"/>
      <c r="CP330" s="57"/>
      <c r="CQ330" s="57"/>
    </row>
    <row r="331" spans="3:95">
      <c r="C331" s="54"/>
      <c r="D331" s="54"/>
      <c r="AI331" s="18"/>
      <c r="AN331" s="57"/>
      <c r="AO331" s="57"/>
      <c r="AP331" s="57"/>
      <c r="AQ331" s="57"/>
      <c r="AR331" s="57"/>
      <c r="AS331" s="57"/>
      <c r="AT331" s="57"/>
      <c r="AU331" s="57"/>
      <c r="AV331" s="57"/>
      <c r="AW331" s="57"/>
      <c r="AX331" s="57"/>
      <c r="AY331" s="57"/>
      <c r="AZ331" s="57"/>
      <c r="BA331" s="57"/>
      <c r="BB331" s="57"/>
      <c r="BC331" s="57"/>
      <c r="BD331" s="57"/>
      <c r="BE331" s="57"/>
      <c r="BF331" s="57"/>
      <c r="BG331" s="57"/>
      <c r="BH331" s="57"/>
      <c r="BI331" s="57"/>
      <c r="BJ331" s="57"/>
      <c r="BK331" s="57"/>
      <c r="BL331" s="2"/>
      <c r="BM331" s="2"/>
      <c r="BN331" s="2"/>
      <c r="BO331" s="2"/>
      <c r="BP331" s="2"/>
      <c r="BQ331" s="2"/>
      <c r="BR331" s="2"/>
      <c r="BS331" s="2"/>
      <c r="BT331" s="57"/>
      <c r="BU331" s="68"/>
      <c r="CP331" s="57"/>
      <c r="CQ331" s="57"/>
    </row>
    <row r="332" spans="3:95">
      <c r="C332" s="54"/>
      <c r="D332" s="54"/>
      <c r="AI332" s="18"/>
      <c r="AN332" s="57"/>
      <c r="AO332" s="57"/>
      <c r="AP332" s="57"/>
      <c r="AQ332" s="57"/>
      <c r="AR332" s="57"/>
      <c r="AS332" s="57"/>
      <c r="AT332" s="57"/>
      <c r="AU332" s="57"/>
      <c r="AV332" s="57"/>
      <c r="AW332" s="57"/>
      <c r="AX332" s="57"/>
      <c r="AY332" s="57"/>
      <c r="AZ332" s="57"/>
      <c r="BA332" s="57"/>
      <c r="BB332" s="57"/>
      <c r="BC332" s="57"/>
      <c r="BD332" s="57"/>
      <c r="BE332" s="57"/>
      <c r="BF332" s="57"/>
      <c r="BG332" s="57"/>
      <c r="BH332" s="57"/>
      <c r="BI332" s="57"/>
      <c r="BJ332" s="57"/>
      <c r="BK332" s="57"/>
      <c r="BL332" s="2"/>
      <c r="BM332" s="2"/>
      <c r="BN332" s="2"/>
      <c r="BO332" s="2"/>
      <c r="BP332" s="2"/>
      <c r="BQ332" s="2"/>
      <c r="BR332" s="2"/>
      <c r="BS332" s="2"/>
      <c r="BT332" s="57"/>
      <c r="BU332" s="68"/>
      <c r="CP332" s="57"/>
      <c r="CQ332" s="57"/>
    </row>
    <row r="333" spans="3:95">
      <c r="C333" s="54"/>
      <c r="D333" s="54"/>
      <c r="AI333" s="18"/>
      <c r="AN333" s="57"/>
      <c r="AO333" s="57"/>
      <c r="AP333" s="57"/>
      <c r="AQ333" s="57"/>
      <c r="AR333" s="57"/>
      <c r="AS333" s="57"/>
      <c r="AT333" s="57"/>
      <c r="AU333" s="57"/>
      <c r="AV333" s="57"/>
      <c r="AW333" s="57"/>
      <c r="AX333" s="57"/>
      <c r="AY333" s="57"/>
      <c r="AZ333" s="57"/>
      <c r="BA333" s="57"/>
      <c r="BB333" s="57"/>
      <c r="BC333" s="57"/>
      <c r="BD333" s="57"/>
      <c r="BE333" s="57"/>
      <c r="BF333" s="57"/>
      <c r="BG333" s="57"/>
      <c r="BH333" s="57"/>
      <c r="BI333" s="57"/>
      <c r="BJ333" s="57"/>
      <c r="BK333" s="57"/>
      <c r="BL333" s="2"/>
      <c r="BM333" s="2"/>
      <c r="BN333" s="2"/>
      <c r="BO333" s="2"/>
      <c r="BP333" s="2"/>
      <c r="BQ333" s="2"/>
      <c r="BR333" s="2"/>
      <c r="BS333" s="2"/>
      <c r="BT333" s="57"/>
      <c r="BU333" s="68"/>
      <c r="CP333" s="57"/>
      <c r="CQ333" s="57"/>
    </row>
    <row r="334" spans="3:95">
      <c r="C334" s="54"/>
      <c r="D334" s="54"/>
      <c r="AI334" s="18"/>
      <c r="AN334" s="57"/>
      <c r="AO334" s="57"/>
      <c r="AP334" s="57"/>
      <c r="AQ334" s="57"/>
      <c r="AR334" s="57"/>
      <c r="AS334" s="57"/>
      <c r="AT334" s="57"/>
      <c r="AU334" s="57"/>
      <c r="AV334" s="57"/>
      <c r="AW334" s="57"/>
      <c r="AX334" s="57"/>
      <c r="AY334" s="57"/>
      <c r="AZ334" s="57"/>
      <c r="BA334" s="57"/>
      <c r="BB334" s="57"/>
      <c r="BC334" s="57"/>
      <c r="BD334" s="57"/>
      <c r="BE334" s="57"/>
      <c r="BF334" s="57"/>
      <c r="BG334" s="57"/>
      <c r="BH334" s="57"/>
      <c r="BI334" s="57"/>
      <c r="BJ334" s="57"/>
      <c r="BK334" s="57"/>
      <c r="BL334" s="2"/>
      <c r="BM334" s="2"/>
      <c r="BN334" s="2"/>
      <c r="BO334" s="2"/>
      <c r="BP334" s="2"/>
      <c r="BQ334" s="2"/>
      <c r="BR334" s="2"/>
      <c r="BS334" s="2"/>
      <c r="BT334" s="57"/>
      <c r="BU334" s="68"/>
      <c r="CP334" s="57"/>
      <c r="CQ334" s="57"/>
    </row>
    <row r="335" spans="3:95">
      <c r="C335" s="54"/>
      <c r="D335" s="54"/>
      <c r="AI335" s="18"/>
      <c r="AN335" s="57"/>
      <c r="AO335" s="57"/>
      <c r="AP335" s="57"/>
      <c r="AQ335" s="57"/>
      <c r="AR335" s="57"/>
      <c r="AS335" s="57"/>
      <c r="AT335" s="57"/>
      <c r="AU335" s="57"/>
      <c r="AV335" s="57"/>
      <c r="AW335" s="57"/>
      <c r="AX335" s="57"/>
      <c r="AY335" s="57"/>
      <c r="AZ335" s="57"/>
      <c r="BA335" s="57"/>
      <c r="BB335" s="57"/>
      <c r="BC335" s="57"/>
      <c r="BD335" s="57"/>
      <c r="BE335" s="57"/>
      <c r="BF335" s="57"/>
      <c r="BG335" s="57"/>
      <c r="BH335" s="57"/>
      <c r="BI335" s="57"/>
      <c r="BJ335" s="57"/>
      <c r="BK335" s="57"/>
      <c r="BL335" s="2"/>
      <c r="BM335" s="2"/>
      <c r="BN335" s="2"/>
      <c r="BO335" s="2"/>
      <c r="BP335" s="2"/>
      <c r="BQ335" s="2"/>
      <c r="BR335" s="2"/>
      <c r="BS335" s="2"/>
      <c r="BT335" s="57"/>
      <c r="BU335" s="68"/>
      <c r="CP335" s="57"/>
      <c r="CQ335" s="57"/>
    </row>
    <row r="336" spans="3:95">
      <c r="C336" s="54"/>
      <c r="D336" s="54"/>
      <c r="AI336" s="18"/>
      <c r="AN336" s="57"/>
      <c r="AO336" s="57"/>
      <c r="AP336" s="57"/>
      <c r="AQ336" s="57"/>
      <c r="AR336" s="57"/>
      <c r="AS336" s="57"/>
      <c r="AT336" s="57"/>
      <c r="AU336" s="57"/>
      <c r="AV336" s="57"/>
      <c r="AW336" s="57"/>
      <c r="AX336" s="57"/>
      <c r="AY336" s="57"/>
      <c r="AZ336" s="57"/>
      <c r="BA336" s="57"/>
      <c r="BB336" s="57"/>
      <c r="BC336" s="57"/>
      <c r="BD336" s="57"/>
      <c r="BE336" s="57"/>
      <c r="BF336" s="57"/>
      <c r="BG336" s="57"/>
      <c r="BH336" s="57"/>
      <c r="BI336" s="57"/>
      <c r="BJ336" s="57"/>
      <c r="BK336" s="57"/>
      <c r="BL336" s="2"/>
      <c r="BM336" s="2"/>
      <c r="BN336" s="2"/>
      <c r="BO336" s="2"/>
      <c r="BP336" s="2"/>
      <c r="BQ336" s="2"/>
      <c r="BR336" s="2"/>
      <c r="BS336" s="2"/>
      <c r="BT336" s="57"/>
      <c r="BU336" s="68"/>
      <c r="CP336" s="57"/>
      <c r="CQ336" s="57"/>
    </row>
    <row r="337" spans="3:95">
      <c r="C337" s="54"/>
      <c r="D337" s="54"/>
      <c r="AI337" s="18"/>
      <c r="AN337" s="57"/>
      <c r="AO337" s="57"/>
      <c r="AP337" s="57"/>
      <c r="AQ337" s="57"/>
      <c r="AR337" s="57"/>
      <c r="AS337" s="57"/>
      <c r="AT337" s="57"/>
      <c r="AU337" s="57"/>
      <c r="AV337" s="57"/>
      <c r="AW337" s="57"/>
      <c r="AX337" s="57"/>
      <c r="AY337" s="57"/>
      <c r="AZ337" s="57"/>
      <c r="BA337" s="57"/>
      <c r="BB337" s="57"/>
      <c r="BC337" s="57"/>
      <c r="BD337" s="57"/>
      <c r="BE337" s="57"/>
      <c r="BF337" s="57"/>
      <c r="BG337" s="57"/>
      <c r="BH337" s="57"/>
      <c r="BI337" s="57"/>
      <c r="BJ337" s="57"/>
      <c r="BK337" s="57"/>
      <c r="BL337" s="2"/>
      <c r="BM337" s="2"/>
      <c r="BN337" s="2"/>
      <c r="BO337" s="2"/>
      <c r="BP337" s="2"/>
      <c r="BQ337" s="2"/>
      <c r="BR337" s="2"/>
      <c r="BS337" s="2"/>
      <c r="BT337" s="57"/>
      <c r="BU337" s="68"/>
      <c r="CP337" s="57"/>
      <c r="CQ337" s="57"/>
    </row>
    <row r="338" spans="3:95">
      <c r="C338" s="54"/>
      <c r="D338" s="54"/>
      <c r="AI338" s="18"/>
      <c r="AN338" s="57"/>
      <c r="AO338" s="57"/>
      <c r="AP338" s="57"/>
      <c r="AQ338" s="57"/>
      <c r="AR338" s="57"/>
      <c r="AS338" s="57"/>
      <c r="AT338" s="57"/>
      <c r="AU338" s="57"/>
      <c r="AV338" s="57"/>
      <c r="AW338" s="57"/>
      <c r="AX338" s="57"/>
      <c r="AY338" s="57"/>
      <c r="AZ338" s="57"/>
      <c r="BA338" s="57"/>
      <c r="BB338" s="57"/>
      <c r="BC338" s="57"/>
      <c r="BD338" s="57"/>
      <c r="BE338" s="57"/>
      <c r="BF338" s="57"/>
      <c r="BG338" s="57"/>
      <c r="BH338" s="57"/>
      <c r="BI338" s="57"/>
      <c r="BJ338" s="57"/>
      <c r="BK338" s="57"/>
      <c r="BL338" s="2"/>
      <c r="BM338" s="2"/>
      <c r="BN338" s="2"/>
      <c r="BO338" s="2"/>
      <c r="BP338" s="2"/>
      <c r="BQ338" s="2"/>
      <c r="BR338" s="2"/>
      <c r="BS338" s="2"/>
      <c r="BT338" s="57"/>
      <c r="BU338" s="68"/>
      <c r="CP338" s="57"/>
      <c r="CQ338" s="57"/>
    </row>
    <row r="339" spans="3:95">
      <c r="C339" s="54"/>
      <c r="D339" s="54"/>
      <c r="AI339" s="18"/>
      <c r="AN339" s="57"/>
      <c r="AO339" s="57"/>
      <c r="AP339" s="57"/>
      <c r="AQ339" s="57"/>
      <c r="AR339" s="57"/>
      <c r="AS339" s="57"/>
      <c r="AT339" s="57"/>
      <c r="AU339" s="57"/>
      <c r="AV339" s="57"/>
      <c r="AW339" s="57"/>
      <c r="AX339" s="57"/>
      <c r="AY339" s="57"/>
      <c r="AZ339" s="57"/>
      <c r="BA339" s="57"/>
      <c r="BB339" s="57"/>
      <c r="BC339" s="57"/>
      <c r="BD339" s="57"/>
      <c r="BE339" s="57"/>
      <c r="BF339" s="57"/>
      <c r="BG339" s="57"/>
      <c r="BH339" s="57"/>
      <c r="BI339" s="57"/>
      <c r="BJ339" s="57"/>
      <c r="BK339" s="57"/>
      <c r="BL339" s="2"/>
      <c r="BM339" s="2"/>
      <c r="BN339" s="2"/>
      <c r="BO339" s="2"/>
      <c r="BP339" s="2"/>
      <c r="BQ339" s="2"/>
      <c r="BR339" s="2"/>
      <c r="BS339" s="2"/>
      <c r="BT339" s="57"/>
      <c r="BU339" s="68"/>
      <c r="CP339" s="57"/>
      <c r="CQ339" s="57"/>
    </row>
    <row r="340" spans="3:95">
      <c r="C340" s="54"/>
      <c r="D340" s="54"/>
      <c r="AI340" s="18"/>
      <c r="AN340" s="57"/>
      <c r="AO340" s="57"/>
      <c r="AP340" s="57"/>
      <c r="AQ340" s="57"/>
      <c r="AR340" s="57"/>
      <c r="AS340" s="57"/>
      <c r="AT340" s="57"/>
      <c r="AU340" s="57"/>
      <c r="AV340" s="57"/>
      <c r="AW340" s="57"/>
      <c r="AX340" s="57"/>
      <c r="AY340" s="57"/>
      <c r="AZ340" s="57"/>
      <c r="BA340" s="57"/>
      <c r="BB340" s="57"/>
      <c r="BC340" s="57"/>
      <c r="BD340" s="57"/>
      <c r="BE340" s="57"/>
      <c r="BF340" s="57"/>
      <c r="BG340" s="57"/>
      <c r="BH340" s="57"/>
      <c r="BI340" s="57"/>
      <c r="BJ340" s="57"/>
      <c r="BK340" s="57"/>
      <c r="BL340" s="2"/>
      <c r="BM340" s="2"/>
      <c r="BN340" s="2"/>
      <c r="BO340" s="2"/>
      <c r="BP340" s="2"/>
      <c r="BQ340" s="2"/>
      <c r="BR340" s="2"/>
      <c r="BS340" s="2"/>
      <c r="BT340" s="57"/>
      <c r="BU340" s="68"/>
      <c r="CP340" s="57"/>
      <c r="CQ340" s="57"/>
    </row>
    <row r="341" spans="3:95">
      <c r="C341" s="54"/>
      <c r="D341" s="54"/>
      <c r="AI341" s="18"/>
      <c r="AN341" s="57"/>
      <c r="AO341" s="57"/>
      <c r="AP341" s="57"/>
      <c r="AQ341" s="57"/>
      <c r="AR341" s="57"/>
      <c r="AS341" s="57"/>
      <c r="AT341" s="57"/>
      <c r="AU341" s="57"/>
      <c r="AV341" s="57"/>
      <c r="AW341" s="57"/>
      <c r="AX341" s="57"/>
      <c r="AY341" s="57"/>
      <c r="AZ341" s="57"/>
      <c r="BA341" s="57"/>
      <c r="BB341" s="57"/>
      <c r="BC341" s="57"/>
      <c r="BD341" s="57"/>
      <c r="BE341" s="57"/>
      <c r="BF341" s="57"/>
      <c r="BG341" s="57"/>
      <c r="BH341" s="57"/>
      <c r="BI341" s="57"/>
      <c r="BJ341" s="57"/>
      <c r="BK341" s="57"/>
      <c r="BL341" s="2"/>
      <c r="BM341" s="2"/>
      <c r="BN341" s="2"/>
      <c r="BO341" s="2"/>
      <c r="BP341" s="2"/>
      <c r="BQ341" s="2"/>
      <c r="BR341" s="2"/>
      <c r="BS341" s="2"/>
      <c r="BT341" s="57"/>
      <c r="BU341" s="68"/>
      <c r="CP341" s="57"/>
      <c r="CQ341" s="57"/>
    </row>
    <row r="342" spans="3:95">
      <c r="C342" s="54"/>
      <c r="D342" s="54"/>
      <c r="AI342" s="18"/>
      <c r="AN342" s="57"/>
      <c r="AO342" s="57"/>
      <c r="AP342" s="57"/>
      <c r="AQ342" s="57"/>
      <c r="AR342" s="57"/>
      <c r="AS342" s="57"/>
      <c r="AT342" s="57"/>
      <c r="AU342" s="57"/>
      <c r="AV342" s="57"/>
      <c r="AW342" s="57"/>
      <c r="AX342" s="57"/>
      <c r="AY342" s="57"/>
      <c r="AZ342" s="57"/>
      <c r="BA342" s="57"/>
      <c r="BB342" s="57"/>
      <c r="BC342" s="57"/>
      <c r="BD342" s="57"/>
      <c r="BE342" s="57"/>
      <c r="BF342" s="57"/>
      <c r="BG342" s="57"/>
      <c r="BH342" s="57"/>
      <c r="BI342" s="57"/>
      <c r="BJ342" s="57"/>
      <c r="BK342" s="57"/>
      <c r="BL342" s="2"/>
      <c r="BM342" s="2"/>
      <c r="BN342" s="2"/>
      <c r="BO342" s="2"/>
      <c r="BP342" s="2"/>
      <c r="BQ342" s="2"/>
      <c r="BR342" s="2"/>
      <c r="BS342" s="2"/>
      <c r="BT342" s="57"/>
      <c r="BU342" s="68"/>
      <c r="CP342" s="57"/>
      <c r="CQ342" s="57"/>
    </row>
    <row r="343" spans="3:95">
      <c r="C343" s="54"/>
      <c r="D343" s="54"/>
      <c r="AI343" s="18"/>
      <c r="AN343" s="57"/>
      <c r="AO343" s="57"/>
      <c r="AP343" s="57"/>
      <c r="AQ343" s="57"/>
      <c r="AR343" s="57"/>
      <c r="AS343" s="57"/>
      <c r="AT343" s="57"/>
      <c r="AU343" s="57"/>
      <c r="AV343" s="57"/>
      <c r="AW343" s="57"/>
      <c r="AX343" s="57"/>
      <c r="AY343" s="57"/>
      <c r="AZ343" s="57"/>
      <c r="BA343" s="57"/>
      <c r="BB343" s="57"/>
      <c r="BC343" s="57"/>
      <c r="BD343" s="57"/>
      <c r="BE343" s="57"/>
      <c r="BF343" s="57"/>
      <c r="BG343" s="57"/>
      <c r="BH343" s="57"/>
      <c r="BI343" s="57"/>
      <c r="BJ343" s="57"/>
      <c r="BK343" s="57"/>
      <c r="BL343" s="2"/>
      <c r="BM343" s="2"/>
      <c r="BN343" s="2"/>
      <c r="BO343" s="2"/>
      <c r="BP343" s="2"/>
      <c r="BQ343" s="2"/>
      <c r="BR343" s="2"/>
      <c r="BS343" s="2"/>
      <c r="BT343" s="57"/>
      <c r="BU343" s="68"/>
      <c r="CP343" s="57"/>
      <c r="CQ343" s="57"/>
    </row>
    <row r="344" spans="3:95">
      <c r="C344" s="54"/>
      <c r="D344" s="54"/>
      <c r="AI344" s="18"/>
      <c r="AN344" s="57"/>
      <c r="AO344" s="57"/>
      <c r="AP344" s="57"/>
      <c r="AQ344" s="57"/>
      <c r="AR344" s="57"/>
      <c r="AS344" s="57"/>
      <c r="AT344" s="57"/>
      <c r="AU344" s="57"/>
      <c r="AV344" s="57"/>
      <c r="AW344" s="57"/>
      <c r="AX344" s="57"/>
      <c r="AY344" s="57"/>
      <c r="AZ344" s="57"/>
      <c r="BA344" s="57"/>
      <c r="BB344" s="57"/>
      <c r="BC344" s="57"/>
      <c r="BD344" s="57"/>
      <c r="BE344" s="57"/>
      <c r="BF344" s="57"/>
      <c r="BG344" s="57"/>
      <c r="BH344" s="57"/>
      <c r="BI344" s="57"/>
      <c r="BJ344" s="57"/>
      <c r="BK344" s="57"/>
      <c r="BL344" s="2"/>
      <c r="BM344" s="2"/>
      <c r="BN344" s="2"/>
      <c r="BO344" s="2"/>
      <c r="BP344" s="2"/>
      <c r="BQ344" s="2"/>
      <c r="BR344" s="2"/>
      <c r="BS344" s="2"/>
      <c r="BT344" s="57"/>
      <c r="BU344" s="68"/>
      <c r="CP344" s="57"/>
      <c r="CQ344" s="57"/>
    </row>
    <row r="345" spans="3:95">
      <c r="C345" s="54"/>
      <c r="D345" s="54"/>
      <c r="AI345" s="18"/>
      <c r="AN345" s="57"/>
      <c r="AO345" s="57"/>
      <c r="AP345" s="57"/>
      <c r="AQ345" s="57"/>
      <c r="AR345" s="57"/>
      <c r="AS345" s="57"/>
      <c r="AT345" s="57"/>
      <c r="AU345" s="57"/>
      <c r="AV345" s="57"/>
      <c r="AW345" s="57"/>
      <c r="AX345" s="57"/>
      <c r="AY345" s="57"/>
      <c r="AZ345" s="57"/>
      <c r="BA345" s="57"/>
      <c r="BB345" s="57"/>
      <c r="BC345" s="57"/>
      <c r="BD345" s="57"/>
      <c r="BE345" s="57"/>
      <c r="BF345" s="57"/>
      <c r="BG345" s="57"/>
      <c r="BH345" s="57"/>
      <c r="BI345" s="57"/>
      <c r="BJ345" s="57"/>
      <c r="BK345" s="57"/>
      <c r="BL345" s="2"/>
      <c r="BM345" s="2"/>
      <c r="BN345" s="2"/>
      <c r="BO345" s="2"/>
      <c r="BP345" s="2"/>
      <c r="BQ345" s="2"/>
      <c r="BR345" s="2"/>
      <c r="BS345" s="2"/>
      <c r="BT345" s="57"/>
      <c r="BU345" s="68"/>
      <c r="CP345" s="57"/>
      <c r="CQ345" s="57"/>
    </row>
    <row r="346" spans="3:95">
      <c r="C346" s="54"/>
      <c r="D346" s="54"/>
      <c r="AI346" s="18"/>
      <c r="AN346" s="57"/>
      <c r="AO346" s="57"/>
      <c r="AP346" s="57"/>
      <c r="AQ346" s="57"/>
      <c r="AR346" s="57"/>
      <c r="AS346" s="57"/>
      <c r="AT346" s="57"/>
      <c r="AU346" s="57"/>
      <c r="AV346" s="57"/>
      <c r="AW346" s="57"/>
      <c r="AX346" s="57"/>
      <c r="AY346" s="57"/>
      <c r="AZ346" s="57"/>
      <c r="BA346" s="57"/>
      <c r="BB346" s="57"/>
      <c r="BC346" s="57"/>
      <c r="BD346" s="57"/>
      <c r="BE346" s="57"/>
      <c r="BF346" s="57"/>
      <c r="BG346" s="57"/>
      <c r="BH346" s="57"/>
      <c r="BI346" s="57"/>
      <c r="BJ346" s="57"/>
      <c r="BK346" s="57"/>
      <c r="BL346" s="2"/>
      <c r="BM346" s="2"/>
      <c r="BN346" s="2"/>
      <c r="BO346" s="2"/>
      <c r="BP346" s="2"/>
      <c r="BQ346" s="2"/>
      <c r="BR346" s="2"/>
      <c r="BS346" s="2"/>
      <c r="BT346" s="57"/>
      <c r="BU346" s="68"/>
      <c r="CP346" s="57"/>
      <c r="CQ346" s="57"/>
    </row>
    <row r="347" spans="3:95">
      <c r="C347" s="54"/>
      <c r="D347" s="54"/>
      <c r="AI347" s="18"/>
      <c r="AN347" s="57"/>
      <c r="AO347" s="57"/>
      <c r="AP347" s="57"/>
      <c r="AQ347" s="57"/>
      <c r="AR347" s="57"/>
      <c r="AS347" s="57"/>
      <c r="AT347" s="57"/>
      <c r="AU347" s="57"/>
      <c r="AV347" s="57"/>
      <c r="AW347" s="57"/>
      <c r="AX347" s="57"/>
      <c r="AY347" s="57"/>
      <c r="AZ347" s="57"/>
      <c r="BA347" s="57"/>
      <c r="BB347" s="57"/>
      <c r="BC347" s="57"/>
      <c r="BD347" s="57"/>
      <c r="BE347" s="57"/>
      <c r="BF347" s="57"/>
      <c r="BG347" s="57"/>
      <c r="BH347" s="57"/>
      <c r="BI347" s="57"/>
      <c r="BJ347" s="57"/>
      <c r="BK347" s="57"/>
      <c r="BL347" s="2"/>
      <c r="BM347" s="2"/>
      <c r="BN347" s="2"/>
      <c r="BO347" s="2"/>
      <c r="BP347" s="2"/>
      <c r="BQ347" s="2"/>
      <c r="BR347" s="2"/>
      <c r="BS347" s="2"/>
      <c r="BT347" s="57"/>
      <c r="BU347" s="68"/>
      <c r="CP347" s="57"/>
      <c r="CQ347" s="57"/>
    </row>
    <row r="348" spans="3:95">
      <c r="C348" s="54"/>
      <c r="D348" s="54"/>
      <c r="AI348" s="18"/>
      <c r="AN348" s="57"/>
      <c r="AO348" s="57"/>
      <c r="AP348" s="57"/>
      <c r="AQ348" s="57"/>
      <c r="AR348" s="57"/>
      <c r="AS348" s="57"/>
      <c r="AT348" s="57"/>
      <c r="AU348" s="57"/>
      <c r="AV348" s="57"/>
      <c r="AW348" s="57"/>
      <c r="AX348" s="57"/>
      <c r="AY348" s="57"/>
      <c r="AZ348" s="57"/>
      <c r="BA348" s="57"/>
      <c r="BB348" s="57"/>
      <c r="BC348" s="57"/>
      <c r="BD348" s="57"/>
      <c r="BE348" s="57"/>
      <c r="BF348" s="57"/>
      <c r="BG348" s="57"/>
      <c r="BH348" s="57"/>
      <c r="BI348" s="57"/>
      <c r="BJ348" s="57"/>
      <c r="BK348" s="57"/>
      <c r="BL348" s="2"/>
      <c r="BM348" s="2"/>
      <c r="BN348" s="2"/>
      <c r="BO348" s="2"/>
      <c r="BP348" s="2"/>
      <c r="BQ348" s="2"/>
      <c r="BR348" s="2"/>
      <c r="BS348" s="2"/>
      <c r="BT348" s="57"/>
      <c r="BU348" s="68"/>
      <c r="CP348" s="57"/>
      <c r="CQ348" s="57"/>
    </row>
    <row r="349" spans="3:95">
      <c r="C349" s="54"/>
      <c r="D349" s="54"/>
      <c r="AI349" s="18"/>
      <c r="AN349" s="57"/>
      <c r="AO349" s="57"/>
      <c r="AP349" s="57"/>
      <c r="AQ349" s="57"/>
      <c r="AR349" s="57"/>
      <c r="AS349" s="57"/>
      <c r="AT349" s="57"/>
      <c r="AU349" s="57"/>
      <c r="AV349" s="57"/>
      <c r="AW349" s="57"/>
      <c r="AX349" s="57"/>
      <c r="AY349" s="57"/>
      <c r="AZ349" s="57"/>
      <c r="BA349" s="57"/>
      <c r="BB349" s="57"/>
      <c r="BC349" s="57"/>
      <c r="BD349" s="57"/>
      <c r="BE349" s="57"/>
      <c r="BF349" s="57"/>
      <c r="BG349" s="57"/>
      <c r="BH349" s="57"/>
      <c r="BI349" s="57"/>
      <c r="BJ349" s="57"/>
      <c r="BK349" s="57"/>
      <c r="BL349" s="2"/>
      <c r="BM349" s="2"/>
      <c r="BN349" s="2"/>
      <c r="BO349" s="2"/>
      <c r="BP349" s="2"/>
      <c r="BQ349" s="2"/>
      <c r="BR349" s="2"/>
      <c r="BS349" s="2"/>
      <c r="BT349" s="57"/>
      <c r="BU349" s="68"/>
      <c r="CP349" s="57"/>
      <c r="CQ349" s="57"/>
    </row>
    <row r="350" spans="3:95">
      <c r="C350" s="54"/>
      <c r="D350" s="54"/>
      <c r="AI350" s="18"/>
      <c r="AN350" s="57"/>
      <c r="AO350" s="57"/>
      <c r="AP350" s="57"/>
      <c r="AQ350" s="57"/>
      <c r="AR350" s="57"/>
      <c r="AS350" s="57"/>
      <c r="AT350" s="57"/>
      <c r="AU350" s="57"/>
      <c r="AV350" s="57"/>
      <c r="AW350" s="57"/>
      <c r="AX350" s="57"/>
      <c r="AY350" s="57"/>
      <c r="AZ350" s="57"/>
      <c r="BA350" s="57"/>
      <c r="BB350" s="57"/>
      <c r="BC350" s="57"/>
      <c r="BD350" s="57"/>
      <c r="BE350" s="57"/>
      <c r="BF350" s="57"/>
      <c r="BG350" s="57"/>
      <c r="BH350" s="57"/>
      <c r="BI350" s="57"/>
      <c r="BJ350" s="57"/>
      <c r="BK350" s="57"/>
      <c r="BL350" s="2"/>
      <c r="BM350" s="2"/>
      <c r="BN350" s="2"/>
      <c r="BO350" s="2"/>
      <c r="BP350" s="2"/>
      <c r="BQ350" s="2"/>
      <c r="BR350" s="2"/>
      <c r="BS350" s="2"/>
      <c r="BT350" s="57"/>
      <c r="BU350" s="68"/>
      <c r="CP350" s="57"/>
      <c r="CQ350" s="57"/>
    </row>
    <row r="351" spans="3:95">
      <c r="C351" s="54"/>
      <c r="D351" s="54"/>
      <c r="AI351" s="18"/>
      <c r="AN351" s="57"/>
      <c r="AO351" s="57"/>
      <c r="AP351" s="57"/>
      <c r="AQ351" s="57"/>
      <c r="AR351" s="57"/>
      <c r="AS351" s="57"/>
      <c r="AT351" s="57"/>
      <c r="AU351" s="57"/>
      <c r="AV351" s="57"/>
      <c r="AW351" s="57"/>
      <c r="AX351" s="57"/>
      <c r="AY351" s="57"/>
      <c r="AZ351" s="57"/>
      <c r="BA351" s="57"/>
      <c r="BB351" s="57"/>
      <c r="BC351" s="57"/>
      <c r="BD351" s="57"/>
      <c r="BE351" s="57"/>
      <c r="BF351" s="57"/>
      <c r="BG351" s="57"/>
      <c r="BH351" s="57"/>
      <c r="BI351" s="57"/>
      <c r="BJ351" s="57"/>
      <c r="BK351" s="57"/>
      <c r="BL351" s="2"/>
      <c r="BM351" s="2"/>
      <c r="BN351" s="2"/>
      <c r="BO351" s="2"/>
      <c r="BP351" s="2"/>
      <c r="BQ351" s="2"/>
      <c r="BR351" s="2"/>
      <c r="BS351" s="2"/>
      <c r="BT351" s="57"/>
      <c r="BU351" s="68"/>
      <c r="CP351" s="57"/>
      <c r="CQ351" s="57"/>
    </row>
    <row r="352" spans="3:95">
      <c r="C352" s="54"/>
      <c r="D352" s="54"/>
      <c r="AI352" s="18"/>
      <c r="AN352" s="57"/>
      <c r="AO352" s="57"/>
      <c r="AP352" s="57"/>
      <c r="AQ352" s="57"/>
      <c r="AR352" s="57"/>
      <c r="AS352" s="57"/>
      <c r="AT352" s="57"/>
      <c r="AU352" s="57"/>
      <c r="AV352" s="57"/>
      <c r="AW352" s="57"/>
      <c r="AX352" s="57"/>
      <c r="AY352" s="57"/>
      <c r="AZ352" s="57"/>
      <c r="BA352" s="57"/>
      <c r="BB352" s="57"/>
      <c r="BC352" s="57"/>
      <c r="BD352" s="57"/>
      <c r="BE352" s="57"/>
      <c r="BF352" s="57"/>
      <c r="BG352" s="57"/>
      <c r="BH352" s="57"/>
      <c r="BI352" s="57"/>
      <c r="BJ352" s="57"/>
      <c r="BK352" s="57"/>
      <c r="BL352" s="2"/>
      <c r="BM352" s="2"/>
      <c r="BN352" s="2"/>
      <c r="BO352" s="2"/>
      <c r="BP352" s="2"/>
      <c r="BQ352" s="2"/>
      <c r="BR352" s="2"/>
      <c r="BS352" s="2"/>
      <c r="BT352" s="57"/>
      <c r="BU352" s="68"/>
      <c r="CP352" s="57"/>
      <c r="CQ352" s="57"/>
    </row>
    <row r="353" spans="3:95">
      <c r="C353" s="54"/>
      <c r="D353" s="54"/>
      <c r="AI353" s="18"/>
      <c r="AN353" s="57"/>
      <c r="AO353" s="57"/>
      <c r="AP353" s="57"/>
      <c r="AQ353" s="57"/>
      <c r="AR353" s="57"/>
      <c r="AS353" s="57"/>
      <c r="AT353" s="57"/>
      <c r="AU353" s="57"/>
      <c r="AV353" s="57"/>
      <c r="AW353" s="57"/>
      <c r="AX353" s="57"/>
      <c r="AY353" s="57"/>
      <c r="AZ353" s="57"/>
      <c r="BA353" s="57"/>
      <c r="BB353" s="57"/>
      <c r="BC353" s="57"/>
      <c r="BD353" s="57"/>
      <c r="BE353" s="57"/>
      <c r="BF353" s="57"/>
      <c r="BG353" s="57"/>
      <c r="BH353" s="57"/>
      <c r="BI353" s="57"/>
      <c r="BJ353" s="57"/>
      <c r="BK353" s="57"/>
      <c r="BL353" s="2"/>
      <c r="BM353" s="2"/>
      <c r="BN353" s="2"/>
      <c r="BO353" s="2"/>
      <c r="BP353" s="2"/>
      <c r="BQ353" s="2"/>
      <c r="BR353" s="2"/>
      <c r="BS353" s="2"/>
      <c r="BT353" s="57"/>
      <c r="BU353" s="68"/>
      <c r="CP353" s="57"/>
      <c r="CQ353" s="57"/>
    </row>
    <row r="354" spans="3:95">
      <c r="C354" s="54"/>
      <c r="D354" s="54"/>
      <c r="AI354" s="18"/>
      <c r="AN354" s="57"/>
      <c r="AO354" s="57"/>
      <c r="AP354" s="57"/>
      <c r="AQ354" s="57"/>
      <c r="AR354" s="57"/>
      <c r="AS354" s="57"/>
      <c r="AT354" s="57"/>
      <c r="AU354" s="57"/>
      <c r="AV354" s="57"/>
      <c r="AW354" s="57"/>
      <c r="AX354" s="57"/>
      <c r="AY354" s="57"/>
      <c r="AZ354" s="57"/>
      <c r="BA354" s="57"/>
      <c r="BB354" s="57"/>
      <c r="BC354" s="57"/>
      <c r="BD354" s="57"/>
      <c r="BE354" s="57"/>
      <c r="BF354" s="57"/>
      <c r="BG354" s="57"/>
      <c r="BH354" s="57"/>
      <c r="BI354" s="57"/>
      <c r="BJ354" s="57"/>
      <c r="BK354" s="57"/>
      <c r="BL354" s="2"/>
      <c r="BM354" s="2"/>
      <c r="BN354" s="2"/>
      <c r="BO354" s="2"/>
      <c r="BP354" s="2"/>
      <c r="BQ354" s="2"/>
      <c r="BR354" s="2"/>
      <c r="BS354" s="2"/>
      <c r="BT354" s="57"/>
      <c r="BU354" s="68"/>
      <c r="CP354" s="57"/>
      <c r="CQ354" s="57"/>
    </row>
    <row r="355" spans="3:95">
      <c r="C355" s="54"/>
      <c r="D355" s="54"/>
      <c r="AI355" s="18"/>
      <c r="AN355" s="57"/>
      <c r="AO355" s="57"/>
      <c r="AP355" s="57"/>
      <c r="AQ355" s="57"/>
      <c r="AR355" s="57"/>
      <c r="AS355" s="57"/>
      <c r="AT355" s="57"/>
      <c r="AU355" s="57"/>
      <c r="AV355" s="57"/>
      <c r="AW355" s="57"/>
      <c r="AX355" s="57"/>
      <c r="AY355" s="57"/>
      <c r="AZ355" s="57"/>
      <c r="BA355" s="57"/>
      <c r="BB355" s="57"/>
      <c r="BC355" s="57"/>
      <c r="BD355" s="57"/>
      <c r="BE355" s="57"/>
      <c r="BF355" s="57"/>
      <c r="BG355" s="57"/>
      <c r="BH355" s="57"/>
      <c r="BI355" s="57"/>
      <c r="BJ355" s="57"/>
      <c r="BK355" s="57"/>
      <c r="BL355" s="2"/>
      <c r="BM355" s="2"/>
      <c r="BN355" s="2"/>
      <c r="BO355" s="2"/>
      <c r="BP355" s="2"/>
      <c r="BQ355" s="2"/>
      <c r="BR355" s="2"/>
      <c r="BS355" s="2"/>
      <c r="BT355" s="57"/>
      <c r="BU355" s="68"/>
      <c r="CP355" s="57"/>
      <c r="CQ355" s="57"/>
    </row>
    <row r="356" spans="3:95">
      <c r="C356" s="54"/>
      <c r="D356" s="54"/>
      <c r="AI356" s="18"/>
      <c r="AN356" s="57"/>
      <c r="AO356" s="57"/>
      <c r="AP356" s="57"/>
      <c r="AQ356" s="57"/>
      <c r="AR356" s="57"/>
      <c r="AS356" s="57"/>
      <c r="AT356" s="57"/>
      <c r="AU356" s="57"/>
      <c r="AV356" s="57"/>
      <c r="AW356" s="57"/>
      <c r="AX356" s="57"/>
      <c r="AY356" s="57"/>
      <c r="AZ356" s="57"/>
      <c r="BA356" s="57"/>
      <c r="BB356" s="57"/>
      <c r="BC356" s="57"/>
      <c r="BD356" s="57"/>
      <c r="BE356" s="57"/>
      <c r="BF356" s="57"/>
      <c r="BG356" s="57"/>
      <c r="BH356" s="57"/>
      <c r="BI356" s="57"/>
      <c r="BJ356" s="57"/>
      <c r="BK356" s="57"/>
      <c r="BL356" s="2"/>
      <c r="BM356" s="2"/>
      <c r="BN356" s="2"/>
      <c r="BO356" s="2"/>
      <c r="BP356" s="2"/>
      <c r="BQ356" s="2"/>
      <c r="BR356" s="2"/>
      <c r="BS356" s="2"/>
      <c r="BT356" s="57"/>
      <c r="BU356" s="68"/>
      <c r="CP356" s="57"/>
      <c r="CQ356" s="57"/>
    </row>
    <row r="357" spans="3:95">
      <c r="C357" s="54"/>
      <c r="D357" s="54"/>
      <c r="AI357" s="18"/>
      <c r="AN357" s="57"/>
      <c r="AO357" s="57"/>
      <c r="AP357" s="57"/>
      <c r="AQ357" s="57"/>
      <c r="AR357" s="57"/>
      <c r="AS357" s="57"/>
      <c r="AT357" s="57"/>
      <c r="AU357" s="57"/>
      <c r="AV357" s="57"/>
      <c r="AW357" s="57"/>
      <c r="AX357" s="57"/>
      <c r="AY357" s="57"/>
      <c r="AZ357" s="57"/>
      <c r="BA357" s="57"/>
      <c r="BB357" s="57"/>
      <c r="BC357" s="57"/>
      <c r="BD357" s="57"/>
      <c r="BE357" s="57"/>
      <c r="BF357" s="57"/>
      <c r="BG357" s="57"/>
      <c r="BH357" s="57"/>
      <c r="BI357" s="57"/>
      <c r="BJ357" s="57"/>
      <c r="BK357" s="57"/>
      <c r="BL357" s="2"/>
      <c r="BM357" s="2"/>
      <c r="BN357" s="2"/>
      <c r="BO357" s="2"/>
      <c r="BP357" s="2"/>
      <c r="BQ357" s="2"/>
      <c r="BR357" s="2"/>
      <c r="BS357" s="2"/>
      <c r="BT357" s="57"/>
      <c r="BU357" s="68"/>
      <c r="CP357" s="57"/>
      <c r="CQ357" s="57"/>
    </row>
    <row r="358" spans="3:95">
      <c r="C358" s="54"/>
      <c r="D358" s="54"/>
      <c r="AI358" s="18"/>
      <c r="AN358" s="57"/>
      <c r="AO358" s="57"/>
      <c r="AP358" s="57"/>
      <c r="AQ358" s="57"/>
      <c r="AR358" s="57"/>
      <c r="AS358" s="57"/>
      <c r="AT358" s="57"/>
      <c r="AU358" s="57"/>
      <c r="AV358" s="57"/>
      <c r="AW358" s="57"/>
      <c r="AX358" s="57"/>
      <c r="AY358" s="57"/>
      <c r="AZ358" s="57"/>
      <c r="BA358" s="57"/>
      <c r="BB358" s="57"/>
      <c r="BC358" s="57"/>
      <c r="BD358" s="57"/>
      <c r="BE358" s="57"/>
      <c r="BF358" s="57"/>
      <c r="BG358" s="57"/>
      <c r="BH358" s="57"/>
      <c r="BI358" s="57"/>
      <c r="BJ358" s="57"/>
      <c r="BK358" s="57"/>
      <c r="BL358" s="2"/>
      <c r="BM358" s="2"/>
      <c r="BN358" s="2"/>
      <c r="BO358" s="2"/>
      <c r="BP358" s="2"/>
      <c r="BQ358" s="2"/>
      <c r="BR358" s="2"/>
      <c r="BS358" s="2"/>
      <c r="BT358" s="57"/>
      <c r="BU358" s="68"/>
      <c r="CP358" s="57"/>
      <c r="CQ358" s="57"/>
    </row>
    <row r="359" spans="3:95">
      <c r="C359" s="54"/>
      <c r="D359" s="54"/>
      <c r="AI359" s="18"/>
      <c r="AN359" s="57"/>
      <c r="AO359" s="57"/>
      <c r="AP359" s="57"/>
      <c r="AQ359" s="57"/>
      <c r="AR359" s="57"/>
      <c r="AS359" s="57"/>
      <c r="AT359" s="57"/>
      <c r="AU359" s="57"/>
      <c r="AV359" s="57"/>
      <c r="AW359" s="57"/>
      <c r="AX359" s="57"/>
      <c r="AY359" s="57"/>
      <c r="AZ359" s="57"/>
      <c r="BA359" s="57"/>
      <c r="BB359" s="57"/>
      <c r="BC359" s="57"/>
      <c r="BD359" s="57"/>
      <c r="BE359" s="57"/>
      <c r="BF359" s="57"/>
      <c r="BG359" s="57"/>
      <c r="BH359" s="57"/>
      <c r="BI359" s="57"/>
      <c r="BJ359" s="57"/>
      <c r="BK359" s="57"/>
      <c r="BL359" s="2"/>
      <c r="BM359" s="2"/>
      <c r="BN359" s="2"/>
      <c r="BO359" s="2"/>
      <c r="BP359" s="2"/>
      <c r="BQ359" s="2"/>
      <c r="BR359" s="2"/>
      <c r="BS359" s="2"/>
      <c r="BT359" s="57"/>
      <c r="BU359" s="68"/>
      <c r="CP359" s="57"/>
      <c r="CQ359" s="57"/>
    </row>
    <row r="360" spans="3:95">
      <c r="C360" s="54"/>
      <c r="D360" s="54"/>
      <c r="AI360" s="18"/>
      <c r="AN360" s="57"/>
      <c r="AO360" s="57"/>
      <c r="AP360" s="57"/>
      <c r="AQ360" s="57"/>
      <c r="AR360" s="57"/>
      <c r="AS360" s="57"/>
      <c r="AT360" s="57"/>
      <c r="AU360" s="57"/>
      <c r="AV360" s="57"/>
      <c r="AW360" s="57"/>
      <c r="AX360" s="57"/>
      <c r="AY360" s="57"/>
      <c r="AZ360" s="57"/>
      <c r="BA360" s="57"/>
      <c r="BB360" s="57"/>
      <c r="BC360" s="57"/>
      <c r="BD360" s="57"/>
      <c r="BE360" s="57"/>
      <c r="BF360" s="57"/>
      <c r="BG360" s="57"/>
      <c r="BH360" s="57"/>
      <c r="BI360" s="57"/>
      <c r="BJ360" s="57"/>
      <c r="BK360" s="57"/>
      <c r="BL360" s="2"/>
      <c r="BM360" s="2"/>
      <c r="BN360" s="2"/>
      <c r="BO360" s="2"/>
      <c r="BP360" s="2"/>
      <c r="BQ360" s="2"/>
      <c r="BR360" s="2"/>
      <c r="BS360" s="2"/>
      <c r="BT360" s="57"/>
      <c r="BU360" s="68"/>
      <c r="CP360" s="57"/>
      <c r="CQ360" s="57"/>
    </row>
    <row r="361" spans="3:95">
      <c r="C361" s="54"/>
      <c r="D361" s="54"/>
      <c r="AI361" s="18"/>
      <c r="AN361" s="57"/>
      <c r="AO361" s="57"/>
      <c r="AP361" s="57"/>
      <c r="AQ361" s="57"/>
      <c r="AR361" s="57"/>
      <c r="AS361" s="57"/>
      <c r="AT361" s="57"/>
      <c r="AU361" s="57"/>
      <c r="AV361" s="57"/>
      <c r="AW361" s="57"/>
      <c r="AX361" s="57"/>
      <c r="AY361" s="57"/>
      <c r="AZ361" s="57"/>
      <c r="BA361" s="57"/>
      <c r="BB361" s="57"/>
      <c r="BC361" s="57"/>
      <c r="BD361" s="57"/>
      <c r="BE361" s="57"/>
      <c r="BF361" s="57"/>
      <c r="BG361" s="57"/>
      <c r="BH361" s="57"/>
      <c r="BI361" s="57"/>
      <c r="BJ361" s="57"/>
      <c r="BK361" s="57"/>
      <c r="BL361" s="2"/>
      <c r="BM361" s="2"/>
      <c r="BN361" s="2"/>
      <c r="BO361" s="2"/>
      <c r="BP361" s="2"/>
      <c r="BQ361" s="2"/>
      <c r="BR361" s="2"/>
      <c r="BS361" s="2"/>
      <c r="BT361" s="57"/>
      <c r="BU361" s="68"/>
      <c r="CP361" s="57"/>
      <c r="CQ361" s="57"/>
    </row>
    <row r="362" spans="3:95">
      <c r="C362" s="54"/>
      <c r="D362" s="54"/>
      <c r="AI362" s="18"/>
      <c r="AN362" s="57"/>
      <c r="AO362" s="57"/>
      <c r="AP362" s="57"/>
      <c r="AQ362" s="57"/>
      <c r="AR362" s="57"/>
      <c r="AS362" s="57"/>
      <c r="AT362" s="57"/>
      <c r="AU362" s="57"/>
      <c r="AV362" s="57"/>
      <c r="AW362" s="57"/>
      <c r="AX362" s="57"/>
      <c r="AY362" s="57"/>
      <c r="AZ362" s="57"/>
      <c r="BA362" s="57"/>
      <c r="BB362" s="57"/>
      <c r="BC362" s="57"/>
      <c r="BD362" s="57"/>
      <c r="BE362" s="57"/>
      <c r="BF362" s="57"/>
      <c r="BG362" s="57"/>
      <c r="BH362" s="57"/>
      <c r="BI362" s="57"/>
      <c r="BJ362" s="57"/>
      <c r="BK362" s="57"/>
      <c r="BL362" s="2"/>
      <c r="BM362" s="2"/>
      <c r="BN362" s="2"/>
      <c r="BO362" s="2"/>
      <c r="BP362" s="2"/>
      <c r="BQ362" s="2"/>
      <c r="BR362" s="2"/>
      <c r="BS362" s="2"/>
      <c r="BT362" s="57"/>
      <c r="BU362" s="68"/>
      <c r="CP362" s="57"/>
      <c r="CQ362" s="57"/>
    </row>
    <row r="363" spans="3:95">
      <c r="C363" s="54"/>
      <c r="D363" s="54"/>
      <c r="AI363" s="18"/>
      <c r="AN363" s="57"/>
      <c r="AO363" s="57"/>
      <c r="AP363" s="57"/>
      <c r="AQ363" s="57"/>
      <c r="AR363" s="57"/>
      <c r="AS363" s="57"/>
      <c r="AT363" s="57"/>
      <c r="AU363" s="57"/>
      <c r="AV363" s="57"/>
      <c r="AW363" s="57"/>
      <c r="AX363" s="57"/>
      <c r="AY363" s="57"/>
      <c r="AZ363" s="57"/>
      <c r="BA363" s="57"/>
      <c r="BB363" s="57"/>
      <c r="BC363" s="57"/>
      <c r="BD363" s="57"/>
      <c r="BE363" s="57"/>
      <c r="BF363" s="57"/>
      <c r="BG363" s="57"/>
      <c r="BH363" s="57"/>
      <c r="BI363" s="57"/>
      <c r="BJ363" s="57"/>
      <c r="BK363" s="57"/>
      <c r="BL363" s="2"/>
      <c r="BM363" s="2"/>
      <c r="BN363" s="2"/>
      <c r="BO363" s="2"/>
      <c r="BP363" s="2"/>
      <c r="BQ363" s="2"/>
      <c r="BR363" s="2"/>
      <c r="BS363" s="2"/>
      <c r="BT363" s="57"/>
      <c r="BU363" s="68"/>
      <c r="CP363" s="57"/>
      <c r="CQ363" s="57"/>
    </row>
    <row r="364" spans="3:95">
      <c r="C364" s="54"/>
      <c r="D364" s="54"/>
      <c r="AI364" s="18"/>
      <c r="AN364" s="57"/>
      <c r="AO364" s="57"/>
      <c r="AP364" s="57"/>
      <c r="AQ364" s="57"/>
      <c r="AR364" s="57"/>
      <c r="AS364" s="57"/>
      <c r="AT364" s="57"/>
      <c r="AU364" s="57"/>
      <c r="AV364" s="57"/>
      <c r="AW364" s="57"/>
      <c r="AX364" s="57"/>
      <c r="AY364" s="57"/>
      <c r="AZ364" s="57"/>
      <c r="BA364" s="57"/>
      <c r="BB364" s="57"/>
      <c r="BC364" s="57"/>
      <c r="BD364" s="57"/>
      <c r="BE364" s="57"/>
      <c r="BF364" s="57"/>
      <c r="BG364" s="57"/>
      <c r="BH364" s="57"/>
      <c r="BI364" s="57"/>
      <c r="BJ364" s="57"/>
      <c r="BK364" s="57"/>
      <c r="BL364" s="2"/>
      <c r="BM364" s="2"/>
      <c r="BN364" s="2"/>
      <c r="BO364" s="2"/>
      <c r="BP364" s="2"/>
      <c r="BQ364" s="2"/>
      <c r="BR364" s="2"/>
      <c r="BS364" s="2"/>
      <c r="BT364" s="57"/>
      <c r="BU364" s="68"/>
      <c r="CP364" s="57"/>
      <c r="CQ364" s="57"/>
    </row>
    <row r="365" spans="3:95">
      <c r="C365" s="54"/>
      <c r="D365" s="54"/>
      <c r="AI365" s="18"/>
      <c r="AN365" s="57"/>
      <c r="AO365" s="57"/>
      <c r="AP365" s="57"/>
      <c r="AQ365" s="57"/>
      <c r="AR365" s="57"/>
      <c r="AS365" s="57"/>
      <c r="AT365" s="57"/>
      <c r="AU365" s="57"/>
      <c r="AV365" s="57"/>
      <c r="AW365" s="57"/>
      <c r="AX365" s="57"/>
      <c r="AY365" s="57"/>
      <c r="AZ365" s="57"/>
      <c r="BA365" s="57"/>
      <c r="BB365" s="57"/>
      <c r="BC365" s="57"/>
      <c r="BD365" s="57"/>
      <c r="BE365" s="57"/>
      <c r="BF365" s="57"/>
      <c r="BG365" s="57"/>
      <c r="BH365" s="57"/>
      <c r="BI365" s="57"/>
      <c r="BJ365" s="57"/>
      <c r="BK365" s="57"/>
      <c r="BL365" s="2"/>
      <c r="BM365" s="2"/>
      <c r="BN365" s="2"/>
      <c r="BO365" s="2"/>
      <c r="BP365" s="2"/>
      <c r="BQ365" s="2"/>
      <c r="BR365" s="2"/>
      <c r="BS365" s="2"/>
      <c r="BT365" s="57"/>
      <c r="BU365" s="68"/>
      <c r="CP365" s="57"/>
      <c r="CQ365" s="57"/>
    </row>
    <row r="366" spans="3:95">
      <c r="C366" s="54"/>
      <c r="D366" s="54"/>
      <c r="AI366" s="18"/>
      <c r="AN366" s="57"/>
      <c r="AO366" s="57"/>
      <c r="AP366" s="57"/>
      <c r="AQ366" s="57"/>
      <c r="AR366" s="57"/>
      <c r="AS366" s="57"/>
      <c r="AT366" s="57"/>
      <c r="AU366" s="57"/>
      <c r="AV366" s="57"/>
      <c r="AW366" s="57"/>
      <c r="AX366" s="57"/>
      <c r="AY366" s="57"/>
      <c r="AZ366" s="57"/>
      <c r="BA366" s="57"/>
      <c r="BB366" s="57"/>
      <c r="BC366" s="57"/>
      <c r="BD366" s="57"/>
      <c r="BE366" s="57"/>
      <c r="BF366" s="57"/>
      <c r="BG366" s="57"/>
      <c r="BH366" s="57"/>
      <c r="BI366" s="57"/>
      <c r="BJ366" s="57"/>
      <c r="BK366" s="57"/>
      <c r="BL366" s="2"/>
      <c r="BM366" s="2"/>
      <c r="BN366" s="2"/>
      <c r="BO366" s="2"/>
      <c r="BP366" s="2"/>
      <c r="BQ366" s="2"/>
      <c r="BR366" s="2"/>
      <c r="BS366" s="2"/>
      <c r="BT366" s="57"/>
      <c r="BU366" s="68"/>
      <c r="CP366" s="57"/>
      <c r="CQ366" s="57"/>
    </row>
    <row r="367" spans="3:95">
      <c r="C367" s="54"/>
      <c r="D367" s="54"/>
      <c r="AI367" s="18"/>
      <c r="AN367" s="57"/>
      <c r="AO367" s="57"/>
      <c r="AP367" s="57"/>
      <c r="AQ367" s="57"/>
      <c r="AR367" s="57"/>
      <c r="AS367" s="57"/>
      <c r="AT367" s="57"/>
      <c r="AU367" s="57"/>
      <c r="AV367" s="57"/>
      <c r="AW367" s="57"/>
      <c r="AX367" s="57"/>
      <c r="AY367" s="57"/>
      <c r="AZ367" s="57"/>
      <c r="BA367" s="57"/>
      <c r="BB367" s="57"/>
      <c r="BC367" s="57"/>
      <c r="BD367" s="57"/>
      <c r="BE367" s="57"/>
      <c r="BF367" s="57"/>
      <c r="BG367" s="57"/>
      <c r="BH367" s="57"/>
      <c r="BI367" s="57"/>
      <c r="BJ367" s="57"/>
      <c r="BK367" s="57"/>
      <c r="BL367" s="2"/>
      <c r="BM367" s="2"/>
      <c r="BN367" s="2"/>
      <c r="BO367" s="2"/>
      <c r="BP367" s="2"/>
      <c r="BQ367" s="2"/>
      <c r="BR367" s="2"/>
      <c r="BS367" s="2"/>
      <c r="BT367" s="57"/>
      <c r="BU367" s="68"/>
      <c r="CP367" s="57"/>
      <c r="CQ367" s="57"/>
    </row>
    <row r="368" spans="3:95">
      <c r="C368" s="54"/>
      <c r="D368" s="54"/>
      <c r="AI368" s="18"/>
      <c r="AN368" s="57"/>
      <c r="AO368" s="57"/>
      <c r="AP368" s="57"/>
      <c r="AQ368" s="57"/>
      <c r="AR368" s="57"/>
      <c r="AS368" s="57"/>
      <c r="AT368" s="57"/>
      <c r="AU368" s="57"/>
      <c r="AV368" s="57"/>
      <c r="AW368" s="57"/>
      <c r="AX368" s="57"/>
      <c r="AY368" s="57"/>
      <c r="AZ368" s="57"/>
      <c r="BA368" s="57"/>
      <c r="BB368" s="57"/>
      <c r="BC368" s="57"/>
      <c r="BD368" s="57"/>
      <c r="BE368" s="57"/>
      <c r="BF368" s="57"/>
      <c r="BG368" s="57"/>
      <c r="BH368" s="57"/>
      <c r="BI368" s="57"/>
      <c r="BJ368" s="57"/>
      <c r="BK368" s="57"/>
      <c r="BL368" s="2"/>
      <c r="BM368" s="2"/>
      <c r="BN368" s="2"/>
      <c r="BO368" s="2"/>
      <c r="BP368" s="2"/>
      <c r="BQ368" s="2"/>
      <c r="BR368" s="2"/>
      <c r="BS368" s="2"/>
      <c r="BT368" s="57"/>
      <c r="BU368" s="68"/>
      <c r="CP368" s="57"/>
      <c r="CQ368" s="57"/>
    </row>
    <row r="369" spans="3:95">
      <c r="C369" s="54"/>
      <c r="D369" s="54"/>
      <c r="AI369" s="18"/>
      <c r="AN369" s="57"/>
      <c r="AO369" s="57"/>
      <c r="AP369" s="57"/>
      <c r="AQ369" s="57"/>
      <c r="AR369" s="57"/>
      <c r="AS369" s="57"/>
      <c r="AT369" s="57"/>
      <c r="AU369" s="57"/>
      <c r="AV369" s="57"/>
      <c r="AW369" s="57"/>
      <c r="AX369" s="57"/>
      <c r="AY369" s="57"/>
      <c r="AZ369" s="57"/>
      <c r="BA369" s="57"/>
      <c r="BB369" s="57"/>
      <c r="BC369" s="57"/>
      <c r="BD369" s="57"/>
      <c r="BE369" s="57"/>
      <c r="BF369" s="57"/>
      <c r="BG369" s="57"/>
      <c r="BH369" s="57"/>
      <c r="BI369" s="57"/>
      <c r="BJ369" s="57"/>
      <c r="BK369" s="57"/>
      <c r="BL369" s="2"/>
      <c r="BM369" s="2"/>
      <c r="BN369" s="2"/>
      <c r="BO369" s="2"/>
      <c r="BP369" s="2"/>
      <c r="BQ369" s="2"/>
      <c r="BR369" s="2"/>
      <c r="BS369" s="2"/>
      <c r="BT369" s="57"/>
      <c r="BU369" s="68"/>
      <c r="CP369" s="57"/>
      <c r="CQ369" s="57"/>
    </row>
    <row r="370" spans="3:95">
      <c r="C370" s="54"/>
      <c r="D370" s="54"/>
      <c r="AI370" s="18"/>
      <c r="AN370" s="57"/>
      <c r="AO370" s="57"/>
      <c r="AP370" s="57"/>
      <c r="AQ370" s="57"/>
      <c r="AR370" s="57"/>
      <c r="AS370" s="57"/>
      <c r="AT370" s="57"/>
      <c r="AU370" s="57"/>
      <c r="AV370" s="57"/>
      <c r="AW370" s="57"/>
      <c r="AX370" s="57"/>
      <c r="AY370" s="57"/>
      <c r="AZ370" s="57"/>
      <c r="BA370" s="57"/>
      <c r="BB370" s="57"/>
      <c r="BC370" s="57"/>
      <c r="BD370" s="57"/>
      <c r="BE370" s="57"/>
      <c r="BF370" s="57"/>
      <c r="BG370" s="57"/>
      <c r="BH370" s="57"/>
      <c r="BI370" s="57"/>
      <c r="BJ370" s="57"/>
      <c r="BK370" s="57"/>
      <c r="BL370" s="2"/>
      <c r="BM370" s="2"/>
      <c r="BN370" s="2"/>
      <c r="BO370" s="2"/>
      <c r="BP370" s="2"/>
      <c r="BQ370" s="2"/>
      <c r="BR370" s="2"/>
      <c r="BS370" s="2"/>
      <c r="BT370" s="57"/>
      <c r="BU370" s="68"/>
      <c r="CP370" s="57"/>
      <c r="CQ370" s="57"/>
    </row>
    <row r="371" spans="3:95">
      <c r="C371" s="54"/>
      <c r="D371" s="54"/>
      <c r="AI371" s="18"/>
      <c r="AN371" s="57"/>
      <c r="AO371" s="57"/>
      <c r="AP371" s="57"/>
      <c r="AQ371" s="57"/>
      <c r="AR371" s="57"/>
      <c r="AS371" s="57"/>
      <c r="AT371" s="57"/>
      <c r="AU371" s="57"/>
      <c r="AV371" s="57"/>
      <c r="AW371" s="57"/>
      <c r="AX371" s="57"/>
      <c r="AY371" s="57"/>
      <c r="AZ371" s="57"/>
      <c r="BA371" s="57"/>
      <c r="BB371" s="57"/>
      <c r="BC371" s="57"/>
      <c r="BD371" s="57"/>
      <c r="BE371" s="57"/>
      <c r="BF371" s="57"/>
      <c r="BG371" s="57"/>
      <c r="BH371" s="57"/>
      <c r="BI371" s="57"/>
      <c r="BJ371" s="57"/>
      <c r="BK371" s="57"/>
      <c r="BL371" s="2"/>
      <c r="BM371" s="2"/>
      <c r="BN371" s="2"/>
      <c r="BO371" s="2"/>
      <c r="BP371" s="2"/>
      <c r="BQ371" s="2"/>
      <c r="BR371" s="2"/>
      <c r="BS371" s="2"/>
      <c r="BT371" s="57"/>
      <c r="BU371" s="68"/>
      <c r="CP371" s="57"/>
      <c r="CQ371" s="57"/>
    </row>
    <row r="372" spans="3:95">
      <c r="C372" s="54"/>
      <c r="D372" s="54"/>
      <c r="AI372" s="18"/>
      <c r="AN372" s="57"/>
      <c r="AO372" s="57"/>
      <c r="AP372" s="57"/>
      <c r="AQ372" s="57"/>
      <c r="AR372" s="57"/>
      <c r="AS372" s="57"/>
      <c r="AT372" s="57"/>
      <c r="AU372" s="57"/>
      <c r="AV372" s="57"/>
      <c r="AW372" s="57"/>
      <c r="AX372" s="57"/>
      <c r="AY372" s="57"/>
      <c r="AZ372" s="57"/>
      <c r="BA372" s="57"/>
      <c r="BB372" s="57"/>
      <c r="BC372" s="57"/>
      <c r="BD372" s="57"/>
      <c r="BE372" s="57"/>
      <c r="BF372" s="57"/>
      <c r="BG372" s="57"/>
      <c r="BH372" s="57"/>
      <c r="BI372" s="57"/>
      <c r="BJ372" s="57"/>
      <c r="BK372" s="57"/>
      <c r="BL372" s="2"/>
      <c r="BM372" s="2"/>
      <c r="BN372" s="2"/>
      <c r="BO372" s="2"/>
      <c r="BP372" s="2"/>
      <c r="BQ372" s="2"/>
      <c r="BR372" s="2"/>
      <c r="BS372" s="2"/>
      <c r="BT372" s="57"/>
      <c r="BU372" s="68"/>
      <c r="CP372" s="57"/>
      <c r="CQ372" s="57"/>
    </row>
    <row r="373" spans="3:95">
      <c r="C373" s="54"/>
      <c r="D373" s="54"/>
      <c r="AI373" s="18"/>
      <c r="AN373" s="57"/>
      <c r="AO373" s="57"/>
      <c r="AP373" s="57"/>
      <c r="AQ373" s="57"/>
      <c r="AR373" s="57"/>
      <c r="AS373" s="57"/>
      <c r="AT373" s="57"/>
      <c r="AU373" s="57"/>
      <c r="AV373" s="57"/>
      <c r="AW373" s="57"/>
      <c r="AX373" s="57"/>
      <c r="AY373" s="57"/>
      <c r="AZ373" s="57"/>
      <c r="BA373" s="57"/>
      <c r="BB373" s="57"/>
      <c r="BC373" s="57"/>
      <c r="BD373" s="57"/>
      <c r="BE373" s="57"/>
      <c r="BF373" s="57"/>
      <c r="BG373" s="57"/>
      <c r="BH373" s="57"/>
      <c r="BI373" s="57"/>
      <c r="BJ373" s="57"/>
      <c r="BK373" s="57"/>
      <c r="BL373" s="2"/>
      <c r="BM373" s="2"/>
      <c r="BN373" s="2"/>
      <c r="BO373" s="2"/>
      <c r="BP373" s="2"/>
      <c r="BQ373" s="2"/>
      <c r="BR373" s="2"/>
      <c r="BS373" s="2"/>
      <c r="BT373" s="57"/>
      <c r="BU373" s="68"/>
      <c r="CP373" s="57"/>
      <c r="CQ373" s="57"/>
    </row>
    <row r="374" spans="3:95">
      <c r="C374" s="54"/>
      <c r="D374" s="54"/>
      <c r="AI374" s="18"/>
      <c r="AN374" s="57"/>
      <c r="AO374" s="57"/>
      <c r="AP374" s="57"/>
      <c r="AQ374" s="57"/>
      <c r="AR374" s="57"/>
      <c r="AS374" s="57"/>
      <c r="AT374" s="57"/>
      <c r="AU374" s="57"/>
      <c r="AV374" s="57"/>
      <c r="AW374" s="57"/>
      <c r="AX374" s="57"/>
      <c r="AY374" s="57"/>
      <c r="AZ374" s="57"/>
      <c r="BA374" s="57"/>
      <c r="BB374" s="57"/>
      <c r="BC374" s="57"/>
      <c r="BD374" s="57"/>
      <c r="BE374" s="57"/>
      <c r="BF374" s="57"/>
      <c r="BG374" s="57"/>
      <c r="BH374" s="57"/>
      <c r="BI374" s="57"/>
      <c r="BJ374" s="57"/>
      <c r="BK374" s="57"/>
      <c r="BL374" s="2"/>
      <c r="BM374" s="2"/>
      <c r="BN374" s="2"/>
      <c r="BO374" s="2"/>
      <c r="BP374" s="2"/>
      <c r="BQ374" s="2"/>
      <c r="BR374" s="2"/>
      <c r="BS374" s="2"/>
      <c r="BT374" s="57"/>
      <c r="BU374" s="68"/>
      <c r="CP374" s="57"/>
      <c r="CQ374" s="57"/>
    </row>
    <row r="375" spans="3:95">
      <c r="C375" s="54"/>
      <c r="D375" s="54"/>
      <c r="AI375" s="18"/>
      <c r="AN375" s="57"/>
      <c r="AO375" s="57"/>
      <c r="AP375" s="57"/>
      <c r="AQ375" s="57"/>
      <c r="AR375" s="57"/>
      <c r="AS375" s="57"/>
      <c r="AT375" s="57"/>
      <c r="AU375" s="57"/>
      <c r="AV375" s="57"/>
      <c r="AW375" s="57"/>
      <c r="AX375" s="57"/>
      <c r="AY375" s="57"/>
      <c r="AZ375" s="57"/>
      <c r="BA375" s="57"/>
      <c r="BB375" s="57"/>
      <c r="BC375" s="57"/>
      <c r="BD375" s="57"/>
      <c r="BE375" s="57"/>
      <c r="BF375" s="57"/>
      <c r="BG375" s="57"/>
      <c r="BH375" s="57"/>
      <c r="BI375" s="57"/>
      <c r="BJ375" s="57"/>
      <c r="BK375" s="57"/>
      <c r="BL375" s="2"/>
      <c r="BM375" s="2"/>
      <c r="BN375" s="2"/>
      <c r="BO375" s="2"/>
      <c r="BP375" s="2"/>
      <c r="BQ375" s="2"/>
      <c r="BR375" s="2"/>
      <c r="BS375" s="2"/>
      <c r="BT375" s="57"/>
      <c r="BU375" s="68"/>
      <c r="CP375" s="57"/>
      <c r="CQ375" s="57"/>
    </row>
    <row r="376" spans="3:95">
      <c r="C376" s="54"/>
      <c r="D376" s="54"/>
      <c r="AI376" s="18"/>
      <c r="AN376" s="57"/>
      <c r="AO376" s="57"/>
      <c r="AP376" s="57"/>
      <c r="AQ376" s="57"/>
      <c r="AR376" s="57"/>
      <c r="AS376" s="57"/>
      <c r="AT376" s="57"/>
      <c r="AU376" s="57"/>
      <c r="AV376" s="57"/>
      <c r="AW376" s="57"/>
      <c r="AX376" s="57"/>
      <c r="AY376" s="57"/>
      <c r="AZ376" s="57"/>
      <c r="BA376" s="57"/>
      <c r="BB376" s="57"/>
      <c r="BC376" s="57"/>
      <c r="BD376" s="57"/>
      <c r="BE376" s="57"/>
      <c r="BF376" s="57"/>
      <c r="BG376" s="57"/>
      <c r="BH376" s="57"/>
      <c r="BI376" s="57"/>
      <c r="BJ376" s="57"/>
      <c r="BK376" s="57"/>
      <c r="BL376" s="2"/>
      <c r="BM376" s="2"/>
      <c r="BN376" s="2"/>
      <c r="BO376" s="2"/>
      <c r="BP376" s="2"/>
      <c r="BQ376" s="2"/>
      <c r="BR376" s="2"/>
      <c r="BS376" s="2"/>
      <c r="BT376" s="57"/>
      <c r="BU376" s="68"/>
      <c r="CP376" s="57"/>
      <c r="CQ376" s="57"/>
    </row>
    <row r="377" spans="3:95">
      <c r="C377" s="54"/>
      <c r="D377" s="54"/>
      <c r="AI377" s="18"/>
      <c r="AN377" s="57"/>
      <c r="AO377" s="57"/>
      <c r="AP377" s="57"/>
      <c r="AQ377" s="57"/>
      <c r="AR377" s="57"/>
      <c r="AS377" s="57"/>
      <c r="AT377" s="57"/>
      <c r="AU377" s="57"/>
      <c r="AV377" s="57"/>
      <c r="AW377" s="57"/>
      <c r="AX377" s="57"/>
      <c r="AY377" s="57"/>
      <c r="AZ377" s="57"/>
      <c r="BA377" s="57"/>
      <c r="BB377" s="57"/>
      <c r="BC377" s="57"/>
      <c r="BD377" s="57"/>
      <c r="BE377" s="57"/>
      <c r="BF377" s="57"/>
      <c r="BG377" s="57"/>
      <c r="BH377" s="57"/>
      <c r="BI377" s="57"/>
      <c r="BJ377" s="57"/>
      <c r="BK377" s="57"/>
      <c r="BL377" s="2"/>
      <c r="BM377" s="2"/>
      <c r="BN377" s="2"/>
      <c r="BO377" s="2"/>
      <c r="BP377" s="2"/>
      <c r="BQ377" s="2"/>
      <c r="BR377" s="2"/>
      <c r="BS377" s="2"/>
      <c r="BT377" s="57"/>
      <c r="BU377" s="68"/>
      <c r="CP377" s="57"/>
      <c r="CQ377" s="57"/>
    </row>
    <row r="378" spans="3:95">
      <c r="C378" s="54"/>
      <c r="D378" s="54"/>
      <c r="AI378" s="18"/>
      <c r="AN378" s="57"/>
      <c r="AO378" s="57"/>
      <c r="AP378" s="57"/>
      <c r="AQ378" s="57"/>
      <c r="AR378" s="57"/>
      <c r="AS378" s="57"/>
      <c r="AT378" s="57"/>
      <c r="AU378" s="57"/>
      <c r="AV378" s="57"/>
      <c r="AW378" s="57"/>
      <c r="AX378" s="57"/>
      <c r="AY378" s="57"/>
      <c r="AZ378" s="57"/>
      <c r="BA378" s="57"/>
      <c r="BB378" s="57"/>
      <c r="BC378" s="57"/>
      <c r="BD378" s="57"/>
      <c r="BE378" s="57"/>
      <c r="BF378" s="57"/>
      <c r="BG378" s="57"/>
      <c r="BH378" s="57"/>
      <c r="BI378" s="57"/>
      <c r="BJ378" s="57"/>
      <c r="BK378" s="57"/>
      <c r="BL378" s="2"/>
      <c r="BM378" s="2"/>
      <c r="BN378" s="2"/>
      <c r="BO378" s="2"/>
      <c r="BP378" s="2"/>
      <c r="BQ378" s="2"/>
      <c r="BR378" s="2"/>
      <c r="BS378" s="2"/>
      <c r="BT378" s="57"/>
      <c r="BU378" s="68"/>
      <c r="CP378" s="57"/>
      <c r="CQ378" s="57"/>
    </row>
    <row r="379" spans="3:95">
      <c r="C379" s="54"/>
      <c r="D379" s="54"/>
      <c r="AI379" s="18"/>
      <c r="AN379" s="57"/>
      <c r="AO379" s="57"/>
      <c r="AP379" s="57"/>
      <c r="AQ379" s="57"/>
      <c r="AR379" s="57"/>
      <c r="AS379" s="57"/>
      <c r="AT379" s="57"/>
      <c r="AU379" s="57"/>
      <c r="AV379" s="57"/>
      <c r="AW379" s="57"/>
      <c r="AX379" s="57"/>
      <c r="AY379" s="57"/>
      <c r="AZ379" s="57"/>
      <c r="BA379" s="57"/>
      <c r="BB379" s="57"/>
      <c r="BC379" s="57"/>
      <c r="BD379" s="57"/>
      <c r="BE379" s="57"/>
      <c r="BF379" s="57"/>
      <c r="BG379" s="57"/>
      <c r="BH379" s="57"/>
      <c r="BI379" s="57"/>
      <c r="BJ379" s="57"/>
      <c r="BK379" s="57"/>
      <c r="BL379" s="2"/>
      <c r="BM379" s="2"/>
      <c r="BN379" s="2"/>
      <c r="BO379" s="2"/>
      <c r="BP379" s="2"/>
      <c r="BQ379" s="2"/>
      <c r="BR379" s="2"/>
      <c r="BS379" s="2"/>
      <c r="BT379" s="57"/>
      <c r="BU379" s="68"/>
      <c r="CP379" s="57"/>
      <c r="CQ379" s="57"/>
    </row>
    <row r="380" spans="3:95">
      <c r="C380" s="54"/>
      <c r="D380" s="54"/>
      <c r="AI380" s="18"/>
      <c r="AN380" s="57"/>
      <c r="AO380" s="57"/>
      <c r="AP380" s="57"/>
      <c r="AQ380" s="57"/>
      <c r="AR380" s="57"/>
      <c r="AS380" s="57"/>
      <c r="AT380" s="57"/>
      <c r="AU380" s="57"/>
      <c r="AV380" s="57"/>
      <c r="AW380" s="57"/>
      <c r="AX380" s="57"/>
      <c r="AY380" s="57"/>
      <c r="AZ380" s="57"/>
      <c r="BA380" s="57"/>
      <c r="BB380" s="57"/>
      <c r="BC380" s="57"/>
      <c r="BD380" s="57"/>
      <c r="BE380" s="57"/>
      <c r="BF380" s="57"/>
      <c r="BG380" s="57"/>
      <c r="BH380" s="57"/>
      <c r="BI380" s="57"/>
      <c r="BJ380" s="57"/>
      <c r="BK380" s="57"/>
      <c r="BL380" s="2"/>
      <c r="BM380" s="2"/>
      <c r="BN380" s="2"/>
      <c r="BO380" s="2"/>
      <c r="BP380" s="2"/>
      <c r="BQ380" s="2"/>
      <c r="BR380" s="2"/>
      <c r="BS380" s="2"/>
      <c r="BT380" s="57"/>
      <c r="BU380" s="68"/>
      <c r="CP380" s="57"/>
      <c r="CQ380" s="57"/>
    </row>
    <row r="381" spans="3:95">
      <c r="C381" s="54"/>
      <c r="D381" s="54"/>
      <c r="AI381" s="18"/>
      <c r="AN381" s="57"/>
      <c r="AO381" s="57"/>
      <c r="AP381" s="57"/>
      <c r="AQ381" s="57"/>
      <c r="AR381" s="57"/>
      <c r="AS381" s="57"/>
      <c r="AT381" s="57"/>
      <c r="AU381" s="57"/>
      <c r="AV381" s="57"/>
      <c r="AW381" s="57"/>
      <c r="AX381" s="57"/>
      <c r="AY381" s="57"/>
      <c r="AZ381" s="57"/>
      <c r="BA381" s="57"/>
      <c r="BB381" s="57"/>
      <c r="BC381" s="57"/>
      <c r="BD381" s="57"/>
      <c r="BE381" s="57"/>
      <c r="BF381" s="57"/>
      <c r="BG381" s="57"/>
      <c r="BH381" s="57"/>
      <c r="BI381" s="57"/>
      <c r="BJ381" s="57"/>
      <c r="BK381" s="57"/>
      <c r="BL381" s="2"/>
      <c r="BM381" s="2"/>
      <c r="BN381" s="2"/>
      <c r="BO381" s="2"/>
      <c r="BP381" s="2"/>
      <c r="BQ381" s="2"/>
      <c r="BR381" s="2"/>
      <c r="BS381" s="2"/>
      <c r="BT381" s="57"/>
      <c r="BU381" s="68"/>
      <c r="CP381" s="57"/>
      <c r="CQ381" s="57"/>
    </row>
    <row r="382" spans="3:95">
      <c r="C382" s="54"/>
      <c r="D382" s="54"/>
      <c r="AI382" s="18"/>
      <c r="AN382" s="57"/>
      <c r="AO382" s="57"/>
      <c r="AP382" s="57"/>
      <c r="AQ382" s="57"/>
      <c r="AR382" s="57"/>
      <c r="AS382" s="57"/>
      <c r="AT382" s="57"/>
      <c r="AU382" s="57"/>
      <c r="AV382" s="57"/>
      <c r="AW382" s="57"/>
      <c r="AX382" s="57"/>
      <c r="AY382" s="57"/>
      <c r="AZ382" s="57"/>
      <c r="BA382" s="57"/>
      <c r="BB382" s="57"/>
      <c r="BC382" s="57"/>
      <c r="BD382" s="57"/>
      <c r="BE382" s="57"/>
      <c r="BF382" s="57"/>
      <c r="BG382" s="57"/>
      <c r="BH382" s="57"/>
      <c r="BI382" s="57"/>
      <c r="BJ382" s="57"/>
      <c r="BK382" s="57"/>
      <c r="BL382" s="2"/>
      <c r="BM382" s="2"/>
      <c r="BN382" s="2"/>
      <c r="BO382" s="2"/>
      <c r="BP382" s="2"/>
      <c r="BQ382" s="2"/>
      <c r="BR382" s="2"/>
      <c r="BS382" s="2"/>
      <c r="BT382" s="57"/>
      <c r="BU382" s="68"/>
      <c r="CP382" s="57"/>
      <c r="CQ382" s="57"/>
    </row>
    <row r="383" spans="3:95">
      <c r="C383" s="54"/>
      <c r="D383" s="54"/>
      <c r="AI383" s="18"/>
      <c r="AN383" s="57"/>
      <c r="AO383" s="57"/>
      <c r="AP383" s="57"/>
      <c r="AQ383" s="57"/>
      <c r="AR383" s="57"/>
      <c r="AS383" s="57"/>
      <c r="AT383" s="57"/>
      <c r="AU383" s="57"/>
      <c r="AV383" s="57"/>
      <c r="AW383" s="57"/>
      <c r="AX383" s="57"/>
      <c r="AY383" s="57"/>
      <c r="AZ383" s="57"/>
      <c r="BA383" s="57"/>
      <c r="BB383" s="57"/>
      <c r="BC383" s="57"/>
      <c r="BD383" s="57"/>
      <c r="BE383" s="57"/>
      <c r="BF383" s="57"/>
      <c r="BG383" s="57"/>
      <c r="BH383" s="57"/>
      <c r="BI383" s="57"/>
      <c r="BJ383" s="57"/>
      <c r="BK383" s="57"/>
      <c r="BL383" s="2"/>
      <c r="BM383" s="2"/>
      <c r="BN383" s="2"/>
      <c r="BO383" s="2"/>
      <c r="BP383" s="2"/>
      <c r="BQ383" s="2"/>
      <c r="BR383" s="2"/>
      <c r="BS383" s="2"/>
      <c r="BT383" s="57"/>
      <c r="BU383" s="68"/>
      <c r="CP383" s="57"/>
      <c r="CQ383" s="57"/>
    </row>
    <row r="384" spans="3:95">
      <c r="C384" s="54"/>
      <c r="D384" s="54"/>
      <c r="AI384" s="18"/>
      <c r="AN384" s="57"/>
      <c r="AO384" s="57"/>
      <c r="AP384" s="57"/>
      <c r="AQ384" s="57"/>
      <c r="AR384" s="57"/>
      <c r="AS384" s="57"/>
      <c r="AT384" s="57"/>
      <c r="AU384" s="57"/>
      <c r="AV384" s="57"/>
      <c r="AW384" s="57"/>
      <c r="AX384" s="57"/>
      <c r="AY384" s="57"/>
      <c r="AZ384" s="57"/>
      <c r="BA384" s="57"/>
      <c r="BB384" s="57"/>
      <c r="BC384" s="57"/>
      <c r="BD384" s="57"/>
      <c r="BE384" s="57"/>
      <c r="BF384" s="57"/>
      <c r="BG384" s="57"/>
      <c r="BH384" s="57"/>
      <c r="BI384" s="57"/>
      <c r="BJ384" s="57"/>
      <c r="BK384" s="57"/>
      <c r="BL384" s="2"/>
      <c r="BM384" s="2"/>
      <c r="BN384" s="2"/>
      <c r="BO384" s="2"/>
      <c r="BP384" s="2"/>
      <c r="BQ384" s="2"/>
      <c r="BR384" s="2"/>
      <c r="BS384" s="2"/>
      <c r="BT384" s="57"/>
      <c r="BU384" s="68"/>
      <c r="CP384" s="57"/>
      <c r="CQ384" s="57"/>
    </row>
    <row r="385" spans="3:95">
      <c r="C385" s="54"/>
      <c r="D385" s="54"/>
      <c r="AI385" s="18"/>
      <c r="AN385" s="57"/>
      <c r="AO385" s="57"/>
      <c r="AP385" s="57"/>
      <c r="AQ385" s="57"/>
      <c r="AR385" s="57"/>
      <c r="AS385" s="57"/>
      <c r="AT385" s="57"/>
      <c r="AU385" s="57"/>
      <c r="AV385" s="57"/>
      <c r="AW385" s="57"/>
      <c r="AX385" s="57"/>
      <c r="AY385" s="57"/>
      <c r="AZ385" s="57"/>
      <c r="BA385" s="57"/>
      <c r="BB385" s="57"/>
      <c r="BC385" s="57"/>
      <c r="BD385" s="57"/>
      <c r="BE385" s="57"/>
      <c r="BF385" s="57"/>
      <c r="BG385" s="57"/>
      <c r="BH385" s="57"/>
      <c r="BI385" s="57"/>
      <c r="BJ385" s="57"/>
      <c r="BK385" s="57"/>
      <c r="BL385" s="2"/>
      <c r="BM385" s="2"/>
      <c r="BN385" s="2"/>
      <c r="BO385" s="2"/>
      <c r="BP385" s="2"/>
      <c r="BQ385" s="2"/>
      <c r="BR385" s="2"/>
      <c r="BS385" s="2"/>
      <c r="BT385" s="57"/>
      <c r="BU385" s="68"/>
      <c r="CP385" s="57"/>
      <c r="CQ385" s="57"/>
    </row>
    <row r="386" spans="3:95">
      <c r="C386" s="54"/>
      <c r="D386" s="54"/>
      <c r="AI386" s="18"/>
      <c r="AN386" s="57"/>
      <c r="AO386" s="57"/>
      <c r="AP386" s="57"/>
      <c r="AQ386" s="57"/>
      <c r="AR386" s="57"/>
      <c r="AS386" s="57"/>
      <c r="AT386" s="57"/>
      <c r="AU386" s="57"/>
      <c r="AV386" s="57"/>
      <c r="AW386" s="57"/>
      <c r="AX386" s="57"/>
      <c r="AY386" s="57"/>
      <c r="AZ386" s="57"/>
      <c r="BA386" s="57"/>
      <c r="BB386" s="57"/>
      <c r="BC386" s="57"/>
      <c r="BD386" s="57"/>
      <c r="BE386" s="57"/>
      <c r="BF386" s="57"/>
      <c r="BG386" s="57"/>
      <c r="BH386" s="57"/>
      <c r="BI386" s="57"/>
      <c r="BJ386" s="57"/>
      <c r="BK386" s="57"/>
      <c r="BL386" s="2"/>
      <c r="BM386" s="2"/>
      <c r="BN386" s="2"/>
      <c r="BO386" s="2"/>
      <c r="BP386" s="2"/>
      <c r="BQ386" s="2"/>
      <c r="BR386" s="2"/>
      <c r="BS386" s="2"/>
      <c r="BT386" s="57"/>
      <c r="BU386" s="68"/>
      <c r="CP386" s="57"/>
      <c r="CQ386" s="57"/>
    </row>
    <row r="387" spans="3:95">
      <c r="C387" s="54"/>
      <c r="D387" s="54"/>
      <c r="AI387" s="18"/>
      <c r="AN387" s="57"/>
      <c r="AO387" s="57"/>
      <c r="AP387" s="57"/>
      <c r="AQ387" s="57"/>
      <c r="AR387" s="57"/>
      <c r="AS387" s="57"/>
      <c r="AT387" s="57"/>
      <c r="AU387" s="57"/>
      <c r="AV387" s="57"/>
      <c r="AW387" s="57"/>
      <c r="AX387" s="57"/>
      <c r="AY387" s="57"/>
      <c r="AZ387" s="57"/>
      <c r="BA387" s="57"/>
      <c r="BB387" s="57"/>
      <c r="BC387" s="57"/>
      <c r="BD387" s="57"/>
      <c r="BE387" s="57"/>
      <c r="BF387" s="57"/>
      <c r="BG387" s="57"/>
      <c r="BH387" s="57"/>
      <c r="BI387" s="57"/>
      <c r="BJ387" s="57"/>
      <c r="BK387" s="57"/>
      <c r="BL387" s="2"/>
      <c r="BM387" s="2"/>
      <c r="BN387" s="2"/>
      <c r="BO387" s="2"/>
      <c r="BP387" s="2"/>
      <c r="BQ387" s="2"/>
      <c r="BR387" s="2"/>
      <c r="BS387" s="2"/>
      <c r="BT387" s="57"/>
      <c r="BU387" s="68"/>
      <c r="CP387" s="57"/>
      <c r="CQ387" s="57"/>
    </row>
    <row r="388" spans="3:95">
      <c r="C388" s="54"/>
      <c r="D388" s="54"/>
      <c r="AI388" s="18"/>
      <c r="AN388" s="57"/>
      <c r="AO388" s="57"/>
      <c r="AP388" s="57"/>
      <c r="AQ388" s="57"/>
      <c r="AR388" s="57"/>
      <c r="AS388" s="57"/>
      <c r="AT388" s="57"/>
      <c r="AU388" s="57"/>
      <c r="AV388" s="57"/>
      <c r="AW388" s="57"/>
      <c r="AX388" s="57"/>
      <c r="AY388" s="57"/>
      <c r="AZ388" s="57"/>
      <c r="BA388" s="57"/>
      <c r="BB388" s="57"/>
      <c r="BC388" s="57"/>
      <c r="BD388" s="57"/>
      <c r="BE388" s="57"/>
      <c r="BF388" s="57"/>
      <c r="BG388" s="57"/>
      <c r="BH388" s="57"/>
      <c r="BI388" s="57"/>
      <c r="BJ388" s="57"/>
      <c r="BK388" s="57"/>
      <c r="BL388" s="2"/>
      <c r="BM388" s="2"/>
      <c r="BN388" s="2"/>
      <c r="BO388" s="2"/>
      <c r="BP388" s="2"/>
      <c r="BQ388" s="2"/>
      <c r="BR388" s="2"/>
      <c r="BS388" s="2"/>
      <c r="BT388" s="57"/>
      <c r="BU388" s="68"/>
      <c r="CP388" s="57"/>
      <c r="CQ388" s="57"/>
    </row>
    <row r="389" spans="3:95">
      <c r="C389" s="54"/>
      <c r="D389" s="54"/>
      <c r="AI389" s="18"/>
      <c r="AN389" s="57"/>
      <c r="AO389" s="57"/>
      <c r="AP389" s="57"/>
      <c r="AQ389" s="57"/>
      <c r="AR389" s="57"/>
      <c r="AS389" s="57"/>
      <c r="AT389" s="57"/>
      <c r="AU389" s="57"/>
      <c r="AV389" s="57"/>
      <c r="AW389" s="57"/>
      <c r="AX389" s="57"/>
      <c r="AY389" s="57"/>
      <c r="AZ389" s="57"/>
      <c r="BA389" s="57"/>
      <c r="BB389" s="57"/>
      <c r="BC389" s="57"/>
      <c r="BD389" s="57"/>
      <c r="BE389" s="57"/>
      <c r="BF389" s="57"/>
      <c r="BG389" s="57"/>
      <c r="BH389" s="57"/>
      <c r="BI389" s="57"/>
      <c r="BJ389" s="57"/>
      <c r="BK389" s="57"/>
      <c r="BL389" s="2"/>
      <c r="BM389" s="2"/>
      <c r="BN389" s="2"/>
      <c r="BO389" s="2"/>
      <c r="BP389" s="2"/>
      <c r="BQ389" s="2"/>
      <c r="BR389" s="2"/>
      <c r="BS389" s="2"/>
      <c r="BT389" s="57"/>
      <c r="BU389" s="68"/>
      <c r="CP389" s="57"/>
      <c r="CQ389" s="57"/>
    </row>
    <row r="390" spans="3:95">
      <c r="C390" s="54"/>
      <c r="D390" s="54"/>
      <c r="AI390" s="18"/>
      <c r="AN390" s="57"/>
      <c r="AO390" s="57"/>
      <c r="AP390" s="57"/>
      <c r="AQ390" s="57"/>
      <c r="AR390" s="57"/>
      <c r="AS390" s="57"/>
      <c r="AT390" s="57"/>
      <c r="AU390" s="57"/>
      <c r="AV390" s="57"/>
      <c r="AW390" s="57"/>
      <c r="AX390" s="57"/>
      <c r="AY390" s="57"/>
      <c r="AZ390" s="57"/>
      <c r="BA390" s="57"/>
      <c r="BB390" s="57"/>
      <c r="BC390" s="57"/>
      <c r="BD390" s="57"/>
      <c r="BE390" s="57"/>
      <c r="BF390" s="57"/>
      <c r="BG390" s="57"/>
      <c r="BH390" s="57"/>
      <c r="BI390" s="57"/>
      <c r="BJ390" s="57"/>
      <c r="BK390" s="57"/>
      <c r="BL390" s="2"/>
      <c r="BM390" s="2"/>
      <c r="BN390" s="2"/>
      <c r="BO390" s="2"/>
      <c r="BP390" s="2"/>
      <c r="BQ390" s="2"/>
      <c r="BR390" s="2"/>
      <c r="BS390" s="2"/>
      <c r="BT390" s="57"/>
      <c r="BU390" s="68"/>
      <c r="CP390" s="57"/>
      <c r="CQ390" s="57"/>
    </row>
    <row r="391" spans="3:95">
      <c r="C391" s="54"/>
      <c r="D391" s="54"/>
      <c r="AI391" s="18"/>
      <c r="AN391" s="57"/>
      <c r="AO391" s="57"/>
      <c r="AP391" s="57"/>
      <c r="AQ391" s="57"/>
      <c r="AR391" s="57"/>
      <c r="AS391" s="57"/>
      <c r="AT391" s="57"/>
      <c r="AU391" s="57"/>
      <c r="AV391" s="57"/>
      <c r="AW391" s="57"/>
      <c r="AX391" s="57"/>
      <c r="AY391" s="57"/>
      <c r="AZ391" s="57"/>
      <c r="BA391" s="57"/>
      <c r="BB391" s="57"/>
      <c r="BC391" s="57"/>
      <c r="BD391" s="57"/>
      <c r="BE391" s="57"/>
      <c r="BF391" s="57"/>
      <c r="BG391" s="57"/>
      <c r="BH391" s="57"/>
      <c r="BI391" s="57"/>
      <c r="BJ391" s="57"/>
      <c r="BK391" s="57"/>
      <c r="BL391" s="2"/>
      <c r="BM391" s="2"/>
      <c r="BN391" s="2"/>
      <c r="BO391" s="2"/>
      <c r="BP391" s="2"/>
      <c r="BQ391" s="2"/>
      <c r="BR391" s="2"/>
      <c r="BS391" s="2"/>
      <c r="BT391" s="57"/>
      <c r="BU391" s="68"/>
      <c r="CP391" s="57"/>
      <c r="CQ391" s="57"/>
    </row>
    <row r="392" spans="3:95">
      <c r="C392" s="54"/>
      <c r="D392" s="54"/>
      <c r="AI392" s="18"/>
      <c r="AN392" s="57"/>
      <c r="AO392" s="57"/>
      <c r="AP392" s="57"/>
      <c r="AQ392" s="57"/>
      <c r="AR392" s="57"/>
      <c r="AS392" s="57"/>
      <c r="AT392" s="57"/>
      <c r="AU392" s="57"/>
      <c r="AV392" s="57"/>
      <c r="AW392" s="57"/>
      <c r="AX392" s="57"/>
      <c r="AY392" s="57"/>
      <c r="AZ392" s="57"/>
      <c r="BA392" s="57"/>
      <c r="BB392" s="57"/>
      <c r="BC392" s="57"/>
      <c r="BD392" s="57"/>
      <c r="BE392" s="57"/>
      <c r="BF392" s="57"/>
      <c r="BG392" s="57"/>
      <c r="BH392" s="57"/>
      <c r="BI392" s="57"/>
      <c r="BJ392" s="57"/>
      <c r="BK392" s="57"/>
      <c r="BL392" s="2"/>
      <c r="BM392" s="2"/>
      <c r="BN392" s="2"/>
      <c r="BO392" s="2"/>
      <c r="BP392" s="2"/>
      <c r="BQ392" s="2"/>
      <c r="BR392" s="2"/>
      <c r="BS392" s="2"/>
      <c r="BT392" s="57"/>
      <c r="BU392" s="68"/>
      <c r="CP392" s="57"/>
      <c r="CQ392" s="57"/>
    </row>
    <row r="393" spans="3:95">
      <c r="C393" s="54"/>
      <c r="D393" s="54"/>
      <c r="AI393" s="18"/>
      <c r="AN393" s="57"/>
      <c r="AO393" s="57"/>
      <c r="AP393" s="57"/>
      <c r="AQ393" s="57"/>
      <c r="AR393" s="57"/>
      <c r="AS393" s="57"/>
      <c r="AT393" s="57"/>
      <c r="AU393" s="57"/>
      <c r="AV393" s="57"/>
      <c r="AW393" s="57"/>
      <c r="AX393" s="57"/>
      <c r="AY393" s="57"/>
      <c r="AZ393" s="57"/>
      <c r="BA393" s="57"/>
      <c r="BB393" s="57"/>
      <c r="BC393" s="57"/>
      <c r="BD393" s="57"/>
      <c r="BE393" s="57"/>
      <c r="BF393" s="57"/>
      <c r="BG393" s="57"/>
      <c r="BH393" s="57"/>
      <c r="BI393" s="57"/>
      <c r="BJ393" s="57"/>
      <c r="BK393" s="57"/>
      <c r="BL393" s="2"/>
      <c r="BM393" s="2"/>
      <c r="BN393" s="2"/>
      <c r="BO393" s="2"/>
      <c r="BP393" s="2"/>
      <c r="BQ393" s="2"/>
      <c r="BR393" s="2"/>
      <c r="BS393" s="2"/>
      <c r="BT393" s="57"/>
      <c r="BU393" s="68"/>
      <c r="CP393" s="57"/>
      <c r="CQ393" s="57"/>
    </row>
    <row r="394" spans="3:95">
      <c r="C394" s="54"/>
      <c r="D394" s="54"/>
      <c r="AI394" s="18"/>
      <c r="AN394" s="57"/>
      <c r="AO394" s="57"/>
      <c r="AP394" s="57"/>
      <c r="AQ394" s="57"/>
      <c r="AR394" s="57"/>
      <c r="AS394" s="57"/>
      <c r="AT394" s="57"/>
      <c r="AU394" s="57"/>
      <c r="AV394" s="57"/>
      <c r="AW394" s="57"/>
      <c r="AX394" s="57"/>
      <c r="AY394" s="57"/>
      <c r="AZ394" s="57"/>
      <c r="BA394" s="57"/>
      <c r="BB394" s="57"/>
      <c r="BC394" s="57"/>
      <c r="BD394" s="57"/>
      <c r="BE394" s="57"/>
      <c r="BF394" s="57"/>
      <c r="BG394" s="57"/>
      <c r="BH394" s="57"/>
      <c r="BI394" s="57"/>
      <c r="BJ394" s="57"/>
      <c r="BK394" s="57"/>
      <c r="BL394" s="2"/>
      <c r="BM394" s="2"/>
      <c r="BN394" s="2"/>
      <c r="BO394" s="2"/>
      <c r="BP394" s="2"/>
      <c r="BQ394" s="2"/>
      <c r="BR394" s="2"/>
      <c r="BS394" s="2"/>
      <c r="BT394" s="57"/>
      <c r="BU394" s="68"/>
      <c r="CP394" s="57"/>
      <c r="CQ394" s="57"/>
    </row>
    <row r="395" spans="3:95">
      <c r="C395" s="54"/>
      <c r="D395" s="54"/>
      <c r="AI395" s="18"/>
      <c r="AN395" s="57"/>
      <c r="AO395" s="57"/>
      <c r="AP395" s="57"/>
      <c r="AQ395" s="57"/>
      <c r="AR395" s="57"/>
      <c r="AS395" s="57"/>
      <c r="AT395" s="57"/>
      <c r="AU395" s="57"/>
      <c r="AV395" s="57"/>
      <c r="AW395" s="57"/>
      <c r="AX395" s="57"/>
      <c r="AY395" s="57"/>
      <c r="AZ395" s="57"/>
      <c r="BA395" s="57"/>
      <c r="BB395" s="57"/>
      <c r="BC395" s="57"/>
      <c r="BD395" s="57"/>
      <c r="BE395" s="57"/>
      <c r="BF395" s="57"/>
      <c r="BG395" s="57"/>
      <c r="BH395" s="57"/>
      <c r="BI395" s="57"/>
      <c r="BJ395" s="57"/>
      <c r="BK395" s="57"/>
      <c r="BL395" s="2"/>
      <c r="BM395" s="2"/>
      <c r="BN395" s="2"/>
      <c r="BO395" s="2"/>
      <c r="BP395" s="2"/>
      <c r="BQ395" s="2"/>
      <c r="BR395" s="2"/>
      <c r="BS395" s="2"/>
      <c r="BT395" s="57"/>
      <c r="BU395" s="68"/>
      <c r="CP395" s="57"/>
      <c r="CQ395" s="57"/>
    </row>
    <row r="396" spans="3:95">
      <c r="C396" s="54"/>
      <c r="D396" s="54"/>
      <c r="AI396" s="18"/>
      <c r="AN396" s="57"/>
      <c r="AO396" s="57"/>
      <c r="AP396" s="57"/>
      <c r="AQ396" s="57"/>
      <c r="AR396" s="57"/>
      <c r="AS396" s="57"/>
      <c r="AT396" s="57"/>
      <c r="AU396" s="57"/>
      <c r="AV396" s="57"/>
      <c r="AW396" s="57"/>
      <c r="AX396" s="57"/>
      <c r="AY396" s="57"/>
      <c r="AZ396" s="57"/>
      <c r="BA396" s="57"/>
      <c r="BB396" s="57"/>
      <c r="BC396" s="57"/>
      <c r="BD396" s="57"/>
      <c r="BE396" s="57"/>
      <c r="BF396" s="57"/>
      <c r="BG396" s="57"/>
      <c r="BH396" s="57"/>
      <c r="BI396" s="57"/>
      <c r="BJ396" s="57"/>
      <c r="BK396" s="57"/>
      <c r="BL396" s="2"/>
      <c r="BM396" s="2"/>
      <c r="BN396" s="2"/>
      <c r="BO396" s="2"/>
      <c r="BP396" s="2"/>
      <c r="BQ396" s="2"/>
      <c r="BR396" s="2"/>
      <c r="BS396" s="2"/>
      <c r="BT396" s="57"/>
      <c r="BU396" s="68"/>
      <c r="CP396" s="57"/>
      <c r="CQ396" s="57"/>
    </row>
    <row r="397" spans="3:95">
      <c r="C397" s="54"/>
      <c r="D397" s="54"/>
      <c r="AI397" s="18"/>
      <c r="AN397" s="57"/>
      <c r="AO397" s="57"/>
      <c r="AP397" s="57"/>
      <c r="AQ397" s="57"/>
      <c r="AR397" s="57"/>
      <c r="AS397" s="57"/>
      <c r="AT397" s="57"/>
      <c r="AU397" s="57"/>
      <c r="AV397" s="57"/>
      <c r="AW397" s="57"/>
      <c r="AX397" s="57"/>
      <c r="AY397" s="57"/>
      <c r="AZ397" s="57"/>
      <c r="BA397" s="57"/>
      <c r="BB397" s="57"/>
      <c r="BC397" s="57"/>
      <c r="BD397" s="57"/>
      <c r="BE397" s="57"/>
      <c r="BF397" s="57"/>
      <c r="BG397" s="57"/>
      <c r="BH397" s="57"/>
      <c r="BI397" s="57"/>
      <c r="BJ397" s="57"/>
      <c r="BK397" s="57"/>
      <c r="BL397" s="2"/>
      <c r="BM397" s="2"/>
      <c r="BN397" s="2"/>
      <c r="BO397" s="2"/>
      <c r="BP397" s="2"/>
      <c r="BQ397" s="2"/>
      <c r="BR397" s="2"/>
      <c r="BS397" s="2"/>
      <c r="BT397" s="57"/>
      <c r="BU397" s="68"/>
      <c r="CP397" s="57"/>
      <c r="CQ397" s="57"/>
    </row>
    <row r="398" spans="3:95">
      <c r="C398" s="54"/>
      <c r="D398" s="54"/>
      <c r="AI398" s="18"/>
      <c r="AN398" s="57"/>
      <c r="AO398" s="57"/>
      <c r="AP398" s="57"/>
      <c r="AQ398" s="57"/>
      <c r="AR398" s="57"/>
      <c r="AS398" s="57"/>
      <c r="AT398" s="57"/>
      <c r="AU398" s="57"/>
      <c r="AV398" s="57"/>
      <c r="AW398" s="57"/>
      <c r="AX398" s="57"/>
      <c r="AY398" s="57"/>
      <c r="AZ398" s="57"/>
      <c r="BA398" s="57"/>
      <c r="BB398" s="57"/>
      <c r="BC398" s="57"/>
      <c r="BD398" s="57"/>
      <c r="BE398" s="57"/>
      <c r="BF398" s="57"/>
      <c r="BG398" s="57"/>
      <c r="BH398" s="57"/>
      <c r="BI398" s="57"/>
      <c r="BJ398" s="57"/>
      <c r="BK398" s="57"/>
      <c r="BL398" s="2"/>
      <c r="BM398" s="2"/>
      <c r="BN398" s="2"/>
      <c r="BO398" s="2"/>
      <c r="BP398" s="2"/>
      <c r="BQ398" s="2"/>
      <c r="BR398" s="2"/>
      <c r="BS398" s="2"/>
      <c r="BT398" s="57"/>
      <c r="BU398" s="68"/>
      <c r="CP398" s="57"/>
      <c r="CQ398" s="57"/>
    </row>
    <row r="399" spans="3:95">
      <c r="C399" s="54"/>
      <c r="D399" s="54"/>
      <c r="AI399" s="18"/>
      <c r="AN399" s="57"/>
      <c r="AO399" s="57"/>
      <c r="AP399" s="57"/>
      <c r="AQ399" s="57"/>
      <c r="AR399" s="57"/>
      <c r="AS399" s="57"/>
      <c r="AT399" s="57"/>
      <c r="AU399" s="57"/>
      <c r="AV399" s="57"/>
      <c r="AW399" s="57"/>
      <c r="AX399" s="57"/>
      <c r="AY399" s="57"/>
      <c r="AZ399" s="57"/>
      <c r="BA399" s="57"/>
      <c r="BB399" s="57"/>
      <c r="BC399" s="57"/>
      <c r="BD399" s="57"/>
      <c r="BE399" s="57"/>
      <c r="BF399" s="57"/>
      <c r="BG399" s="57"/>
      <c r="BH399" s="57"/>
      <c r="BI399" s="57"/>
      <c r="BJ399" s="57"/>
      <c r="BK399" s="57"/>
      <c r="BL399" s="2"/>
      <c r="BM399" s="2"/>
      <c r="BN399" s="2"/>
      <c r="BO399" s="2"/>
      <c r="BP399" s="2"/>
      <c r="BQ399" s="2"/>
      <c r="BR399" s="2"/>
      <c r="BS399" s="2"/>
      <c r="BT399" s="57"/>
      <c r="BU399" s="68"/>
      <c r="CP399" s="57"/>
      <c r="CQ399" s="57"/>
    </row>
    <row r="400" spans="3:95">
      <c r="C400" s="54"/>
      <c r="D400" s="54"/>
      <c r="AI400" s="18"/>
      <c r="AN400" s="57"/>
      <c r="AO400" s="57"/>
      <c r="AP400" s="57"/>
      <c r="AQ400" s="57"/>
      <c r="AR400" s="57"/>
      <c r="AS400" s="57"/>
      <c r="AT400" s="57"/>
      <c r="AU400" s="57"/>
      <c r="AV400" s="57"/>
      <c r="AW400" s="57"/>
      <c r="AX400" s="57"/>
      <c r="AY400" s="57"/>
      <c r="AZ400" s="57"/>
      <c r="BA400" s="57"/>
      <c r="BB400" s="57"/>
      <c r="BC400" s="57"/>
      <c r="BD400" s="57"/>
      <c r="BE400" s="57"/>
      <c r="BF400" s="57"/>
      <c r="BG400" s="57"/>
      <c r="BH400" s="57"/>
      <c r="BI400" s="57"/>
      <c r="BJ400" s="57"/>
      <c r="BK400" s="57"/>
      <c r="BL400" s="2"/>
      <c r="BM400" s="2"/>
      <c r="BN400" s="2"/>
      <c r="BO400" s="2"/>
      <c r="BP400" s="2"/>
      <c r="BQ400" s="2"/>
      <c r="BR400" s="2"/>
      <c r="BS400" s="2"/>
      <c r="BT400" s="57"/>
      <c r="BU400" s="68"/>
      <c r="CP400" s="57"/>
      <c r="CQ400" s="57"/>
    </row>
    <row r="401" spans="3:95">
      <c r="C401" s="54"/>
      <c r="D401" s="54"/>
      <c r="AI401" s="18"/>
      <c r="AN401" s="57"/>
      <c r="AO401" s="57"/>
      <c r="AP401" s="57"/>
      <c r="AQ401" s="57"/>
      <c r="AR401" s="57"/>
      <c r="AS401" s="57"/>
      <c r="AT401" s="57"/>
      <c r="AU401" s="57"/>
      <c r="AV401" s="57"/>
      <c r="AW401" s="57"/>
      <c r="AX401" s="57"/>
      <c r="AY401" s="57"/>
      <c r="AZ401" s="57"/>
      <c r="BA401" s="57"/>
      <c r="BB401" s="57"/>
      <c r="BC401" s="57"/>
      <c r="BD401" s="57"/>
      <c r="BE401" s="57"/>
      <c r="BF401" s="57"/>
      <c r="BG401" s="57"/>
      <c r="BH401" s="57"/>
      <c r="BI401" s="57"/>
      <c r="BJ401" s="57"/>
      <c r="BK401" s="57"/>
      <c r="BL401" s="2"/>
      <c r="BM401" s="2"/>
      <c r="BN401" s="2"/>
      <c r="BO401" s="2"/>
      <c r="BP401" s="2"/>
      <c r="BQ401" s="2"/>
      <c r="BR401" s="2"/>
      <c r="BS401" s="2"/>
      <c r="BT401" s="57"/>
      <c r="BU401" s="68"/>
      <c r="CP401" s="57"/>
      <c r="CQ401" s="57"/>
    </row>
    <row r="402" spans="3:95">
      <c r="C402" s="54"/>
      <c r="D402" s="54"/>
      <c r="AI402" s="18"/>
      <c r="AN402" s="57"/>
      <c r="AO402" s="57"/>
      <c r="AP402" s="57"/>
      <c r="AQ402" s="57"/>
      <c r="AR402" s="57"/>
      <c r="AS402" s="57"/>
      <c r="AT402" s="57"/>
      <c r="AU402" s="57"/>
      <c r="AV402" s="57"/>
      <c r="AW402" s="57"/>
      <c r="AX402" s="57"/>
      <c r="AY402" s="57"/>
      <c r="AZ402" s="57"/>
      <c r="BA402" s="57"/>
      <c r="BB402" s="57"/>
      <c r="BC402" s="57"/>
      <c r="BD402" s="57"/>
      <c r="BE402" s="57"/>
      <c r="BF402" s="57"/>
      <c r="BG402" s="57"/>
      <c r="BH402" s="57"/>
      <c r="BI402" s="57"/>
      <c r="BJ402" s="57"/>
      <c r="BK402" s="57"/>
      <c r="BL402" s="2"/>
      <c r="BM402" s="2"/>
      <c r="BN402" s="2"/>
      <c r="BO402" s="2"/>
      <c r="BP402" s="2"/>
      <c r="BQ402" s="2"/>
      <c r="BR402" s="2"/>
      <c r="BS402" s="2"/>
      <c r="BT402" s="57"/>
      <c r="BU402" s="68"/>
      <c r="CP402" s="57"/>
      <c r="CQ402" s="57"/>
    </row>
    <row r="403" spans="3:95">
      <c r="C403" s="54"/>
      <c r="D403" s="54"/>
      <c r="AI403" s="18"/>
      <c r="AN403" s="57"/>
      <c r="AO403" s="57"/>
      <c r="AP403" s="57"/>
      <c r="AQ403" s="57"/>
      <c r="AR403" s="57"/>
      <c r="AS403" s="57"/>
      <c r="AT403" s="57"/>
      <c r="AU403" s="57"/>
      <c r="AV403" s="57"/>
      <c r="AW403" s="57"/>
      <c r="AX403" s="57"/>
      <c r="AY403" s="57"/>
      <c r="AZ403" s="57"/>
      <c r="BA403" s="57"/>
      <c r="BB403" s="57"/>
      <c r="BC403" s="57"/>
      <c r="BD403" s="57"/>
      <c r="BE403" s="57"/>
      <c r="BF403" s="57"/>
      <c r="BG403" s="57"/>
      <c r="BH403" s="57"/>
      <c r="BI403" s="57"/>
      <c r="BJ403" s="57"/>
      <c r="BK403" s="57"/>
      <c r="BL403" s="2"/>
      <c r="BM403" s="2"/>
      <c r="BN403" s="2"/>
      <c r="BO403" s="2"/>
      <c r="BP403" s="2"/>
      <c r="BQ403" s="2"/>
      <c r="BR403" s="2"/>
      <c r="BS403" s="2"/>
      <c r="BT403" s="57"/>
      <c r="BU403" s="68"/>
      <c r="CP403" s="57"/>
      <c r="CQ403" s="57"/>
    </row>
    <row r="404" spans="3:95">
      <c r="C404" s="54"/>
      <c r="D404" s="54"/>
      <c r="AI404" s="18"/>
      <c r="AN404" s="57"/>
      <c r="AO404" s="57"/>
      <c r="AP404" s="57"/>
      <c r="AQ404" s="57"/>
      <c r="AR404" s="57"/>
      <c r="AS404" s="57"/>
      <c r="AT404" s="57"/>
      <c r="AU404" s="57"/>
      <c r="AV404" s="57"/>
      <c r="AW404" s="57"/>
      <c r="AX404" s="57"/>
      <c r="AY404" s="57"/>
      <c r="AZ404" s="57"/>
      <c r="BA404" s="57"/>
      <c r="BB404" s="57"/>
      <c r="BC404" s="57"/>
      <c r="BD404" s="57"/>
      <c r="BE404" s="57"/>
      <c r="BF404" s="57"/>
      <c r="BG404" s="57"/>
      <c r="BH404" s="57"/>
      <c r="BI404" s="57"/>
      <c r="BJ404" s="57"/>
      <c r="BK404" s="57"/>
      <c r="BL404" s="2"/>
      <c r="BM404" s="2"/>
      <c r="BN404" s="2"/>
      <c r="BO404" s="2"/>
      <c r="BP404" s="2"/>
      <c r="BQ404" s="2"/>
      <c r="BR404" s="2"/>
      <c r="BS404" s="2"/>
      <c r="BT404" s="57"/>
      <c r="BU404" s="68"/>
      <c r="CP404" s="57"/>
      <c r="CQ404" s="57"/>
    </row>
    <row r="405" spans="3:95">
      <c r="C405" s="54"/>
      <c r="D405" s="54"/>
      <c r="AI405" s="18"/>
      <c r="AN405" s="57"/>
      <c r="AO405" s="57"/>
      <c r="AP405" s="57"/>
      <c r="AQ405" s="57"/>
      <c r="AR405" s="57"/>
      <c r="AS405" s="57"/>
      <c r="AT405" s="57"/>
      <c r="AU405" s="57"/>
      <c r="AV405" s="57"/>
      <c r="AW405" s="57"/>
      <c r="AX405" s="57"/>
      <c r="AY405" s="57"/>
      <c r="AZ405" s="57"/>
      <c r="BA405" s="57"/>
      <c r="BB405" s="57"/>
      <c r="BC405" s="57"/>
      <c r="BD405" s="57"/>
      <c r="BE405" s="57"/>
      <c r="BF405" s="57"/>
      <c r="BG405" s="57"/>
      <c r="BH405" s="57"/>
      <c r="BI405" s="57"/>
      <c r="BJ405" s="57"/>
      <c r="BK405" s="57"/>
      <c r="BL405" s="2"/>
      <c r="BM405" s="2"/>
      <c r="BN405" s="2"/>
      <c r="BO405" s="2"/>
      <c r="BP405" s="2"/>
      <c r="BQ405" s="2"/>
      <c r="BR405" s="2"/>
      <c r="BS405" s="2"/>
      <c r="BT405" s="57"/>
      <c r="BU405" s="68"/>
      <c r="CP405" s="57"/>
      <c r="CQ405" s="57"/>
    </row>
    <row r="406" spans="3:95">
      <c r="C406" s="54"/>
      <c r="D406" s="54"/>
      <c r="AI406" s="18"/>
      <c r="AN406" s="57"/>
      <c r="AO406" s="57"/>
      <c r="AP406" s="57"/>
      <c r="AQ406" s="57"/>
      <c r="AR406" s="57"/>
      <c r="AS406" s="57"/>
      <c r="AT406" s="57"/>
      <c r="AU406" s="57"/>
      <c r="AV406" s="57"/>
      <c r="AW406" s="57"/>
      <c r="AX406" s="57"/>
      <c r="AY406" s="57"/>
      <c r="AZ406" s="57"/>
      <c r="BA406" s="57"/>
      <c r="BB406" s="57"/>
      <c r="BC406" s="57"/>
      <c r="BD406" s="57"/>
      <c r="BE406" s="57"/>
      <c r="BF406" s="57"/>
      <c r="BG406" s="57"/>
      <c r="BH406" s="57"/>
      <c r="BI406" s="57"/>
      <c r="BJ406" s="57"/>
      <c r="BK406" s="57"/>
      <c r="BL406" s="2"/>
      <c r="BM406" s="2"/>
      <c r="BN406" s="2"/>
      <c r="BO406" s="2"/>
      <c r="BP406" s="2"/>
      <c r="BQ406" s="2"/>
      <c r="BR406" s="2"/>
      <c r="BS406" s="2"/>
      <c r="BT406" s="57"/>
      <c r="BU406" s="68"/>
      <c r="CP406" s="57"/>
      <c r="CQ406" s="57"/>
    </row>
    <row r="407" spans="3:95">
      <c r="C407" s="54"/>
      <c r="D407" s="54"/>
      <c r="AI407" s="18"/>
      <c r="AN407" s="57"/>
      <c r="AO407" s="57"/>
      <c r="AP407" s="57"/>
      <c r="AQ407" s="57"/>
      <c r="AR407" s="57"/>
      <c r="AS407" s="57"/>
      <c r="AT407" s="57"/>
      <c r="AU407" s="57"/>
      <c r="AV407" s="57"/>
      <c r="AW407" s="57"/>
      <c r="AX407" s="57"/>
      <c r="AY407" s="57"/>
      <c r="AZ407" s="57"/>
      <c r="BA407" s="57"/>
      <c r="BB407" s="57"/>
      <c r="BC407" s="57"/>
      <c r="BD407" s="57"/>
      <c r="BE407" s="57"/>
      <c r="BF407" s="57"/>
      <c r="BG407" s="57"/>
      <c r="BH407" s="57"/>
      <c r="BI407" s="57"/>
      <c r="BJ407" s="57"/>
      <c r="BK407" s="57"/>
      <c r="BL407" s="2"/>
      <c r="BM407" s="2"/>
      <c r="BN407" s="2"/>
      <c r="BO407" s="2"/>
      <c r="BP407" s="2"/>
      <c r="BQ407" s="2"/>
      <c r="BR407" s="2"/>
      <c r="BS407" s="2"/>
      <c r="BT407" s="57"/>
      <c r="BU407" s="68"/>
      <c r="CP407" s="57"/>
      <c r="CQ407" s="57"/>
    </row>
    <row r="408" spans="3:95">
      <c r="C408" s="54"/>
      <c r="D408" s="54"/>
      <c r="AI408" s="18"/>
      <c r="AN408" s="57"/>
      <c r="AO408" s="57"/>
      <c r="AP408" s="57"/>
      <c r="AQ408" s="57"/>
      <c r="AR408" s="57"/>
      <c r="AS408" s="57"/>
      <c r="AT408" s="57"/>
      <c r="AU408" s="57"/>
      <c r="AV408" s="57"/>
      <c r="AW408" s="57"/>
      <c r="AX408" s="57"/>
      <c r="AY408" s="57"/>
      <c r="AZ408" s="57"/>
      <c r="BA408" s="57"/>
      <c r="BB408" s="57"/>
      <c r="BC408" s="57"/>
      <c r="BD408" s="57"/>
      <c r="BE408" s="57"/>
      <c r="BF408" s="57"/>
      <c r="BG408" s="57"/>
      <c r="BH408" s="57"/>
      <c r="BI408" s="57"/>
      <c r="BJ408" s="57"/>
      <c r="BK408" s="57"/>
      <c r="BL408" s="2"/>
      <c r="BM408" s="2"/>
      <c r="BN408" s="2"/>
      <c r="BO408" s="2"/>
      <c r="BP408" s="2"/>
      <c r="BQ408" s="2"/>
      <c r="BR408" s="2"/>
      <c r="BS408" s="2"/>
      <c r="BT408" s="57"/>
      <c r="BU408" s="68"/>
      <c r="CP408" s="57"/>
      <c r="CQ408" s="57"/>
    </row>
    <row r="409" spans="3:95">
      <c r="C409" s="54"/>
      <c r="D409" s="54"/>
      <c r="AI409" s="18"/>
      <c r="AN409" s="57"/>
      <c r="AO409" s="57"/>
      <c r="AP409" s="57"/>
      <c r="AQ409" s="57"/>
      <c r="AR409" s="57"/>
      <c r="AS409" s="57"/>
      <c r="AT409" s="57"/>
      <c r="AU409" s="57"/>
      <c r="AV409" s="57"/>
      <c r="AW409" s="57"/>
      <c r="AX409" s="57"/>
      <c r="AY409" s="57"/>
      <c r="AZ409" s="57"/>
      <c r="BA409" s="57"/>
      <c r="BB409" s="57"/>
      <c r="BC409" s="57"/>
      <c r="BD409" s="57"/>
      <c r="BE409" s="57"/>
      <c r="BF409" s="57"/>
      <c r="BG409" s="57"/>
      <c r="BH409" s="57"/>
      <c r="BI409" s="57"/>
      <c r="BJ409" s="57"/>
      <c r="BK409" s="57"/>
      <c r="BL409" s="2"/>
      <c r="BM409" s="2"/>
      <c r="BN409" s="2"/>
      <c r="BO409" s="2"/>
      <c r="BP409" s="2"/>
      <c r="BQ409" s="2"/>
      <c r="BR409" s="2"/>
      <c r="BS409" s="2"/>
      <c r="BT409" s="57"/>
      <c r="BU409" s="68"/>
      <c r="CP409" s="57"/>
      <c r="CQ409" s="57"/>
    </row>
    <row r="410" spans="3:95">
      <c r="C410" s="54"/>
      <c r="D410" s="54"/>
      <c r="AI410" s="18"/>
      <c r="AN410" s="57"/>
      <c r="AO410" s="57"/>
      <c r="AP410" s="57"/>
      <c r="AQ410" s="57"/>
      <c r="AR410" s="57"/>
      <c r="AS410" s="57"/>
      <c r="AT410" s="57"/>
      <c r="AU410" s="57"/>
      <c r="AV410" s="57"/>
      <c r="AW410" s="57"/>
      <c r="AX410" s="57"/>
      <c r="AY410" s="57"/>
      <c r="AZ410" s="57"/>
      <c r="BA410" s="57"/>
      <c r="BB410" s="57"/>
      <c r="BC410" s="57"/>
      <c r="BD410" s="57"/>
      <c r="BE410" s="57"/>
      <c r="BF410" s="57"/>
      <c r="BG410" s="57"/>
      <c r="BH410" s="57"/>
      <c r="BI410" s="57"/>
      <c r="BJ410" s="57"/>
      <c r="BK410" s="57"/>
      <c r="BL410" s="2"/>
      <c r="BM410" s="2"/>
      <c r="BN410" s="2"/>
      <c r="BO410" s="2"/>
      <c r="BP410" s="2"/>
      <c r="BQ410" s="2"/>
      <c r="BR410" s="2"/>
      <c r="BS410" s="2"/>
      <c r="BT410" s="57"/>
      <c r="BU410" s="68"/>
      <c r="CP410" s="57"/>
      <c r="CQ410" s="57"/>
    </row>
    <row r="411" spans="3:95">
      <c r="C411" s="54"/>
      <c r="D411" s="54"/>
      <c r="AI411" s="18"/>
      <c r="AN411" s="57"/>
      <c r="AO411" s="57"/>
      <c r="AP411" s="57"/>
      <c r="AQ411" s="57"/>
      <c r="AR411" s="57"/>
      <c r="AS411" s="57"/>
      <c r="AT411" s="57"/>
      <c r="AU411" s="57"/>
      <c r="AV411" s="57"/>
      <c r="AW411" s="57"/>
      <c r="AX411" s="57"/>
      <c r="AY411" s="57"/>
      <c r="AZ411" s="57"/>
      <c r="BA411" s="57"/>
      <c r="BB411" s="57"/>
      <c r="BC411" s="57"/>
      <c r="BD411" s="57"/>
      <c r="BE411" s="57"/>
      <c r="BF411" s="57"/>
      <c r="BG411" s="57"/>
      <c r="BH411" s="57"/>
      <c r="BI411" s="57"/>
      <c r="BJ411" s="57"/>
      <c r="BK411" s="57"/>
      <c r="BL411" s="2"/>
      <c r="BM411" s="2"/>
      <c r="BN411" s="2"/>
      <c r="BO411" s="2"/>
      <c r="BP411" s="2"/>
      <c r="BQ411" s="2"/>
      <c r="BR411" s="2"/>
      <c r="BS411" s="2"/>
      <c r="BT411" s="57"/>
      <c r="BU411" s="68"/>
      <c r="CP411" s="57"/>
      <c r="CQ411" s="57"/>
    </row>
    <row r="412" spans="3:95">
      <c r="C412" s="54"/>
      <c r="D412" s="54"/>
      <c r="AI412" s="18"/>
      <c r="AN412" s="57"/>
      <c r="AO412" s="57"/>
      <c r="AP412" s="57"/>
      <c r="AQ412" s="57"/>
      <c r="AR412" s="57"/>
      <c r="AS412" s="57"/>
      <c r="AT412" s="57"/>
      <c r="AU412" s="57"/>
      <c r="AV412" s="57"/>
      <c r="AW412" s="57"/>
      <c r="AX412" s="57"/>
      <c r="AY412" s="57"/>
      <c r="AZ412" s="57"/>
      <c r="BA412" s="57"/>
      <c r="BB412" s="57"/>
      <c r="BC412" s="57"/>
      <c r="BD412" s="57"/>
      <c r="BE412" s="57"/>
      <c r="BF412" s="57"/>
      <c r="BG412" s="57"/>
      <c r="BH412" s="57"/>
      <c r="BI412" s="57"/>
      <c r="BJ412" s="57"/>
      <c r="BK412" s="57"/>
      <c r="BL412" s="2"/>
      <c r="BM412" s="2"/>
      <c r="BN412" s="2"/>
      <c r="BO412" s="2"/>
      <c r="BP412" s="2"/>
      <c r="BQ412" s="2"/>
      <c r="BR412" s="2"/>
      <c r="BS412" s="2"/>
      <c r="BT412" s="57"/>
      <c r="BU412" s="68"/>
      <c r="CP412" s="57"/>
      <c r="CQ412" s="57"/>
    </row>
    <row r="413" spans="3:95">
      <c r="C413" s="54"/>
      <c r="D413" s="54"/>
      <c r="AI413" s="18"/>
      <c r="AN413" s="57"/>
      <c r="AO413" s="57"/>
      <c r="AP413" s="57"/>
      <c r="AQ413" s="57"/>
      <c r="AR413" s="57"/>
      <c r="AS413" s="57"/>
      <c r="AT413" s="57"/>
      <c r="AU413" s="57"/>
      <c r="AV413" s="57"/>
      <c r="AW413" s="57"/>
      <c r="AX413" s="57"/>
      <c r="AY413" s="57"/>
      <c r="AZ413" s="57"/>
      <c r="BA413" s="57"/>
      <c r="BB413" s="57"/>
      <c r="BC413" s="57"/>
      <c r="BD413" s="57"/>
      <c r="BE413" s="57"/>
      <c r="BF413" s="57"/>
      <c r="BG413" s="57"/>
      <c r="BH413" s="57"/>
      <c r="BI413" s="57"/>
      <c r="BJ413" s="57"/>
      <c r="BK413" s="57"/>
      <c r="BL413" s="2"/>
      <c r="BM413" s="2"/>
      <c r="BN413" s="2"/>
      <c r="BO413" s="2"/>
      <c r="BP413" s="2"/>
      <c r="BQ413" s="2"/>
      <c r="BR413" s="2"/>
      <c r="BS413" s="2"/>
      <c r="BT413" s="57"/>
      <c r="BU413" s="68"/>
      <c r="CP413" s="57"/>
      <c r="CQ413" s="57"/>
    </row>
    <row r="414" spans="3:95">
      <c r="C414" s="54"/>
      <c r="D414" s="54"/>
      <c r="AI414" s="18"/>
      <c r="AN414" s="57"/>
      <c r="AO414" s="57"/>
      <c r="AP414" s="57"/>
      <c r="AQ414" s="57"/>
      <c r="AR414" s="57"/>
      <c r="AS414" s="57"/>
      <c r="AT414" s="57"/>
      <c r="AU414" s="57"/>
      <c r="AV414" s="57"/>
      <c r="AW414" s="57"/>
      <c r="AX414" s="57"/>
      <c r="AY414" s="57"/>
      <c r="AZ414" s="57"/>
      <c r="BA414" s="57"/>
      <c r="BB414" s="57"/>
      <c r="BC414" s="57"/>
      <c r="BD414" s="57"/>
      <c r="BE414" s="57"/>
      <c r="BF414" s="57"/>
      <c r="BG414" s="57"/>
      <c r="BH414" s="57"/>
      <c r="BI414" s="57"/>
      <c r="BJ414" s="57"/>
      <c r="BK414" s="57"/>
      <c r="BL414" s="2"/>
      <c r="BM414" s="2"/>
      <c r="BN414" s="2"/>
      <c r="BO414" s="2"/>
      <c r="BP414" s="2"/>
      <c r="BQ414" s="2"/>
      <c r="BR414" s="2"/>
      <c r="BS414" s="2"/>
      <c r="BT414" s="57"/>
      <c r="BU414" s="68"/>
      <c r="CP414" s="57"/>
      <c r="CQ414" s="57"/>
    </row>
    <row r="415" spans="3:95">
      <c r="C415" s="54"/>
      <c r="D415" s="54"/>
      <c r="AI415" s="18"/>
      <c r="AN415" s="57"/>
      <c r="AO415" s="57"/>
      <c r="AP415" s="57"/>
      <c r="AQ415" s="57"/>
      <c r="AR415" s="57"/>
      <c r="AS415" s="57"/>
      <c r="AT415" s="57"/>
      <c r="AU415" s="57"/>
      <c r="AV415" s="57"/>
      <c r="AW415" s="57"/>
      <c r="AX415" s="57"/>
      <c r="AY415" s="57"/>
      <c r="AZ415" s="57"/>
      <c r="BA415" s="57"/>
      <c r="BB415" s="57"/>
      <c r="BC415" s="57"/>
      <c r="BD415" s="57"/>
      <c r="BE415" s="57"/>
      <c r="BF415" s="57"/>
      <c r="BG415" s="57"/>
      <c r="BH415" s="57"/>
      <c r="BI415" s="57"/>
      <c r="BJ415" s="57"/>
      <c r="BK415" s="57"/>
      <c r="BL415" s="2"/>
      <c r="BM415" s="2"/>
      <c r="BN415" s="2"/>
      <c r="BO415" s="2"/>
      <c r="BP415" s="2"/>
      <c r="BQ415" s="2"/>
      <c r="BR415" s="2"/>
      <c r="BS415" s="2"/>
      <c r="BT415" s="57"/>
      <c r="BU415" s="68"/>
      <c r="CP415" s="57"/>
      <c r="CQ415" s="57"/>
    </row>
    <row r="416" spans="3:95">
      <c r="C416" s="54"/>
      <c r="D416" s="54"/>
      <c r="AI416" s="18"/>
      <c r="AN416" s="57"/>
      <c r="AO416" s="57"/>
      <c r="AP416" s="57"/>
      <c r="AQ416" s="57"/>
      <c r="AR416" s="57"/>
      <c r="AS416" s="57"/>
      <c r="AT416" s="57"/>
      <c r="AU416" s="57"/>
      <c r="AV416" s="57"/>
      <c r="AW416" s="57"/>
      <c r="AX416" s="57"/>
      <c r="AY416" s="57"/>
      <c r="AZ416" s="57"/>
      <c r="BA416" s="57"/>
      <c r="BB416" s="57"/>
      <c r="BC416" s="57"/>
      <c r="BD416" s="57"/>
      <c r="BE416" s="57"/>
      <c r="BF416" s="57"/>
      <c r="BG416" s="57"/>
      <c r="BH416" s="57"/>
      <c r="BI416" s="57"/>
      <c r="BJ416" s="57"/>
      <c r="BK416" s="57"/>
      <c r="BL416" s="2"/>
      <c r="BM416" s="2"/>
      <c r="BN416" s="2"/>
      <c r="BO416" s="2"/>
      <c r="BP416" s="2"/>
      <c r="BQ416" s="2"/>
      <c r="BR416" s="2"/>
      <c r="BS416" s="2"/>
      <c r="BT416" s="57"/>
      <c r="BU416" s="68"/>
      <c r="CP416" s="57"/>
      <c r="CQ416" s="57"/>
    </row>
    <row r="417" spans="3:95">
      <c r="C417" s="54"/>
      <c r="D417" s="54"/>
      <c r="AI417" s="18"/>
      <c r="AN417" s="57"/>
      <c r="AO417" s="57"/>
      <c r="AP417" s="57"/>
      <c r="AQ417" s="57"/>
      <c r="AR417" s="57"/>
      <c r="AS417" s="57"/>
      <c r="AT417" s="57"/>
      <c r="AU417" s="57"/>
      <c r="AV417" s="57"/>
      <c r="AW417" s="57"/>
      <c r="AX417" s="57"/>
      <c r="AY417" s="57"/>
      <c r="AZ417" s="57"/>
      <c r="BA417" s="57"/>
      <c r="BB417" s="57"/>
      <c r="BC417" s="57"/>
      <c r="BD417" s="57"/>
      <c r="BE417" s="57"/>
      <c r="BF417" s="57"/>
      <c r="BG417" s="57"/>
      <c r="BH417" s="57"/>
      <c r="BI417" s="57"/>
      <c r="BJ417" s="57"/>
      <c r="BK417" s="57"/>
      <c r="BL417" s="2"/>
      <c r="BM417" s="2"/>
      <c r="BN417" s="2"/>
      <c r="BO417" s="2"/>
      <c r="BP417" s="2"/>
      <c r="BQ417" s="2"/>
      <c r="BR417" s="2"/>
      <c r="BS417" s="2"/>
      <c r="BT417" s="57"/>
      <c r="BU417" s="68"/>
      <c r="CP417" s="57"/>
      <c r="CQ417" s="57"/>
    </row>
    <row r="418" spans="3:95">
      <c r="C418" s="54"/>
      <c r="D418" s="54"/>
      <c r="AI418" s="18"/>
      <c r="AN418" s="57"/>
      <c r="AO418" s="57"/>
      <c r="AP418" s="57"/>
      <c r="AQ418" s="57"/>
      <c r="AR418" s="57"/>
      <c r="AS418" s="57"/>
      <c r="AT418" s="57"/>
      <c r="AU418" s="57"/>
      <c r="AV418" s="57"/>
      <c r="AW418" s="57"/>
      <c r="AX418" s="57"/>
      <c r="AY418" s="57"/>
      <c r="AZ418" s="57"/>
      <c r="BA418" s="57"/>
      <c r="BB418" s="57"/>
      <c r="BC418" s="57"/>
      <c r="BD418" s="57"/>
      <c r="BE418" s="57"/>
      <c r="BF418" s="57"/>
      <c r="BG418" s="57"/>
      <c r="BH418" s="57"/>
      <c r="BI418" s="57"/>
      <c r="BJ418" s="57"/>
      <c r="BK418" s="57"/>
      <c r="BL418" s="2"/>
      <c r="BM418" s="2"/>
      <c r="BN418" s="2"/>
      <c r="BO418" s="2"/>
      <c r="BP418" s="2"/>
      <c r="BQ418" s="2"/>
      <c r="BR418" s="2"/>
      <c r="BS418" s="2"/>
      <c r="BT418" s="57"/>
      <c r="BU418" s="68"/>
      <c r="CP418" s="57"/>
      <c r="CQ418" s="57"/>
    </row>
    <row r="419" spans="3:95">
      <c r="C419" s="54"/>
      <c r="D419" s="54"/>
      <c r="AI419" s="18"/>
      <c r="AN419" s="57"/>
      <c r="AO419" s="57"/>
      <c r="AP419" s="57"/>
      <c r="AQ419" s="57"/>
      <c r="AR419" s="57"/>
      <c r="AS419" s="57"/>
      <c r="AT419" s="57"/>
      <c r="AU419" s="57"/>
      <c r="AV419" s="57"/>
      <c r="AW419" s="57"/>
      <c r="AX419" s="57"/>
      <c r="AY419" s="57"/>
      <c r="AZ419" s="57"/>
      <c r="BA419" s="57"/>
      <c r="BB419" s="57"/>
      <c r="BC419" s="57"/>
      <c r="BD419" s="57"/>
      <c r="BE419" s="57"/>
      <c r="BF419" s="57"/>
      <c r="BG419" s="57"/>
      <c r="BH419" s="57"/>
      <c r="BI419" s="57"/>
      <c r="BJ419" s="57"/>
      <c r="BK419" s="57"/>
      <c r="BL419" s="2"/>
      <c r="BM419" s="2"/>
      <c r="BN419" s="2"/>
      <c r="BO419" s="2"/>
      <c r="BP419" s="2"/>
      <c r="BQ419" s="2"/>
      <c r="BR419" s="2"/>
      <c r="BS419" s="2"/>
      <c r="BT419" s="57"/>
      <c r="BU419" s="68"/>
      <c r="CP419" s="57"/>
      <c r="CQ419" s="57"/>
    </row>
    <row r="420" spans="3:95">
      <c r="C420" s="54"/>
      <c r="D420" s="54"/>
      <c r="AI420" s="18"/>
      <c r="AN420" s="57"/>
      <c r="AO420" s="57"/>
      <c r="AP420" s="57"/>
      <c r="AQ420" s="57"/>
      <c r="AR420" s="57"/>
      <c r="AS420" s="57"/>
      <c r="AT420" s="57"/>
      <c r="AU420" s="57"/>
      <c r="AV420" s="57"/>
      <c r="AW420" s="57"/>
      <c r="AX420" s="57"/>
      <c r="AY420" s="57"/>
      <c r="AZ420" s="57"/>
      <c r="BA420" s="57"/>
      <c r="BB420" s="57"/>
      <c r="BC420" s="57"/>
      <c r="BD420" s="57"/>
      <c r="BE420" s="57"/>
      <c r="BF420" s="57"/>
      <c r="BG420" s="57"/>
      <c r="BH420" s="57"/>
      <c r="BI420" s="57"/>
      <c r="BJ420" s="57"/>
      <c r="BK420" s="57"/>
      <c r="BL420" s="2"/>
      <c r="BM420" s="2"/>
      <c r="BN420" s="2"/>
      <c r="BO420" s="2"/>
      <c r="BP420" s="2"/>
      <c r="BQ420" s="2"/>
      <c r="BR420" s="2"/>
      <c r="BS420" s="2"/>
      <c r="BT420" s="57"/>
      <c r="BU420" s="68"/>
      <c r="CP420" s="57"/>
      <c r="CQ420" s="57"/>
    </row>
    <row r="421" spans="3:95">
      <c r="C421" s="54"/>
      <c r="D421" s="54"/>
      <c r="AI421" s="18"/>
      <c r="AN421" s="57"/>
      <c r="AO421" s="57"/>
      <c r="AP421" s="57"/>
      <c r="AQ421" s="57"/>
      <c r="AR421" s="57"/>
      <c r="AS421" s="57"/>
      <c r="AT421" s="57"/>
      <c r="AU421" s="57"/>
      <c r="AV421" s="57"/>
      <c r="AW421" s="57"/>
      <c r="AX421" s="57"/>
      <c r="AY421" s="57"/>
      <c r="AZ421" s="57"/>
      <c r="BA421" s="57"/>
      <c r="BB421" s="57"/>
      <c r="BC421" s="57"/>
      <c r="BD421" s="57"/>
      <c r="BE421" s="57"/>
      <c r="BF421" s="57"/>
      <c r="BG421" s="57"/>
      <c r="BH421" s="57"/>
      <c r="BI421" s="57"/>
      <c r="BJ421" s="57"/>
      <c r="BK421" s="57"/>
      <c r="BL421" s="2"/>
      <c r="BM421" s="2"/>
      <c r="BN421" s="2"/>
      <c r="BO421" s="2"/>
      <c r="BP421" s="2"/>
      <c r="BQ421" s="2"/>
      <c r="BR421" s="2"/>
      <c r="BS421" s="2"/>
      <c r="BT421" s="57"/>
      <c r="BU421" s="68"/>
      <c r="CP421" s="57"/>
      <c r="CQ421" s="57"/>
    </row>
    <row r="422" spans="3:95">
      <c r="C422" s="54"/>
      <c r="D422" s="54"/>
      <c r="AI422" s="18"/>
      <c r="AN422" s="57"/>
      <c r="AO422" s="57"/>
      <c r="AP422" s="57"/>
      <c r="AQ422" s="57"/>
      <c r="AR422" s="57"/>
      <c r="AS422" s="57"/>
      <c r="AT422" s="57"/>
      <c r="AU422" s="57"/>
      <c r="AV422" s="57"/>
      <c r="AW422" s="57"/>
      <c r="AX422" s="57"/>
      <c r="AY422" s="57"/>
      <c r="AZ422" s="57"/>
      <c r="BA422" s="57"/>
      <c r="BB422" s="57"/>
      <c r="BC422" s="57"/>
      <c r="BD422" s="57"/>
      <c r="BE422" s="57"/>
      <c r="BF422" s="57"/>
      <c r="BG422" s="57"/>
      <c r="BH422" s="57"/>
      <c r="BI422" s="57"/>
      <c r="BJ422" s="57"/>
      <c r="BK422" s="57"/>
      <c r="BL422" s="2"/>
      <c r="BM422" s="2"/>
      <c r="BN422" s="2"/>
      <c r="BO422" s="2"/>
      <c r="BP422" s="2"/>
      <c r="BQ422" s="2"/>
      <c r="BR422" s="2"/>
      <c r="BS422" s="2"/>
      <c r="BT422" s="57"/>
      <c r="BU422" s="68"/>
      <c r="CP422" s="57"/>
      <c r="CQ422" s="57"/>
    </row>
    <row r="423" spans="3:95">
      <c r="C423" s="54"/>
      <c r="D423" s="54"/>
      <c r="AI423" s="18"/>
      <c r="AN423" s="57"/>
      <c r="AO423" s="57"/>
      <c r="AP423" s="57"/>
      <c r="AQ423" s="57"/>
      <c r="AR423" s="57"/>
      <c r="AS423" s="57"/>
      <c r="AT423" s="57"/>
      <c r="AU423" s="57"/>
      <c r="AV423" s="57"/>
      <c r="AW423" s="57"/>
      <c r="AX423" s="57"/>
      <c r="AY423" s="57"/>
      <c r="AZ423" s="57"/>
      <c r="BA423" s="57"/>
      <c r="BB423" s="57"/>
      <c r="BC423" s="57"/>
      <c r="BD423" s="57"/>
      <c r="BE423" s="57"/>
      <c r="BF423" s="57"/>
      <c r="BG423" s="57"/>
      <c r="BH423" s="57"/>
      <c r="BI423" s="57"/>
      <c r="BJ423" s="57"/>
      <c r="BK423" s="57"/>
      <c r="BL423" s="2"/>
      <c r="BM423" s="2"/>
      <c r="BN423" s="2"/>
      <c r="BO423" s="2"/>
      <c r="BP423" s="2"/>
      <c r="BQ423" s="2"/>
      <c r="BR423" s="2"/>
      <c r="BS423" s="2"/>
      <c r="BT423" s="57"/>
      <c r="BU423" s="68"/>
      <c r="CP423" s="57"/>
      <c r="CQ423" s="57"/>
    </row>
    <row r="424" spans="3:95">
      <c r="C424" s="54"/>
      <c r="D424" s="54"/>
      <c r="AI424" s="18"/>
      <c r="AN424" s="57"/>
      <c r="AO424" s="57"/>
      <c r="AP424" s="57"/>
      <c r="AQ424" s="57"/>
      <c r="AR424" s="57"/>
      <c r="AS424" s="57"/>
      <c r="AT424" s="57"/>
      <c r="AU424" s="57"/>
      <c r="AV424" s="57"/>
      <c r="AW424" s="57"/>
      <c r="AX424" s="57"/>
      <c r="AY424" s="57"/>
      <c r="AZ424" s="57"/>
      <c r="BA424" s="57"/>
      <c r="BB424" s="57"/>
      <c r="BC424" s="57"/>
      <c r="BD424" s="57"/>
      <c r="BE424" s="57"/>
      <c r="BF424" s="57"/>
      <c r="BG424" s="57"/>
      <c r="BH424" s="57"/>
      <c r="BI424" s="57"/>
      <c r="BJ424" s="57"/>
      <c r="BK424" s="57"/>
      <c r="BL424" s="2"/>
      <c r="BM424" s="2"/>
      <c r="BN424" s="2"/>
      <c r="BO424" s="2"/>
      <c r="BP424" s="2"/>
      <c r="BQ424" s="2"/>
      <c r="BR424" s="2"/>
      <c r="BS424" s="2"/>
      <c r="BT424" s="57"/>
      <c r="BU424" s="68"/>
      <c r="CP424" s="57"/>
      <c r="CQ424" s="57"/>
    </row>
    <row r="425" spans="3:95">
      <c r="C425" s="54"/>
      <c r="D425" s="54"/>
      <c r="AI425" s="18"/>
      <c r="AN425" s="57"/>
      <c r="AO425" s="57"/>
      <c r="AP425" s="57"/>
      <c r="AQ425" s="57"/>
      <c r="AR425" s="57"/>
      <c r="AS425" s="57"/>
      <c r="AT425" s="57"/>
      <c r="AU425" s="57"/>
      <c r="AV425" s="57"/>
      <c r="AW425" s="57"/>
      <c r="AX425" s="57"/>
      <c r="AY425" s="57"/>
      <c r="AZ425" s="57"/>
      <c r="BA425" s="57"/>
      <c r="BB425" s="57"/>
      <c r="BC425" s="57"/>
      <c r="BD425" s="57"/>
      <c r="BE425" s="57"/>
      <c r="BF425" s="57"/>
      <c r="BG425" s="57"/>
      <c r="BH425" s="57"/>
      <c r="BI425" s="57"/>
      <c r="BJ425" s="57"/>
      <c r="BK425" s="57"/>
      <c r="BL425" s="2"/>
      <c r="BM425" s="2"/>
      <c r="BN425" s="2"/>
      <c r="BO425" s="2"/>
      <c r="BP425" s="2"/>
      <c r="BQ425" s="2"/>
      <c r="BR425" s="2"/>
      <c r="BS425" s="2"/>
      <c r="BT425" s="57"/>
      <c r="BU425" s="68"/>
      <c r="CP425" s="57"/>
      <c r="CQ425" s="57"/>
    </row>
    <row r="426" spans="3:95">
      <c r="C426" s="54"/>
      <c r="D426" s="54"/>
      <c r="AI426" s="18"/>
      <c r="AN426" s="57"/>
      <c r="AO426" s="57"/>
      <c r="AP426" s="57"/>
      <c r="AQ426" s="57"/>
      <c r="AR426" s="57"/>
      <c r="AS426" s="57"/>
      <c r="AT426" s="57"/>
      <c r="AU426" s="57"/>
      <c r="AV426" s="57"/>
      <c r="AW426" s="57"/>
      <c r="AX426" s="57"/>
      <c r="AY426" s="57"/>
      <c r="AZ426" s="57"/>
      <c r="BA426" s="57"/>
      <c r="BB426" s="57"/>
      <c r="BC426" s="57"/>
      <c r="BD426" s="57"/>
      <c r="BE426" s="57"/>
      <c r="BF426" s="57"/>
      <c r="BG426" s="57"/>
      <c r="BH426" s="57"/>
      <c r="BI426" s="57"/>
      <c r="BJ426" s="57"/>
      <c r="BK426" s="57"/>
      <c r="BL426" s="2"/>
      <c r="BM426" s="2"/>
      <c r="BN426" s="2"/>
      <c r="BO426" s="2"/>
      <c r="BP426" s="2"/>
      <c r="BQ426" s="2"/>
      <c r="BR426" s="2"/>
      <c r="BS426" s="2"/>
      <c r="BT426" s="57"/>
      <c r="BU426" s="68"/>
      <c r="CP426" s="57"/>
      <c r="CQ426" s="57"/>
    </row>
    <row r="427" spans="3:95">
      <c r="C427" s="54"/>
      <c r="D427" s="54"/>
      <c r="AI427" s="18"/>
      <c r="AN427" s="57"/>
      <c r="AO427" s="57"/>
      <c r="AP427" s="57"/>
      <c r="AQ427" s="57"/>
      <c r="AR427" s="57"/>
      <c r="AS427" s="57"/>
      <c r="AT427" s="57"/>
      <c r="AU427" s="57"/>
      <c r="AV427" s="57"/>
      <c r="AW427" s="57"/>
      <c r="AX427" s="57"/>
      <c r="AY427" s="57"/>
      <c r="AZ427" s="57"/>
      <c r="BA427" s="57"/>
      <c r="BB427" s="57"/>
      <c r="BC427" s="57"/>
      <c r="BD427" s="57"/>
      <c r="BE427" s="57"/>
      <c r="BF427" s="57"/>
      <c r="BG427" s="57"/>
      <c r="BH427" s="57"/>
      <c r="BI427" s="57"/>
      <c r="BJ427" s="57"/>
      <c r="BK427" s="57"/>
      <c r="BL427" s="2"/>
      <c r="BM427" s="2"/>
      <c r="BN427" s="2"/>
      <c r="BO427" s="2"/>
      <c r="BP427" s="2"/>
      <c r="BQ427" s="2"/>
      <c r="BR427" s="2"/>
      <c r="BS427" s="2"/>
      <c r="BT427" s="57"/>
      <c r="BU427" s="68"/>
      <c r="CP427" s="57"/>
      <c r="CQ427" s="57"/>
    </row>
    <row r="428" spans="3:95">
      <c r="C428" s="54"/>
      <c r="D428" s="54"/>
      <c r="AI428" s="18"/>
      <c r="AN428" s="57"/>
      <c r="AO428" s="57"/>
      <c r="AP428" s="57"/>
      <c r="AQ428" s="57"/>
      <c r="AR428" s="57"/>
      <c r="AS428" s="57"/>
      <c r="AT428" s="57"/>
      <c r="AU428" s="57"/>
      <c r="AV428" s="57"/>
      <c r="AW428" s="57"/>
      <c r="AX428" s="57"/>
      <c r="AY428" s="57"/>
      <c r="AZ428" s="57"/>
      <c r="BA428" s="57"/>
      <c r="BB428" s="57"/>
      <c r="BC428" s="57"/>
      <c r="BD428" s="57"/>
      <c r="BE428" s="57"/>
      <c r="BF428" s="57"/>
      <c r="BG428" s="57"/>
      <c r="BH428" s="57"/>
      <c r="BI428" s="57"/>
      <c r="BJ428" s="57"/>
      <c r="BK428" s="57"/>
      <c r="BL428" s="2"/>
      <c r="BM428" s="2"/>
      <c r="BN428" s="2"/>
      <c r="BO428" s="2"/>
      <c r="BP428" s="2"/>
      <c r="BQ428" s="2"/>
      <c r="BR428" s="2"/>
      <c r="BS428" s="2"/>
      <c r="BT428" s="57"/>
      <c r="BU428" s="68"/>
      <c r="CP428" s="57"/>
      <c r="CQ428" s="57"/>
    </row>
    <row r="429" spans="3:95">
      <c r="C429" s="54"/>
      <c r="D429" s="54"/>
      <c r="AI429" s="18"/>
      <c r="AN429" s="57"/>
      <c r="AO429" s="57"/>
      <c r="AP429" s="57"/>
      <c r="AQ429" s="57"/>
      <c r="AR429" s="57"/>
      <c r="AS429" s="57"/>
      <c r="AT429" s="57"/>
      <c r="AU429" s="57"/>
      <c r="AV429" s="57"/>
      <c r="AW429" s="57"/>
      <c r="AX429" s="57"/>
      <c r="AY429" s="57"/>
      <c r="AZ429" s="57"/>
      <c r="BA429" s="57"/>
      <c r="BB429" s="57"/>
      <c r="BC429" s="57"/>
      <c r="BD429" s="57"/>
      <c r="BE429" s="57"/>
      <c r="BF429" s="57"/>
      <c r="BG429" s="57"/>
      <c r="BH429" s="57"/>
      <c r="BI429" s="57"/>
      <c r="BJ429" s="57"/>
      <c r="BK429" s="57"/>
      <c r="BL429" s="2"/>
      <c r="BM429" s="2"/>
      <c r="BN429" s="2"/>
      <c r="BO429" s="2"/>
      <c r="BP429" s="2"/>
      <c r="BQ429" s="2"/>
      <c r="BR429" s="2"/>
      <c r="BS429" s="2"/>
      <c r="BT429" s="57"/>
      <c r="BU429" s="68"/>
      <c r="CP429" s="57"/>
      <c r="CQ429" s="57"/>
    </row>
    <row r="430" spans="3:95">
      <c r="C430" s="54"/>
      <c r="D430" s="54"/>
      <c r="AI430" s="18"/>
      <c r="AN430" s="57"/>
      <c r="AO430" s="57"/>
      <c r="AP430" s="57"/>
      <c r="AQ430" s="57"/>
      <c r="AR430" s="57"/>
      <c r="AS430" s="57"/>
      <c r="AT430" s="57"/>
      <c r="AU430" s="57"/>
      <c r="AV430" s="57"/>
      <c r="AW430" s="57"/>
      <c r="AX430" s="57"/>
      <c r="AY430" s="57"/>
      <c r="AZ430" s="57"/>
      <c r="BA430" s="57"/>
      <c r="BB430" s="57"/>
      <c r="BC430" s="57"/>
      <c r="BD430" s="57"/>
      <c r="BE430" s="57"/>
      <c r="BF430" s="57"/>
      <c r="BG430" s="57"/>
      <c r="BH430" s="57"/>
      <c r="BI430" s="57"/>
      <c r="BJ430" s="57"/>
      <c r="BK430" s="57"/>
      <c r="BL430" s="2"/>
      <c r="BM430" s="2"/>
      <c r="BN430" s="2"/>
      <c r="BO430" s="2"/>
      <c r="BP430" s="2"/>
      <c r="BQ430" s="2"/>
      <c r="BR430" s="2"/>
      <c r="BS430" s="2"/>
      <c r="BT430" s="57"/>
      <c r="BU430" s="68"/>
      <c r="CP430" s="57"/>
      <c r="CQ430" s="57"/>
    </row>
    <row r="431" spans="3:95">
      <c r="C431" s="54"/>
      <c r="D431" s="54"/>
      <c r="AI431" s="18"/>
      <c r="AN431" s="57"/>
      <c r="AO431" s="57"/>
      <c r="AP431" s="57"/>
      <c r="AQ431" s="57"/>
      <c r="AR431" s="57"/>
      <c r="AS431" s="57"/>
      <c r="AT431" s="57"/>
      <c r="AU431" s="57"/>
      <c r="AV431" s="57"/>
      <c r="AW431" s="57"/>
      <c r="AX431" s="57"/>
      <c r="AY431" s="57"/>
      <c r="AZ431" s="57"/>
      <c r="BA431" s="57"/>
      <c r="BB431" s="57"/>
      <c r="BC431" s="57"/>
      <c r="BD431" s="57"/>
      <c r="BE431" s="57"/>
      <c r="BF431" s="57"/>
      <c r="BG431" s="57"/>
      <c r="BH431" s="57"/>
      <c r="BI431" s="57"/>
      <c r="BJ431" s="57"/>
      <c r="BK431" s="57"/>
      <c r="BL431" s="2"/>
      <c r="BM431" s="2"/>
      <c r="BN431" s="2"/>
      <c r="BO431" s="2"/>
      <c r="BP431" s="2"/>
      <c r="BQ431" s="2"/>
      <c r="BR431" s="2"/>
      <c r="BS431" s="2"/>
      <c r="BT431" s="57"/>
      <c r="BU431" s="68"/>
      <c r="CP431" s="57"/>
      <c r="CQ431" s="57"/>
    </row>
    <row r="432" spans="3:95">
      <c r="C432" s="54"/>
      <c r="D432" s="54"/>
      <c r="AI432" s="18"/>
      <c r="AN432" s="57"/>
      <c r="AO432" s="57"/>
      <c r="AP432" s="57"/>
      <c r="AQ432" s="57"/>
      <c r="AR432" s="57"/>
      <c r="AS432" s="57"/>
      <c r="AT432" s="57"/>
      <c r="AU432" s="57"/>
      <c r="AV432" s="57"/>
      <c r="AW432" s="57"/>
      <c r="AX432" s="57"/>
      <c r="AY432" s="57"/>
      <c r="AZ432" s="57"/>
      <c r="BA432" s="57"/>
      <c r="BB432" s="57"/>
      <c r="BC432" s="57"/>
      <c r="BD432" s="57"/>
      <c r="BE432" s="57"/>
      <c r="BF432" s="57"/>
      <c r="BG432" s="57"/>
      <c r="BH432" s="57"/>
      <c r="BI432" s="57"/>
      <c r="BJ432" s="57"/>
      <c r="BK432" s="57"/>
      <c r="BL432" s="2"/>
      <c r="BM432" s="2"/>
      <c r="BN432" s="2"/>
      <c r="BO432" s="2"/>
      <c r="BP432" s="2"/>
      <c r="BQ432" s="2"/>
      <c r="BR432" s="2"/>
      <c r="BS432" s="2"/>
      <c r="BT432" s="57"/>
      <c r="BU432" s="68"/>
      <c r="CP432" s="57"/>
      <c r="CQ432" s="57"/>
    </row>
    <row r="433" spans="3:95">
      <c r="C433" s="54"/>
      <c r="D433" s="54"/>
      <c r="AI433" s="18"/>
      <c r="AN433" s="57"/>
      <c r="AO433" s="57"/>
      <c r="AP433" s="57"/>
      <c r="AQ433" s="57"/>
      <c r="AR433" s="57"/>
      <c r="AS433" s="57"/>
      <c r="AT433" s="57"/>
      <c r="AU433" s="57"/>
      <c r="AV433" s="57"/>
      <c r="AW433" s="57"/>
      <c r="AX433" s="57"/>
      <c r="AY433" s="57"/>
      <c r="AZ433" s="57"/>
      <c r="BA433" s="57"/>
      <c r="BB433" s="57"/>
      <c r="BC433" s="57"/>
      <c r="BD433" s="57"/>
      <c r="BE433" s="57"/>
      <c r="BF433" s="57"/>
      <c r="BG433" s="57"/>
      <c r="BH433" s="57"/>
      <c r="BI433" s="57"/>
      <c r="BJ433" s="57"/>
      <c r="BK433" s="57"/>
      <c r="BL433" s="2"/>
      <c r="BM433" s="2"/>
      <c r="BN433" s="2"/>
      <c r="BO433" s="2"/>
      <c r="BP433" s="2"/>
      <c r="BQ433" s="2"/>
      <c r="BR433" s="2"/>
      <c r="BS433" s="2"/>
      <c r="BT433" s="57"/>
      <c r="BU433" s="68"/>
      <c r="CP433" s="57"/>
      <c r="CQ433" s="57"/>
    </row>
    <row r="434" spans="3:95">
      <c r="C434" s="54"/>
      <c r="D434" s="54"/>
      <c r="AI434" s="18"/>
      <c r="AN434" s="57"/>
      <c r="AO434" s="57"/>
      <c r="AP434" s="57"/>
      <c r="AQ434" s="57"/>
      <c r="AR434" s="57"/>
      <c r="AS434" s="57"/>
      <c r="AT434" s="57"/>
      <c r="AU434" s="57"/>
      <c r="AV434" s="57"/>
      <c r="AW434" s="57"/>
      <c r="AX434" s="57"/>
      <c r="AY434" s="57"/>
      <c r="AZ434" s="57"/>
      <c r="BA434" s="57"/>
      <c r="BB434" s="57"/>
      <c r="BC434" s="57"/>
      <c r="BD434" s="57"/>
      <c r="BE434" s="57"/>
      <c r="BF434" s="57"/>
      <c r="BG434" s="57"/>
      <c r="BH434" s="57"/>
      <c r="BI434" s="57"/>
      <c r="BJ434" s="57"/>
      <c r="BK434" s="57"/>
      <c r="BL434" s="2"/>
      <c r="BM434" s="2"/>
      <c r="BN434" s="2"/>
      <c r="BO434" s="2"/>
      <c r="BP434" s="2"/>
      <c r="BQ434" s="2"/>
      <c r="BR434" s="2"/>
      <c r="BS434" s="2"/>
      <c r="BT434" s="57"/>
      <c r="BU434" s="68"/>
      <c r="CP434" s="57"/>
      <c r="CQ434" s="57"/>
    </row>
    <row r="435" spans="3:95">
      <c r="C435" s="54"/>
      <c r="D435" s="54"/>
      <c r="AI435" s="18"/>
      <c r="AN435" s="57"/>
      <c r="AO435" s="57"/>
      <c r="AP435" s="57"/>
      <c r="AQ435" s="57"/>
      <c r="AR435" s="57"/>
      <c r="AS435" s="57"/>
      <c r="AT435" s="57"/>
      <c r="AU435" s="57"/>
      <c r="AV435" s="57"/>
      <c r="AW435" s="57"/>
      <c r="AX435" s="57"/>
      <c r="AY435" s="57"/>
      <c r="AZ435" s="57"/>
      <c r="BA435" s="57"/>
      <c r="BB435" s="57"/>
      <c r="BC435" s="57"/>
      <c r="BD435" s="57"/>
      <c r="BE435" s="57"/>
      <c r="BF435" s="57"/>
      <c r="BG435" s="57"/>
      <c r="BH435" s="57"/>
      <c r="BI435" s="57"/>
      <c r="BJ435" s="57"/>
      <c r="BK435" s="57"/>
      <c r="BL435" s="2"/>
      <c r="BM435" s="2"/>
      <c r="BN435" s="2"/>
      <c r="BO435" s="2"/>
      <c r="BP435" s="2"/>
      <c r="BQ435" s="2"/>
      <c r="BR435" s="2"/>
      <c r="BS435" s="2"/>
      <c r="BT435" s="57"/>
      <c r="BU435" s="68"/>
      <c r="CP435" s="57"/>
      <c r="CQ435" s="57"/>
    </row>
    <row r="436" spans="3:95">
      <c r="C436" s="54"/>
      <c r="D436" s="54"/>
      <c r="AI436" s="18"/>
      <c r="AN436" s="57"/>
      <c r="AO436" s="57"/>
      <c r="AP436" s="57"/>
      <c r="AQ436" s="57"/>
      <c r="AR436" s="57"/>
      <c r="AS436" s="57"/>
      <c r="AT436" s="57"/>
      <c r="AU436" s="57"/>
      <c r="AV436" s="57"/>
      <c r="AW436" s="57"/>
      <c r="AX436" s="57"/>
      <c r="AY436" s="57"/>
      <c r="AZ436" s="57"/>
      <c r="BA436" s="57"/>
      <c r="BB436" s="57"/>
      <c r="BC436" s="57"/>
      <c r="BD436" s="57"/>
      <c r="BE436" s="57"/>
      <c r="BF436" s="57"/>
      <c r="BG436" s="57"/>
      <c r="BH436" s="57"/>
      <c r="BI436" s="57"/>
      <c r="BJ436" s="57"/>
      <c r="BK436" s="57"/>
      <c r="BL436" s="2"/>
      <c r="BM436" s="2"/>
      <c r="BN436" s="2"/>
      <c r="BO436" s="2"/>
      <c r="BP436" s="2"/>
      <c r="BQ436" s="2"/>
      <c r="BR436" s="2"/>
      <c r="BS436" s="2"/>
      <c r="BT436" s="57"/>
      <c r="BU436" s="68"/>
      <c r="CP436" s="57"/>
      <c r="CQ436" s="57"/>
    </row>
    <row r="437" spans="3:95">
      <c r="C437" s="54"/>
      <c r="D437" s="54"/>
      <c r="AI437" s="18"/>
      <c r="AN437" s="57"/>
      <c r="AO437" s="57"/>
      <c r="AP437" s="57"/>
      <c r="AQ437" s="57"/>
      <c r="AR437" s="57"/>
      <c r="AS437" s="57"/>
      <c r="AT437" s="57"/>
      <c r="AU437" s="57"/>
      <c r="AV437" s="57"/>
      <c r="AW437" s="57"/>
      <c r="AX437" s="57"/>
      <c r="AY437" s="57"/>
      <c r="AZ437" s="57"/>
      <c r="BA437" s="57"/>
      <c r="BB437" s="57"/>
      <c r="BC437" s="57"/>
      <c r="BD437" s="57"/>
      <c r="BE437" s="57"/>
      <c r="BF437" s="57"/>
      <c r="BG437" s="57"/>
      <c r="BH437" s="57"/>
      <c r="BI437" s="57"/>
      <c r="BJ437" s="57"/>
      <c r="BK437" s="57"/>
      <c r="BL437" s="2"/>
      <c r="BM437" s="2"/>
      <c r="BN437" s="2"/>
      <c r="BO437" s="2"/>
      <c r="BP437" s="2"/>
      <c r="BQ437" s="2"/>
      <c r="BR437" s="2"/>
      <c r="BS437" s="2"/>
      <c r="BT437" s="57"/>
      <c r="BU437" s="68"/>
      <c r="CP437" s="57"/>
      <c r="CQ437" s="57"/>
    </row>
    <row r="438" spans="3:95">
      <c r="C438" s="54"/>
      <c r="D438" s="54"/>
      <c r="AI438" s="18"/>
      <c r="AN438" s="57"/>
      <c r="AO438" s="57"/>
      <c r="AP438" s="57"/>
      <c r="AQ438" s="57"/>
      <c r="AR438" s="57"/>
      <c r="AS438" s="57"/>
      <c r="AT438" s="57"/>
      <c r="AU438" s="57"/>
      <c r="AV438" s="57"/>
      <c r="AW438" s="57"/>
      <c r="AX438" s="57"/>
      <c r="AY438" s="57"/>
      <c r="AZ438" s="57"/>
      <c r="BA438" s="57"/>
      <c r="BB438" s="57"/>
      <c r="BC438" s="57"/>
      <c r="BD438" s="57"/>
      <c r="BE438" s="57"/>
      <c r="BF438" s="57"/>
      <c r="BG438" s="57"/>
      <c r="BH438" s="57"/>
      <c r="BI438" s="57"/>
      <c r="BJ438" s="57"/>
      <c r="BK438" s="57"/>
      <c r="BL438" s="2"/>
      <c r="BM438" s="2"/>
      <c r="BN438" s="2"/>
      <c r="BO438" s="2"/>
      <c r="BP438" s="2"/>
      <c r="BQ438" s="2"/>
      <c r="BR438" s="2"/>
      <c r="BS438" s="2"/>
      <c r="BT438" s="57"/>
      <c r="BU438" s="68"/>
      <c r="CP438" s="57"/>
      <c r="CQ438" s="57"/>
    </row>
    <row r="439" spans="3:95">
      <c r="C439" s="54"/>
      <c r="D439" s="54"/>
      <c r="AI439" s="18"/>
      <c r="AN439" s="57"/>
      <c r="AO439" s="57"/>
      <c r="AP439" s="57"/>
      <c r="AQ439" s="57"/>
      <c r="AR439" s="57"/>
      <c r="AS439" s="57"/>
      <c r="AT439" s="57"/>
      <c r="AU439" s="57"/>
      <c r="AV439" s="57"/>
      <c r="AW439" s="57"/>
      <c r="AX439" s="57"/>
      <c r="AY439" s="57"/>
      <c r="AZ439" s="57"/>
      <c r="BA439" s="57"/>
      <c r="BB439" s="57"/>
      <c r="BC439" s="57"/>
      <c r="BD439" s="57"/>
      <c r="BE439" s="57"/>
      <c r="BF439" s="57"/>
      <c r="BG439" s="57"/>
      <c r="BH439" s="57"/>
      <c r="BI439" s="57"/>
      <c r="BJ439" s="57"/>
      <c r="BK439" s="57"/>
      <c r="BL439" s="2"/>
      <c r="BM439" s="2"/>
      <c r="BN439" s="2"/>
      <c r="BO439" s="2"/>
      <c r="BP439" s="2"/>
      <c r="BQ439" s="2"/>
      <c r="BR439" s="2"/>
      <c r="BS439" s="2"/>
      <c r="BT439" s="57"/>
      <c r="BU439" s="68"/>
      <c r="CP439" s="57"/>
      <c r="CQ439" s="57"/>
    </row>
    <row r="440" spans="3:95">
      <c r="C440" s="54"/>
      <c r="D440" s="54"/>
      <c r="AI440" s="18"/>
      <c r="AN440" s="57"/>
      <c r="AO440" s="57"/>
      <c r="AP440" s="57"/>
      <c r="AQ440" s="57"/>
      <c r="AR440" s="57"/>
      <c r="AS440" s="57"/>
      <c r="AT440" s="57"/>
      <c r="AU440" s="57"/>
      <c r="AV440" s="57"/>
      <c r="AW440" s="57"/>
      <c r="AX440" s="57"/>
      <c r="AY440" s="57"/>
      <c r="AZ440" s="57"/>
      <c r="BA440" s="57"/>
      <c r="BB440" s="57"/>
      <c r="BC440" s="57"/>
      <c r="BD440" s="57"/>
      <c r="BE440" s="57"/>
      <c r="BF440" s="57"/>
      <c r="BG440" s="57"/>
      <c r="BH440" s="57"/>
      <c r="BI440" s="57"/>
      <c r="BJ440" s="57"/>
      <c r="BK440" s="57"/>
      <c r="BL440" s="2"/>
      <c r="BM440" s="2"/>
      <c r="BN440" s="2"/>
      <c r="BO440" s="2"/>
      <c r="BP440" s="2"/>
      <c r="BQ440" s="2"/>
      <c r="BR440" s="2"/>
      <c r="BS440" s="2"/>
      <c r="BT440" s="57"/>
      <c r="BU440" s="68"/>
      <c r="CP440" s="57"/>
      <c r="CQ440" s="57"/>
    </row>
    <row r="441" spans="3:95">
      <c r="C441" s="54"/>
      <c r="D441" s="54"/>
      <c r="AI441" s="18"/>
      <c r="AN441" s="57"/>
      <c r="AO441" s="57"/>
      <c r="AP441" s="57"/>
      <c r="AQ441" s="57"/>
      <c r="AR441" s="57"/>
      <c r="AS441" s="57"/>
      <c r="AT441" s="57"/>
      <c r="AU441" s="57"/>
      <c r="AV441" s="57"/>
      <c r="AW441" s="57"/>
      <c r="AX441" s="57"/>
      <c r="AY441" s="57"/>
      <c r="AZ441" s="57"/>
      <c r="BA441" s="57"/>
      <c r="BB441" s="57"/>
      <c r="BC441" s="57"/>
      <c r="BD441" s="57"/>
      <c r="BE441" s="57"/>
      <c r="BF441" s="57"/>
      <c r="BG441" s="57"/>
      <c r="BH441" s="57"/>
      <c r="BI441" s="57"/>
      <c r="BJ441" s="57"/>
      <c r="BK441" s="57"/>
      <c r="BL441" s="2"/>
      <c r="BM441" s="2"/>
      <c r="BN441" s="2"/>
      <c r="BO441" s="2"/>
      <c r="BP441" s="2"/>
      <c r="BQ441" s="2"/>
      <c r="BR441" s="2"/>
      <c r="BS441" s="2"/>
      <c r="BT441" s="57"/>
      <c r="BU441" s="68"/>
      <c r="CP441" s="57"/>
      <c r="CQ441" s="57"/>
    </row>
    <row r="442" spans="3:95">
      <c r="C442" s="54"/>
      <c r="D442" s="54"/>
      <c r="AI442" s="18"/>
      <c r="AN442" s="57"/>
      <c r="AO442" s="57"/>
      <c r="AP442" s="57"/>
      <c r="AQ442" s="57"/>
      <c r="AR442" s="57"/>
      <c r="AS442" s="57"/>
      <c r="AT442" s="57"/>
      <c r="AU442" s="57"/>
      <c r="AV442" s="57"/>
      <c r="AW442" s="57"/>
      <c r="AX442" s="57"/>
      <c r="AY442" s="57"/>
      <c r="AZ442" s="57"/>
      <c r="BA442" s="57"/>
      <c r="BB442" s="57"/>
      <c r="BC442" s="57"/>
      <c r="BD442" s="57"/>
      <c r="BE442" s="57"/>
      <c r="BF442" s="57"/>
      <c r="BG442" s="57"/>
      <c r="BH442" s="57"/>
      <c r="BI442" s="57"/>
      <c r="BJ442" s="57"/>
      <c r="BK442" s="57"/>
      <c r="BL442" s="2"/>
      <c r="BM442" s="2"/>
      <c r="BN442" s="2"/>
      <c r="BO442" s="2"/>
      <c r="BP442" s="2"/>
      <c r="BQ442" s="2"/>
      <c r="BR442" s="2"/>
      <c r="BS442" s="2"/>
      <c r="BT442" s="57"/>
      <c r="BU442" s="68"/>
      <c r="CP442" s="57"/>
      <c r="CQ442" s="57"/>
    </row>
    <row r="443" spans="3:95">
      <c r="C443" s="54"/>
      <c r="D443" s="54"/>
      <c r="AI443" s="18"/>
      <c r="AN443" s="57"/>
      <c r="AO443" s="57"/>
      <c r="AP443" s="57"/>
      <c r="AQ443" s="57"/>
      <c r="AR443" s="57"/>
      <c r="AS443" s="57"/>
      <c r="AT443" s="57"/>
      <c r="AU443" s="57"/>
      <c r="AV443" s="57"/>
      <c r="AW443" s="57"/>
      <c r="AX443" s="57"/>
      <c r="AY443" s="57"/>
      <c r="AZ443" s="57"/>
      <c r="BA443" s="57"/>
      <c r="BB443" s="57"/>
      <c r="BC443" s="57"/>
      <c r="BD443" s="57"/>
      <c r="BE443" s="57"/>
      <c r="BF443" s="57"/>
      <c r="BG443" s="57"/>
      <c r="BH443" s="57"/>
      <c r="BI443" s="57"/>
      <c r="BJ443" s="57"/>
      <c r="BK443" s="57"/>
      <c r="BL443" s="2"/>
      <c r="BM443" s="2"/>
      <c r="BN443" s="2"/>
      <c r="BO443" s="2"/>
      <c r="BP443" s="2"/>
      <c r="BQ443" s="2"/>
      <c r="BR443" s="2"/>
      <c r="BS443" s="2"/>
      <c r="BT443" s="57"/>
      <c r="BU443" s="68"/>
      <c r="CP443" s="57"/>
      <c r="CQ443" s="57"/>
    </row>
    <row r="444" spans="3:95">
      <c r="C444" s="54"/>
      <c r="D444" s="54"/>
      <c r="AI444" s="18"/>
      <c r="AN444" s="57"/>
      <c r="AO444" s="57"/>
      <c r="AP444" s="57"/>
      <c r="AQ444" s="57"/>
      <c r="AR444" s="57"/>
      <c r="AS444" s="57"/>
      <c r="AT444" s="57"/>
      <c r="AU444" s="57"/>
      <c r="AV444" s="57"/>
      <c r="AW444" s="57"/>
      <c r="AX444" s="57"/>
      <c r="AY444" s="57"/>
      <c r="AZ444" s="57"/>
      <c r="BA444" s="57"/>
      <c r="BB444" s="57"/>
      <c r="BC444" s="57"/>
      <c r="BD444" s="57"/>
      <c r="BE444" s="57"/>
      <c r="BF444" s="57"/>
      <c r="BG444" s="57"/>
      <c r="BH444" s="57"/>
      <c r="BI444" s="57"/>
      <c r="BJ444" s="57"/>
      <c r="BK444" s="57"/>
      <c r="BL444" s="2"/>
      <c r="BM444" s="2"/>
      <c r="BN444" s="2"/>
      <c r="BO444" s="2"/>
      <c r="BP444" s="2"/>
      <c r="BQ444" s="2"/>
      <c r="BR444" s="2"/>
      <c r="BS444" s="2"/>
      <c r="BT444" s="57"/>
      <c r="BU444" s="68"/>
      <c r="CP444" s="57"/>
      <c r="CQ444" s="57"/>
    </row>
    <row r="445" spans="3:95">
      <c r="C445" s="54"/>
      <c r="D445" s="54"/>
      <c r="AI445" s="18"/>
      <c r="AN445" s="57"/>
      <c r="AO445" s="57"/>
      <c r="AP445" s="57"/>
      <c r="AQ445" s="57"/>
      <c r="AR445" s="57"/>
      <c r="AS445" s="57"/>
      <c r="AT445" s="57"/>
      <c r="AU445" s="57"/>
      <c r="AV445" s="57"/>
      <c r="AW445" s="57"/>
      <c r="AX445" s="57"/>
      <c r="AY445" s="57"/>
      <c r="AZ445" s="57"/>
      <c r="BA445" s="57"/>
      <c r="BB445" s="57"/>
      <c r="BC445" s="57"/>
      <c r="BD445" s="57"/>
      <c r="BE445" s="57"/>
      <c r="BF445" s="57"/>
      <c r="BG445" s="57"/>
      <c r="BH445" s="57"/>
      <c r="BI445" s="57"/>
      <c r="BJ445" s="57"/>
      <c r="BK445" s="57"/>
      <c r="BL445" s="2"/>
      <c r="BM445" s="2"/>
      <c r="BN445" s="2"/>
      <c r="BO445" s="2"/>
      <c r="BP445" s="2"/>
      <c r="BQ445" s="2"/>
      <c r="BR445" s="2"/>
      <c r="BS445" s="2"/>
      <c r="BT445" s="57"/>
      <c r="BU445" s="68"/>
      <c r="CP445" s="57"/>
      <c r="CQ445" s="57"/>
    </row>
    <row r="446" spans="3:95">
      <c r="C446" s="54"/>
      <c r="D446" s="54"/>
      <c r="AI446" s="18"/>
      <c r="AN446" s="57"/>
      <c r="AO446" s="57"/>
      <c r="AP446" s="57"/>
      <c r="AQ446" s="57"/>
      <c r="AR446" s="57"/>
      <c r="AS446" s="57"/>
      <c r="AT446" s="57"/>
      <c r="AU446" s="57"/>
      <c r="AV446" s="57"/>
      <c r="AW446" s="57"/>
      <c r="AX446" s="57"/>
      <c r="AY446" s="57"/>
      <c r="AZ446" s="57"/>
      <c r="BA446" s="57"/>
      <c r="BB446" s="57"/>
      <c r="BC446" s="57"/>
      <c r="BD446" s="57"/>
      <c r="BE446" s="57"/>
      <c r="BF446" s="57"/>
      <c r="BG446" s="57"/>
      <c r="BH446" s="57"/>
      <c r="BI446" s="57"/>
      <c r="BJ446" s="57"/>
      <c r="BK446" s="57"/>
      <c r="BL446" s="2"/>
      <c r="BM446" s="2"/>
      <c r="BN446" s="2"/>
      <c r="BO446" s="2"/>
      <c r="BP446" s="2"/>
      <c r="BQ446" s="2"/>
      <c r="BR446" s="2"/>
      <c r="BS446" s="2"/>
      <c r="BT446" s="57"/>
      <c r="BU446" s="68"/>
      <c r="CP446" s="57"/>
      <c r="CQ446" s="57"/>
    </row>
    <row r="447" spans="3:95">
      <c r="C447" s="54"/>
      <c r="D447" s="54"/>
      <c r="AI447" s="18"/>
      <c r="AN447" s="57"/>
      <c r="AO447" s="57"/>
      <c r="AP447" s="57"/>
      <c r="AQ447" s="57"/>
      <c r="AR447" s="57"/>
      <c r="AS447" s="57"/>
      <c r="AT447" s="57"/>
      <c r="AU447" s="57"/>
      <c r="AV447" s="57"/>
      <c r="AW447" s="57"/>
      <c r="AX447" s="57"/>
      <c r="AY447" s="57"/>
      <c r="AZ447" s="57"/>
      <c r="BA447" s="57"/>
      <c r="BB447" s="57"/>
      <c r="BC447" s="57"/>
      <c r="BD447" s="57"/>
      <c r="BE447" s="57"/>
      <c r="BF447" s="57"/>
      <c r="BG447" s="57"/>
      <c r="BH447" s="57"/>
      <c r="BI447" s="57"/>
      <c r="BJ447" s="57"/>
      <c r="BK447" s="57"/>
      <c r="BL447" s="2"/>
      <c r="BM447" s="2"/>
      <c r="BN447" s="2"/>
      <c r="BO447" s="2"/>
      <c r="BP447" s="2"/>
      <c r="BQ447" s="2"/>
      <c r="BR447" s="2"/>
      <c r="BS447" s="2"/>
      <c r="BT447" s="57"/>
      <c r="BU447" s="68"/>
      <c r="CP447" s="57"/>
      <c r="CQ447" s="57"/>
    </row>
    <row r="448" spans="3:95">
      <c r="C448" s="54"/>
      <c r="D448" s="54"/>
      <c r="AI448" s="18"/>
      <c r="AN448" s="57"/>
      <c r="AO448" s="57"/>
      <c r="AP448" s="57"/>
      <c r="AQ448" s="57"/>
      <c r="AR448" s="57"/>
      <c r="AS448" s="57"/>
      <c r="AT448" s="57"/>
      <c r="AU448" s="57"/>
      <c r="AV448" s="57"/>
      <c r="AW448" s="57"/>
      <c r="AX448" s="57"/>
      <c r="AY448" s="57"/>
      <c r="AZ448" s="57"/>
      <c r="BA448" s="57"/>
      <c r="BB448" s="57"/>
      <c r="BC448" s="57"/>
      <c r="BD448" s="57"/>
      <c r="BE448" s="57"/>
      <c r="BF448" s="57"/>
      <c r="BG448" s="57"/>
      <c r="BH448" s="57"/>
      <c r="BI448" s="57"/>
      <c r="BJ448" s="57"/>
      <c r="BK448" s="57"/>
      <c r="BL448" s="2"/>
      <c r="BM448" s="2"/>
      <c r="BN448" s="2"/>
      <c r="BO448" s="2"/>
      <c r="BP448" s="2"/>
      <c r="BQ448" s="2"/>
      <c r="BR448" s="2"/>
      <c r="BS448" s="2"/>
      <c r="BT448" s="57"/>
      <c r="BU448" s="68"/>
      <c r="CP448" s="57"/>
      <c r="CQ448" s="57"/>
    </row>
    <row r="449" spans="3:95">
      <c r="C449" s="54"/>
      <c r="D449" s="54"/>
      <c r="AI449" s="18"/>
      <c r="AN449" s="57"/>
      <c r="AO449" s="57"/>
      <c r="AP449" s="57"/>
      <c r="AQ449" s="57"/>
      <c r="AR449" s="57"/>
      <c r="AS449" s="57"/>
      <c r="AT449" s="57"/>
      <c r="AU449" s="57"/>
      <c r="AV449" s="57"/>
      <c r="AW449" s="57"/>
      <c r="AX449" s="57"/>
      <c r="AY449" s="57"/>
      <c r="AZ449" s="57"/>
      <c r="BA449" s="57"/>
      <c r="BB449" s="57"/>
      <c r="BC449" s="57"/>
      <c r="BD449" s="57"/>
      <c r="BE449" s="57"/>
      <c r="BF449" s="57"/>
      <c r="BG449" s="57"/>
      <c r="BH449" s="57"/>
      <c r="BI449" s="57"/>
      <c r="BJ449" s="57"/>
      <c r="BK449" s="57"/>
      <c r="BL449" s="2"/>
      <c r="BM449" s="2"/>
      <c r="BN449" s="2"/>
      <c r="BO449" s="2"/>
      <c r="BP449" s="2"/>
      <c r="BQ449" s="2"/>
      <c r="BR449" s="2"/>
      <c r="BS449" s="2"/>
      <c r="BT449" s="57"/>
      <c r="BU449" s="68"/>
      <c r="CP449" s="57"/>
      <c r="CQ449" s="57"/>
    </row>
    <row r="450" spans="3:95">
      <c r="C450" s="54"/>
      <c r="D450" s="54"/>
      <c r="AI450" s="18"/>
      <c r="AN450" s="57"/>
      <c r="AO450" s="57"/>
      <c r="AP450" s="57"/>
      <c r="AQ450" s="57"/>
      <c r="AR450" s="57"/>
      <c r="AS450" s="57"/>
      <c r="AT450" s="57"/>
      <c r="AU450" s="57"/>
      <c r="AV450" s="57"/>
      <c r="AW450" s="57"/>
      <c r="AX450" s="57"/>
      <c r="AY450" s="57"/>
      <c r="AZ450" s="57"/>
      <c r="BA450" s="57"/>
      <c r="BB450" s="57"/>
      <c r="BC450" s="57"/>
      <c r="BD450" s="57"/>
      <c r="BE450" s="57"/>
      <c r="BF450" s="57"/>
      <c r="BG450" s="57"/>
      <c r="BH450" s="57"/>
      <c r="BI450" s="57"/>
      <c r="BJ450" s="57"/>
      <c r="BK450" s="57"/>
      <c r="BL450" s="2"/>
      <c r="BM450" s="2"/>
      <c r="BN450" s="2"/>
      <c r="BO450" s="2"/>
      <c r="BP450" s="2"/>
      <c r="BQ450" s="2"/>
      <c r="BR450" s="2"/>
      <c r="BS450" s="2"/>
      <c r="BT450" s="57"/>
      <c r="BU450" s="68"/>
      <c r="CP450" s="57"/>
      <c r="CQ450" s="57"/>
    </row>
    <row r="451" spans="3:95">
      <c r="C451" s="54"/>
      <c r="D451" s="54"/>
      <c r="AI451" s="18"/>
      <c r="AN451" s="57"/>
      <c r="AO451" s="57"/>
      <c r="AP451" s="57"/>
      <c r="AQ451" s="57"/>
      <c r="AR451" s="57"/>
      <c r="AS451" s="57"/>
      <c r="AT451" s="57"/>
      <c r="AU451" s="57"/>
      <c r="AV451" s="57"/>
      <c r="AW451" s="57"/>
      <c r="AX451" s="57"/>
      <c r="AY451" s="57"/>
      <c r="AZ451" s="57"/>
      <c r="BA451" s="57"/>
      <c r="BB451" s="57"/>
      <c r="BC451" s="57"/>
      <c r="BD451" s="57"/>
      <c r="BE451" s="57"/>
      <c r="BF451" s="57"/>
      <c r="BG451" s="57"/>
      <c r="BH451" s="57"/>
      <c r="BI451" s="57"/>
      <c r="BJ451" s="57"/>
      <c r="BK451" s="57"/>
      <c r="BL451" s="2"/>
      <c r="BM451" s="2"/>
      <c r="BN451" s="2"/>
      <c r="BO451" s="2"/>
      <c r="BP451" s="2"/>
      <c r="BQ451" s="2"/>
      <c r="BR451" s="2"/>
      <c r="BS451" s="2"/>
      <c r="BT451" s="57"/>
      <c r="BU451" s="68"/>
      <c r="CP451" s="57"/>
      <c r="CQ451" s="57"/>
    </row>
    <row r="452" spans="3:95">
      <c r="C452" s="54"/>
      <c r="D452" s="54"/>
      <c r="AI452" s="18"/>
      <c r="AN452" s="57"/>
      <c r="AO452" s="57"/>
      <c r="AP452" s="57"/>
      <c r="AQ452" s="57"/>
      <c r="AR452" s="57"/>
      <c r="AS452" s="57"/>
      <c r="AT452" s="57"/>
      <c r="AU452" s="57"/>
      <c r="AV452" s="57"/>
      <c r="AW452" s="57"/>
      <c r="AX452" s="57"/>
      <c r="AY452" s="57"/>
      <c r="AZ452" s="57"/>
      <c r="BA452" s="57"/>
      <c r="BB452" s="57"/>
      <c r="BC452" s="57"/>
      <c r="BD452" s="57"/>
      <c r="BE452" s="57"/>
      <c r="BF452" s="57"/>
      <c r="BG452" s="57"/>
      <c r="BH452" s="57"/>
      <c r="BI452" s="57"/>
      <c r="BJ452" s="57"/>
      <c r="BK452" s="57"/>
      <c r="BL452" s="2"/>
      <c r="BM452" s="2"/>
      <c r="BN452" s="2"/>
      <c r="BO452" s="2"/>
      <c r="BP452" s="2"/>
      <c r="BQ452" s="2"/>
      <c r="BR452" s="2"/>
      <c r="BS452" s="2"/>
      <c r="BT452" s="57"/>
      <c r="BU452" s="68"/>
      <c r="CP452" s="57"/>
      <c r="CQ452" s="57"/>
    </row>
    <row r="453" spans="3:95">
      <c r="C453" s="54"/>
      <c r="D453" s="54"/>
      <c r="AI453" s="18"/>
      <c r="AN453" s="57"/>
      <c r="AO453" s="57"/>
      <c r="AP453" s="57"/>
      <c r="AQ453" s="57"/>
      <c r="AR453" s="57"/>
      <c r="AS453" s="57"/>
      <c r="AT453" s="57"/>
      <c r="AU453" s="57"/>
      <c r="AV453" s="57"/>
      <c r="AW453" s="57"/>
      <c r="AX453" s="57"/>
      <c r="AY453" s="57"/>
      <c r="AZ453" s="57"/>
      <c r="BA453" s="57"/>
      <c r="BB453" s="57"/>
      <c r="BC453" s="57"/>
      <c r="BD453" s="57"/>
      <c r="BE453" s="57"/>
      <c r="BF453" s="57"/>
      <c r="BG453" s="57"/>
      <c r="BH453" s="57"/>
      <c r="BI453" s="57"/>
      <c r="BJ453" s="57"/>
      <c r="BK453" s="57"/>
      <c r="BL453" s="2"/>
      <c r="BM453" s="2"/>
      <c r="BN453" s="2"/>
      <c r="BO453" s="2"/>
      <c r="BP453" s="2"/>
      <c r="BQ453" s="2"/>
      <c r="BR453" s="2"/>
      <c r="BS453" s="2"/>
      <c r="BT453" s="57"/>
      <c r="BU453" s="68"/>
      <c r="CP453" s="57"/>
      <c r="CQ453" s="57"/>
    </row>
    <row r="454" spans="3:95">
      <c r="C454" s="54"/>
      <c r="D454" s="54"/>
      <c r="AI454" s="18"/>
      <c r="AN454" s="57"/>
      <c r="AO454" s="57"/>
      <c r="AP454" s="57"/>
      <c r="AQ454" s="57"/>
      <c r="AR454" s="57"/>
      <c r="AS454" s="57"/>
      <c r="AT454" s="57"/>
      <c r="AU454" s="57"/>
      <c r="AV454" s="57"/>
      <c r="AW454" s="57"/>
      <c r="AX454" s="57"/>
      <c r="AY454" s="57"/>
      <c r="AZ454" s="57"/>
      <c r="BA454" s="57"/>
      <c r="BB454" s="57"/>
      <c r="BC454" s="57"/>
      <c r="BD454" s="57"/>
      <c r="BE454" s="57"/>
      <c r="BF454" s="57"/>
      <c r="BG454" s="57"/>
      <c r="BH454" s="57"/>
      <c r="BI454" s="57"/>
      <c r="BJ454" s="57"/>
      <c r="BK454" s="57"/>
      <c r="BL454" s="2"/>
      <c r="BM454" s="2"/>
      <c r="BN454" s="2"/>
      <c r="BO454" s="2"/>
      <c r="BP454" s="2"/>
      <c r="BQ454" s="2"/>
      <c r="BR454" s="2"/>
      <c r="BS454" s="2"/>
      <c r="BT454" s="57"/>
      <c r="BU454" s="68"/>
      <c r="CP454" s="57"/>
      <c r="CQ454" s="57"/>
    </row>
    <row r="455" spans="3:95">
      <c r="C455" s="54"/>
      <c r="D455" s="54"/>
      <c r="AI455" s="18"/>
      <c r="AN455" s="57"/>
      <c r="AO455" s="57"/>
      <c r="AP455" s="57"/>
      <c r="AQ455" s="57"/>
      <c r="AR455" s="57"/>
      <c r="AS455" s="57"/>
      <c r="AT455" s="57"/>
      <c r="AU455" s="57"/>
      <c r="AV455" s="57"/>
      <c r="AW455" s="57"/>
      <c r="AX455" s="57"/>
      <c r="AY455" s="57"/>
      <c r="AZ455" s="57"/>
      <c r="BA455" s="57"/>
      <c r="BB455" s="57"/>
      <c r="BC455" s="57"/>
      <c r="BD455" s="57"/>
      <c r="BE455" s="57"/>
      <c r="BF455" s="57"/>
      <c r="BG455" s="57"/>
      <c r="BH455" s="57"/>
      <c r="BI455" s="57"/>
      <c r="BJ455" s="57"/>
      <c r="BK455" s="57"/>
      <c r="BL455" s="2"/>
      <c r="BM455" s="2"/>
      <c r="BN455" s="2"/>
      <c r="BO455" s="2"/>
      <c r="BP455" s="2"/>
      <c r="BQ455" s="2"/>
      <c r="BR455" s="2"/>
      <c r="BS455" s="2"/>
      <c r="BT455" s="57"/>
      <c r="BU455" s="68"/>
      <c r="CP455" s="57"/>
      <c r="CQ455" s="57"/>
    </row>
    <row r="456" spans="3:95">
      <c r="C456" s="54"/>
      <c r="D456" s="54"/>
      <c r="AI456" s="18"/>
      <c r="AN456" s="57"/>
      <c r="AO456" s="57"/>
      <c r="AP456" s="57"/>
      <c r="AQ456" s="57"/>
      <c r="AR456" s="57"/>
      <c r="AS456" s="57"/>
      <c r="AT456" s="57"/>
      <c r="AU456" s="57"/>
      <c r="AV456" s="57"/>
      <c r="AW456" s="57"/>
      <c r="AX456" s="57"/>
      <c r="AY456" s="57"/>
      <c r="AZ456" s="57"/>
      <c r="BA456" s="57"/>
      <c r="BB456" s="57"/>
      <c r="BC456" s="57"/>
      <c r="BD456" s="57"/>
      <c r="BE456" s="57"/>
      <c r="BF456" s="57"/>
      <c r="BG456" s="57"/>
      <c r="BH456" s="57"/>
      <c r="BI456" s="57"/>
      <c r="BJ456" s="57"/>
      <c r="BK456" s="57"/>
      <c r="BL456" s="2"/>
      <c r="BM456" s="2"/>
      <c r="BN456" s="2"/>
      <c r="BO456" s="2"/>
      <c r="BP456" s="2"/>
      <c r="BQ456" s="2"/>
      <c r="BR456" s="2"/>
      <c r="BS456" s="2"/>
      <c r="BT456" s="57"/>
      <c r="BU456" s="68"/>
      <c r="CP456" s="57"/>
      <c r="CQ456" s="57"/>
    </row>
    <row r="457" spans="3:95">
      <c r="C457" s="54"/>
      <c r="D457" s="54"/>
      <c r="AI457" s="18"/>
      <c r="AN457" s="57"/>
      <c r="AO457" s="57"/>
      <c r="AP457" s="57"/>
      <c r="AQ457" s="57"/>
      <c r="AR457" s="57"/>
      <c r="AS457" s="57"/>
      <c r="AT457" s="57"/>
      <c r="AU457" s="57"/>
      <c r="AV457" s="57"/>
      <c r="AW457" s="57"/>
      <c r="AX457" s="57"/>
      <c r="AY457" s="57"/>
      <c r="AZ457" s="57"/>
      <c r="BA457" s="57"/>
      <c r="BB457" s="57"/>
      <c r="BC457" s="57"/>
      <c r="BD457" s="57"/>
      <c r="BE457" s="57"/>
      <c r="BF457" s="57"/>
      <c r="BG457" s="57"/>
      <c r="BH457" s="57"/>
      <c r="BI457" s="57"/>
      <c r="BJ457" s="57"/>
      <c r="BK457" s="57"/>
      <c r="BL457" s="2"/>
      <c r="BM457" s="2"/>
      <c r="BN457" s="2"/>
      <c r="BO457" s="2"/>
      <c r="BP457" s="2"/>
      <c r="BQ457" s="2"/>
      <c r="BR457" s="2"/>
      <c r="BS457" s="2"/>
      <c r="BT457" s="57"/>
      <c r="BU457" s="68"/>
      <c r="CP457" s="57"/>
      <c r="CQ457" s="57"/>
    </row>
    <row r="458" spans="3:95">
      <c r="C458" s="54"/>
      <c r="D458" s="54"/>
      <c r="AI458" s="18"/>
      <c r="AN458" s="57"/>
      <c r="AO458" s="57"/>
      <c r="AP458" s="57"/>
      <c r="AQ458" s="57"/>
      <c r="AR458" s="57"/>
      <c r="AS458" s="57"/>
      <c r="AT458" s="57"/>
      <c r="AU458" s="57"/>
      <c r="AV458" s="57"/>
      <c r="AW458" s="57"/>
      <c r="AX458" s="57"/>
      <c r="AY458" s="57"/>
      <c r="AZ458" s="57"/>
      <c r="BA458" s="57"/>
      <c r="BB458" s="57"/>
      <c r="BC458" s="57"/>
      <c r="BD458" s="57"/>
      <c r="BE458" s="57"/>
      <c r="BF458" s="57"/>
      <c r="BG458" s="57"/>
      <c r="BH458" s="57"/>
      <c r="BI458" s="57"/>
      <c r="BJ458" s="57"/>
      <c r="BK458" s="57"/>
      <c r="BL458" s="2"/>
      <c r="BM458" s="2"/>
      <c r="BN458" s="2"/>
      <c r="BO458" s="2"/>
      <c r="BP458" s="2"/>
      <c r="BQ458" s="2"/>
      <c r="BR458" s="2"/>
      <c r="BS458" s="2"/>
      <c r="BT458" s="57"/>
      <c r="BU458" s="68"/>
      <c r="CP458" s="57"/>
      <c r="CQ458" s="57"/>
    </row>
    <row r="459" spans="3:95">
      <c r="C459" s="54"/>
      <c r="D459" s="54"/>
      <c r="AI459" s="18"/>
      <c r="AN459" s="57"/>
      <c r="AO459" s="57"/>
      <c r="AP459" s="57"/>
      <c r="AQ459" s="57"/>
      <c r="AR459" s="57"/>
      <c r="AS459" s="57"/>
      <c r="AT459" s="57"/>
      <c r="AU459" s="57"/>
      <c r="AV459" s="57"/>
      <c r="AW459" s="57"/>
      <c r="AX459" s="57"/>
      <c r="AY459" s="57"/>
      <c r="AZ459" s="57"/>
      <c r="BA459" s="57"/>
      <c r="BB459" s="57"/>
      <c r="BC459" s="57"/>
      <c r="BD459" s="57"/>
      <c r="BE459" s="57"/>
      <c r="BF459" s="57"/>
      <c r="BG459" s="57"/>
      <c r="BH459" s="57"/>
      <c r="BI459" s="57"/>
      <c r="BJ459" s="57"/>
      <c r="BK459" s="57"/>
      <c r="BL459" s="2"/>
      <c r="BM459" s="2"/>
      <c r="BN459" s="2"/>
      <c r="BO459" s="2"/>
      <c r="BP459" s="2"/>
      <c r="BQ459" s="2"/>
      <c r="BR459" s="2"/>
      <c r="BS459" s="2"/>
      <c r="BT459" s="57"/>
      <c r="BU459" s="68"/>
      <c r="CP459" s="57"/>
      <c r="CQ459" s="57"/>
    </row>
    <row r="460" spans="3:95">
      <c r="C460" s="54"/>
      <c r="D460" s="54"/>
      <c r="AI460" s="18"/>
      <c r="AN460" s="57"/>
      <c r="AO460" s="57"/>
      <c r="AP460" s="57"/>
      <c r="AQ460" s="57"/>
      <c r="AR460" s="57"/>
      <c r="AS460" s="57"/>
      <c r="AT460" s="57"/>
      <c r="AU460" s="57"/>
      <c r="AV460" s="57"/>
      <c r="AW460" s="57"/>
      <c r="AX460" s="57"/>
      <c r="AY460" s="57"/>
      <c r="AZ460" s="57"/>
      <c r="BA460" s="57"/>
      <c r="BB460" s="57"/>
      <c r="BC460" s="57"/>
      <c r="BD460" s="57"/>
      <c r="BE460" s="57"/>
      <c r="BF460" s="57"/>
      <c r="BG460" s="57"/>
      <c r="BH460" s="57"/>
      <c r="BI460" s="57"/>
      <c r="BJ460" s="57"/>
      <c r="BK460" s="57"/>
      <c r="BL460" s="2"/>
      <c r="BM460" s="2"/>
      <c r="BN460" s="2"/>
      <c r="BO460" s="2"/>
      <c r="BP460" s="2"/>
      <c r="BQ460" s="2"/>
      <c r="BR460" s="2"/>
      <c r="BS460" s="2"/>
      <c r="BT460" s="57"/>
      <c r="BU460" s="68"/>
      <c r="CP460" s="57"/>
      <c r="CQ460" s="57"/>
    </row>
    <row r="461" spans="3:95">
      <c r="C461" s="54"/>
      <c r="D461" s="54"/>
      <c r="AI461" s="18"/>
      <c r="AN461" s="57"/>
      <c r="AO461" s="57"/>
      <c r="AP461" s="57"/>
      <c r="AQ461" s="57"/>
      <c r="AR461" s="57"/>
      <c r="AS461" s="57"/>
      <c r="AT461" s="57"/>
      <c r="AU461" s="57"/>
      <c r="AV461" s="57"/>
      <c r="AW461" s="57"/>
      <c r="AX461" s="57"/>
      <c r="AY461" s="57"/>
      <c r="AZ461" s="57"/>
      <c r="BA461" s="57"/>
      <c r="BB461" s="57"/>
      <c r="BC461" s="57"/>
      <c r="BD461" s="57"/>
      <c r="BE461" s="57"/>
      <c r="BF461" s="57"/>
      <c r="BG461" s="57"/>
      <c r="BH461" s="57"/>
      <c r="BI461" s="57"/>
      <c r="BJ461" s="57"/>
      <c r="BK461" s="57"/>
      <c r="BL461" s="2"/>
      <c r="BM461" s="2"/>
      <c r="BN461" s="2"/>
      <c r="BO461" s="2"/>
      <c r="BP461" s="2"/>
      <c r="BQ461" s="2"/>
      <c r="BR461" s="2"/>
      <c r="BS461" s="2"/>
      <c r="BT461" s="57"/>
      <c r="BU461" s="68"/>
      <c r="CP461" s="57"/>
      <c r="CQ461" s="57"/>
    </row>
    <row r="462" spans="3:95">
      <c r="C462" s="54"/>
      <c r="D462" s="54"/>
      <c r="AI462" s="18"/>
      <c r="AN462" s="57"/>
      <c r="AO462" s="57"/>
      <c r="AP462" s="57"/>
      <c r="AQ462" s="57"/>
      <c r="AR462" s="57"/>
      <c r="AS462" s="57"/>
      <c r="AT462" s="57"/>
      <c r="AU462" s="57"/>
      <c r="AV462" s="57"/>
      <c r="AW462" s="57"/>
      <c r="AX462" s="57"/>
      <c r="AY462" s="57"/>
      <c r="AZ462" s="57"/>
      <c r="BA462" s="57"/>
      <c r="BB462" s="57"/>
      <c r="BC462" s="57"/>
      <c r="BD462" s="57"/>
      <c r="BE462" s="57"/>
      <c r="BF462" s="57"/>
      <c r="BG462" s="57"/>
      <c r="BH462" s="57"/>
      <c r="BI462" s="57"/>
      <c r="BJ462" s="57"/>
      <c r="BK462" s="57"/>
      <c r="BL462" s="2"/>
      <c r="BM462" s="2"/>
      <c r="BN462" s="2"/>
      <c r="BO462" s="2"/>
      <c r="BP462" s="2"/>
      <c r="BQ462" s="2"/>
      <c r="BR462" s="2"/>
      <c r="BS462" s="2"/>
      <c r="BT462" s="57"/>
      <c r="BU462" s="68"/>
      <c r="CP462" s="57"/>
      <c r="CQ462" s="57"/>
    </row>
    <row r="463" spans="3:95">
      <c r="C463" s="54"/>
      <c r="D463" s="54"/>
      <c r="AI463" s="18"/>
      <c r="AN463" s="57"/>
      <c r="AO463" s="57"/>
      <c r="AP463" s="57"/>
      <c r="AQ463" s="57"/>
      <c r="AR463" s="57"/>
      <c r="AS463" s="57"/>
      <c r="AT463" s="57"/>
      <c r="AU463" s="57"/>
      <c r="AV463" s="57"/>
      <c r="AW463" s="57"/>
      <c r="AX463" s="57"/>
      <c r="AY463" s="57"/>
      <c r="AZ463" s="57"/>
      <c r="BA463" s="57"/>
      <c r="BB463" s="57"/>
      <c r="BC463" s="57"/>
      <c r="BD463" s="57"/>
      <c r="BE463" s="57"/>
      <c r="BF463" s="57"/>
      <c r="BG463" s="57"/>
      <c r="BH463" s="57"/>
      <c r="BI463" s="57"/>
      <c r="BJ463" s="57"/>
      <c r="BK463" s="57"/>
      <c r="BL463" s="2"/>
      <c r="BM463" s="2"/>
      <c r="BN463" s="2"/>
      <c r="BO463" s="2"/>
      <c r="BP463" s="2"/>
      <c r="BQ463" s="2"/>
      <c r="BR463" s="2"/>
      <c r="BS463" s="2"/>
      <c r="BT463" s="57"/>
      <c r="BU463" s="68"/>
      <c r="CP463" s="57"/>
      <c r="CQ463" s="57"/>
    </row>
    <row r="464" spans="3:95">
      <c r="C464" s="54"/>
      <c r="D464" s="54"/>
      <c r="AI464" s="18"/>
      <c r="AN464" s="57"/>
      <c r="AO464" s="57"/>
      <c r="AP464" s="57"/>
      <c r="AQ464" s="57"/>
      <c r="AR464" s="57"/>
      <c r="AS464" s="57"/>
      <c r="AT464" s="57"/>
      <c r="AU464" s="57"/>
      <c r="AV464" s="57"/>
      <c r="AW464" s="57"/>
      <c r="AX464" s="57"/>
      <c r="AY464" s="57"/>
      <c r="AZ464" s="57"/>
      <c r="BA464" s="57"/>
      <c r="BB464" s="57"/>
      <c r="BC464" s="57"/>
      <c r="BD464" s="57"/>
      <c r="BE464" s="57"/>
      <c r="BF464" s="57"/>
      <c r="BG464" s="57"/>
      <c r="BH464" s="57"/>
      <c r="BI464" s="57"/>
      <c r="BJ464" s="57"/>
      <c r="BK464" s="57"/>
      <c r="BL464" s="2"/>
      <c r="BM464" s="2"/>
      <c r="BN464" s="2"/>
      <c r="BO464" s="2"/>
      <c r="BP464" s="2"/>
      <c r="BQ464" s="2"/>
      <c r="BR464" s="2"/>
      <c r="BS464" s="2"/>
      <c r="BT464" s="57"/>
      <c r="BU464" s="68"/>
      <c r="CP464" s="57"/>
      <c r="CQ464" s="57"/>
    </row>
    <row r="465" spans="3:95">
      <c r="C465" s="54"/>
      <c r="D465" s="54"/>
      <c r="AI465" s="18"/>
      <c r="AN465" s="57"/>
      <c r="AO465" s="57"/>
      <c r="AP465" s="57"/>
      <c r="AQ465" s="57"/>
      <c r="AR465" s="57"/>
      <c r="AS465" s="57"/>
      <c r="AT465" s="57"/>
      <c r="AU465" s="57"/>
      <c r="AV465" s="57"/>
      <c r="AW465" s="57"/>
      <c r="AX465" s="57"/>
      <c r="AY465" s="57"/>
      <c r="AZ465" s="57"/>
      <c r="BA465" s="57"/>
      <c r="BB465" s="57"/>
      <c r="BC465" s="57"/>
      <c r="BD465" s="57"/>
      <c r="BE465" s="57"/>
      <c r="BF465" s="57"/>
      <c r="BG465" s="57"/>
      <c r="BH465" s="57"/>
      <c r="BI465" s="57"/>
      <c r="BJ465" s="57"/>
      <c r="BK465" s="57"/>
      <c r="BL465" s="2"/>
      <c r="BM465" s="2"/>
      <c r="BN465" s="2"/>
      <c r="BO465" s="2"/>
      <c r="BP465" s="2"/>
      <c r="BQ465" s="2"/>
      <c r="BR465" s="2"/>
      <c r="BS465" s="2"/>
      <c r="BT465" s="57"/>
      <c r="BU465" s="68"/>
      <c r="CP465" s="57"/>
      <c r="CQ465" s="57"/>
    </row>
    <row r="466" spans="3:95">
      <c r="C466" s="54"/>
      <c r="D466" s="54"/>
      <c r="AI466" s="18"/>
      <c r="AN466" s="57"/>
      <c r="AO466" s="57"/>
      <c r="AP466" s="57"/>
      <c r="AQ466" s="57"/>
      <c r="AR466" s="57"/>
      <c r="AS466" s="57"/>
      <c r="AT466" s="57"/>
      <c r="AU466" s="57"/>
      <c r="AV466" s="57"/>
      <c r="AW466" s="57"/>
      <c r="AX466" s="57"/>
      <c r="AY466" s="57"/>
      <c r="AZ466" s="57"/>
      <c r="BA466" s="57"/>
      <c r="BB466" s="57"/>
      <c r="BC466" s="57"/>
      <c r="BD466" s="57"/>
      <c r="BE466" s="57"/>
      <c r="BF466" s="57"/>
      <c r="BG466" s="57"/>
      <c r="BH466" s="57"/>
      <c r="BI466" s="57"/>
      <c r="BJ466" s="57"/>
      <c r="BK466" s="57"/>
      <c r="BL466" s="2"/>
      <c r="BM466" s="2"/>
      <c r="BN466" s="2"/>
      <c r="BO466" s="2"/>
      <c r="BP466" s="2"/>
      <c r="BQ466" s="2"/>
      <c r="BR466" s="2"/>
      <c r="BS466" s="2"/>
      <c r="BT466" s="57"/>
      <c r="BU466" s="68"/>
      <c r="CP466" s="57"/>
      <c r="CQ466" s="57"/>
    </row>
    <row r="467" spans="3:95">
      <c r="C467" s="54"/>
      <c r="D467" s="54"/>
      <c r="AI467" s="18"/>
      <c r="AN467" s="57"/>
      <c r="AO467" s="57"/>
      <c r="AP467" s="57"/>
      <c r="AQ467" s="57"/>
      <c r="AR467" s="57"/>
      <c r="AS467" s="57"/>
      <c r="AT467" s="57"/>
      <c r="AU467" s="57"/>
      <c r="AV467" s="57"/>
      <c r="AW467" s="57"/>
      <c r="AX467" s="57"/>
      <c r="AY467" s="57"/>
      <c r="AZ467" s="57"/>
      <c r="BA467" s="57"/>
      <c r="BB467" s="57"/>
      <c r="BC467" s="57"/>
      <c r="BD467" s="57"/>
      <c r="BE467" s="57"/>
      <c r="BF467" s="57"/>
      <c r="BG467" s="57"/>
      <c r="BH467" s="57"/>
      <c r="BI467" s="57"/>
      <c r="BJ467" s="57"/>
      <c r="BK467" s="57"/>
      <c r="BL467" s="2"/>
      <c r="BM467" s="2"/>
      <c r="BN467" s="2"/>
      <c r="BO467" s="2"/>
      <c r="BP467" s="2"/>
      <c r="BQ467" s="2"/>
      <c r="BR467" s="2"/>
      <c r="BS467" s="2"/>
      <c r="BT467" s="57"/>
      <c r="BU467" s="68"/>
      <c r="CP467" s="57"/>
      <c r="CQ467" s="57"/>
    </row>
    <row r="468" spans="3:95">
      <c r="C468" s="54"/>
      <c r="D468" s="54"/>
      <c r="AI468" s="18"/>
      <c r="AN468" s="57"/>
      <c r="AO468" s="57"/>
      <c r="AP468" s="57"/>
      <c r="AQ468" s="57"/>
      <c r="AR468" s="57"/>
      <c r="AS468" s="57"/>
      <c r="AT468" s="57"/>
      <c r="AU468" s="57"/>
      <c r="AV468" s="57"/>
      <c r="AW468" s="57"/>
      <c r="AX468" s="57"/>
      <c r="AY468" s="57"/>
      <c r="AZ468" s="57"/>
      <c r="BA468" s="57"/>
      <c r="BB468" s="57"/>
      <c r="BC468" s="57"/>
      <c r="BD468" s="57"/>
      <c r="BE468" s="57"/>
      <c r="BF468" s="57"/>
      <c r="BG468" s="57"/>
      <c r="BH468" s="57"/>
      <c r="BI468" s="57"/>
      <c r="BJ468" s="57"/>
      <c r="BK468" s="57"/>
      <c r="BL468" s="2"/>
      <c r="BM468" s="2"/>
      <c r="BN468" s="2"/>
      <c r="BO468" s="2"/>
      <c r="BP468" s="2"/>
      <c r="BQ468" s="2"/>
      <c r="BR468" s="2"/>
      <c r="BS468" s="2"/>
      <c r="BT468" s="57"/>
      <c r="BU468" s="68"/>
      <c r="CP468" s="57"/>
      <c r="CQ468" s="57"/>
    </row>
    <row r="469" spans="3:95">
      <c r="C469" s="54"/>
      <c r="D469" s="54"/>
      <c r="AI469" s="18"/>
      <c r="AN469" s="57"/>
      <c r="AO469" s="57"/>
      <c r="AP469" s="57"/>
      <c r="AQ469" s="57"/>
      <c r="AR469" s="57"/>
      <c r="AS469" s="57"/>
      <c r="AT469" s="57"/>
      <c r="AU469" s="57"/>
      <c r="AV469" s="57"/>
      <c r="AW469" s="57"/>
      <c r="AX469" s="57"/>
      <c r="AY469" s="57"/>
      <c r="AZ469" s="57"/>
      <c r="BA469" s="57"/>
      <c r="BB469" s="57"/>
      <c r="BC469" s="57"/>
      <c r="BD469" s="57"/>
      <c r="BE469" s="57"/>
      <c r="BF469" s="57"/>
      <c r="BG469" s="57"/>
      <c r="BH469" s="57"/>
      <c r="BI469" s="57"/>
      <c r="BJ469" s="57"/>
      <c r="BK469" s="57"/>
      <c r="BL469" s="2"/>
      <c r="BM469" s="2"/>
      <c r="BN469" s="2"/>
      <c r="BO469" s="2"/>
      <c r="BP469" s="2"/>
      <c r="BQ469" s="2"/>
      <c r="BR469" s="2"/>
      <c r="BS469" s="2"/>
      <c r="BT469" s="57"/>
      <c r="BU469" s="68"/>
      <c r="CP469" s="57"/>
      <c r="CQ469" s="57"/>
    </row>
    <row r="470" spans="3:95">
      <c r="C470" s="54"/>
      <c r="D470" s="54"/>
      <c r="AI470" s="18"/>
      <c r="AN470" s="57"/>
      <c r="AO470" s="57"/>
      <c r="AP470" s="57"/>
      <c r="AQ470" s="57"/>
      <c r="AR470" s="57"/>
      <c r="AS470" s="57"/>
      <c r="AT470" s="57"/>
      <c r="AU470" s="57"/>
      <c r="AV470" s="57"/>
      <c r="AW470" s="57"/>
      <c r="AX470" s="57"/>
      <c r="AY470" s="57"/>
      <c r="AZ470" s="57"/>
      <c r="BA470" s="57"/>
      <c r="BB470" s="57"/>
      <c r="BC470" s="57"/>
      <c r="BD470" s="57"/>
      <c r="BE470" s="57"/>
      <c r="BF470" s="57"/>
      <c r="BG470" s="57"/>
      <c r="BH470" s="57"/>
      <c r="BI470" s="57"/>
      <c r="BJ470" s="57"/>
      <c r="BK470" s="57"/>
      <c r="BL470" s="2"/>
      <c r="BM470" s="2"/>
      <c r="BN470" s="2"/>
      <c r="BO470" s="2"/>
      <c r="BP470" s="2"/>
      <c r="BQ470" s="2"/>
      <c r="BR470" s="2"/>
      <c r="BS470" s="2"/>
      <c r="BT470" s="57"/>
      <c r="BU470" s="68"/>
      <c r="CP470" s="57"/>
      <c r="CQ470" s="57"/>
    </row>
    <row r="471" spans="3:95">
      <c r="C471" s="54"/>
      <c r="D471" s="54"/>
      <c r="AI471" s="18"/>
      <c r="AN471" s="57"/>
      <c r="AO471" s="57"/>
      <c r="AP471" s="57"/>
      <c r="AQ471" s="57"/>
      <c r="AR471" s="57"/>
      <c r="AS471" s="57"/>
      <c r="AT471" s="57"/>
      <c r="AU471" s="57"/>
      <c r="AV471" s="57"/>
      <c r="AW471" s="57"/>
      <c r="AX471" s="57"/>
      <c r="AY471" s="57"/>
      <c r="AZ471" s="57"/>
      <c r="BA471" s="57"/>
      <c r="BB471" s="57"/>
      <c r="BC471" s="57"/>
      <c r="BD471" s="57"/>
      <c r="BE471" s="57"/>
      <c r="BF471" s="57"/>
      <c r="BG471" s="57"/>
      <c r="BH471" s="57"/>
      <c r="BI471" s="57"/>
      <c r="BJ471" s="57"/>
      <c r="BK471" s="57"/>
      <c r="BL471" s="2"/>
      <c r="BM471" s="2"/>
      <c r="BN471" s="2"/>
      <c r="BO471" s="2"/>
      <c r="BP471" s="2"/>
      <c r="BQ471" s="2"/>
      <c r="BR471" s="2"/>
      <c r="BS471" s="2"/>
      <c r="BT471" s="57"/>
      <c r="BU471" s="68"/>
      <c r="CP471" s="57"/>
      <c r="CQ471" s="57"/>
    </row>
    <row r="472" spans="3:95">
      <c r="C472" s="54"/>
      <c r="D472" s="54"/>
      <c r="AI472" s="18"/>
      <c r="AN472" s="57"/>
      <c r="AO472" s="57"/>
      <c r="AP472" s="57"/>
      <c r="AQ472" s="57"/>
      <c r="AR472" s="57"/>
      <c r="AS472" s="57"/>
      <c r="AT472" s="57"/>
      <c r="AU472" s="57"/>
      <c r="AV472" s="57"/>
      <c r="AW472" s="57"/>
      <c r="AX472" s="57"/>
      <c r="AY472" s="57"/>
      <c r="AZ472" s="57"/>
      <c r="BA472" s="57"/>
      <c r="BB472" s="57"/>
      <c r="BC472" s="57"/>
      <c r="BD472" s="57"/>
      <c r="BE472" s="57"/>
      <c r="BF472" s="57"/>
      <c r="BG472" s="57"/>
      <c r="BH472" s="57"/>
      <c r="BI472" s="57"/>
      <c r="BJ472" s="57"/>
      <c r="BK472" s="57"/>
      <c r="BL472" s="2"/>
      <c r="BM472" s="2"/>
      <c r="BN472" s="2"/>
      <c r="BO472" s="2"/>
      <c r="BP472" s="2"/>
      <c r="BQ472" s="2"/>
      <c r="BR472" s="2"/>
      <c r="BS472" s="2"/>
      <c r="BT472" s="57"/>
      <c r="BU472" s="68"/>
      <c r="CP472" s="57"/>
      <c r="CQ472" s="57"/>
    </row>
    <row r="473" spans="3:95">
      <c r="C473" s="54"/>
      <c r="D473" s="54"/>
      <c r="AI473" s="18"/>
      <c r="AN473" s="57"/>
      <c r="AO473" s="57"/>
      <c r="AP473" s="57"/>
      <c r="AQ473" s="57"/>
      <c r="AR473" s="57"/>
      <c r="AS473" s="57"/>
      <c r="AT473" s="57"/>
      <c r="AU473" s="57"/>
      <c r="AV473" s="57"/>
      <c r="AW473" s="57"/>
      <c r="AX473" s="57"/>
      <c r="AY473" s="57"/>
      <c r="AZ473" s="57"/>
      <c r="BA473" s="57"/>
      <c r="BB473" s="57"/>
      <c r="BC473" s="57"/>
      <c r="BD473" s="57"/>
      <c r="BE473" s="57"/>
      <c r="BF473" s="57"/>
      <c r="BG473" s="57"/>
      <c r="BH473" s="57"/>
      <c r="BI473" s="57"/>
      <c r="BJ473" s="57"/>
      <c r="BK473" s="57"/>
      <c r="BL473" s="2"/>
      <c r="BM473" s="2"/>
      <c r="BN473" s="2"/>
      <c r="BO473" s="2"/>
      <c r="BP473" s="2"/>
      <c r="BQ473" s="2"/>
      <c r="BR473" s="2"/>
      <c r="BS473" s="2"/>
      <c r="BT473" s="57"/>
      <c r="BU473" s="68"/>
      <c r="CP473" s="57"/>
      <c r="CQ473" s="57"/>
    </row>
    <row r="474" spans="3:95">
      <c r="C474" s="54"/>
      <c r="D474" s="54"/>
      <c r="AI474" s="18"/>
      <c r="AN474" s="57"/>
      <c r="AO474" s="57"/>
      <c r="AP474" s="57"/>
      <c r="AQ474" s="57"/>
      <c r="AR474" s="57"/>
      <c r="AS474" s="57"/>
      <c r="AT474" s="57"/>
      <c r="AU474" s="57"/>
      <c r="AV474" s="57"/>
      <c r="AW474" s="57"/>
      <c r="AX474" s="57"/>
      <c r="AY474" s="57"/>
      <c r="AZ474" s="57"/>
      <c r="BA474" s="57"/>
      <c r="BB474" s="57"/>
      <c r="BC474" s="57"/>
      <c r="BD474" s="57"/>
      <c r="BE474" s="57"/>
      <c r="BF474" s="57"/>
      <c r="BG474" s="57"/>
      <c r="BH474" s="57"/>
      <c r="BI474" s="57"/>
      <c r="BJ474" s="57"/>
      <c r="BK474" s="57"/>
      <c r="BL474" s="2"/>
      <c r="BM474" s="2"/>
      <c r="BN474" s="2"/>
      <c r="BO474" s="2"/>
      <c r="BP474" s="2"/>
      <c r="BQ474" s="2"/>
      <c r="BR474" s="2"/>
      <c r="BS474" s="2"/>
      <c r="BT474" s="57"/>
      <c r="BU474" s="68"/>
      <c r="CP474" s="57"/>
      <c r="CQ474" s="57"/>
    </row>
    <row r="475" spans="3:95">
      <c r="C475" s="54"/>
      <c r="D475" s="54"/>
      <c r="AI475" s="18"/>
      <c r="AN475" s="57"/>
      <c r="AO475" s="57"/>
      <c r="AP475" s="57"/>
      <c r="AQ475" s="57"/>
      <c r="AR475" s="57"/>
      <c r="AS475" s="57"/>
      <c r="AT475" s="57"/>
      <c r="AU475" s="57"/>
      <c r="AV475" s="57"/>
      <c r="AW475" s="57"/>
      <c r="AX475" s="57"/>
      <c r="AY475" s="57"/>
      <c r="AZ475" s="57"/>
      <c r="BA475" s="57"/>
      <c r="BB475" s="57"/>
      <c r="BC475" s="57"/>
      <c r="BD475" s="57"/>
      <c r="BE475" s="57"/>
      <c r="BF475" s="57"/>
      <c r="BG475" s="57"/>
      <c r="BH475" s="57"/>
      <c r="BI475" s="57"/>
      <c r="BJ475" s="57"/>
      <c r="BK475" s="57"/>
      <c r="BL475" s="2"/>
      <c r="BM475" s="2"/>
      <c r="BN475" s="2"/>
      <c r="BO475" s="2"/>
      <c r="BP475" s="2"/>
      <c r="BQ475" s="2"/>
      <c r="BR475" s="2"/>
      <c r="BS475" s="2"/>
      <c r="BT475" s="57"/>
      <c r="BU475" s="68"/>
      <c r="CP475" s="57"/>
      <c r="CQ475" s="57"/>
    </row>
    <row r="476" spans="3:95">
      <c r="C476" s="54"/>
      <c r="D476" s="54"/>
      <c r="AI476" s="18"/>
      <c r="AN476" s="57"/>
      <c r="AO476" s="57"/>
      <c r="AP476" s="57"/>
      <c r="AQ476" s="57"/>
      <c r="AR476" s="57"/>
      <c r="AS476" s="57"/>
      <c r="AT476" s="57"/>
      <c r="AU476" s="57"/>
      <c r="AV476" s="57"/>
      <c r="AW476" s="57"/>
      <c r="AX476" s="57"/>
      <c r="AY476" s="57"/>
      <c r="AZ476" s="57"/>
      <c r="BA476" s="57"/>
      <c r="BB476" s="57"/>
      <c r="BC476" s="57"/>
      <c r="BD476" s="57"/>
      <c r="BE476" s="57"/>
      <c r="BF476" s="57"/>
      <c r="BG476" s="57"/>
      <c r="BH476" s="57"/>
      <c r="BI476" s="57"/>
      <c r="BJ476" s="57"/>
      <c r="BK476" s="57"/>
      <c r="BL476" s="2"/>
      <c r="BM476" s="2"/>
      <c r="BN476" s="2"/>
      <c r="BO476" s="2"/>
      <c r="BP476" s="2"/>
      <c r="BQ476" s="2"/>
      <c r="BR476" s="2"/>
      <c r="BS476" s="2"/>
      <c r="BT476" s="57"/>
      <c r="BU476" s="68"/>
      <c r="CP476" s="57"/>
      <c r="CQ476" s="57"/>
    </row>
    <row r="477" spans="3:95">
      <c r="C477" s="54"/>
      <c r="D477" s="54"/>
      <c r="AI477" s="18"/>
      <c r="AN477" s="57"/>
      <c r="AO477" s="57"/>
      <c r="AP477" s="57"/>
      <c r="AQ477" s="57"/>
      <c r="AR477" s="57"/>
      <c r="AS477" s="57"/>
      <c r="AT477" s="57"/>
      <c r="AU477" s="57"/>
      <c r="AV477" s="57"/>
      <c r="AW477" s="57"/>
      <c r="AX477" s="57"/>
      <c r="AY477" s="57"/>
      <c r="AZ477" s="57"/>
      <c r="BA477" s="57"/>
      <c r="BB477" s="57"/>
      <c r="BC477" s="57"/>
      <c r="BD477" s="57"/>
      <c r="BE477" s="57"/>
      <c r="BF477" s="57"/>
      <c r="BG477" s="57"/>
      <c r="BH477" s="57"/>
      <c r="BI477" s="57"/>
      <c r="BJ477" s="57"/>
      <c r="BK477" s="57"/>
      <c r="BL477" s="2"/>
      <c r="BM477" s="2"/>
      <c r="BN477" s="2"/>
      <c r="BO477" s="2"/>
      <c r="BP477" s="2"/>
      <c r="BQ477" s="2"/>
      <c r="BR477" s="2"/>
      <c r="BS477" s="2"/>
      <c r="BT477" s="57"/>
      <c r="BU477" s="68"/>
      <c r="CP477" s="57"/>
      <c r="CQ477" s="57"/>
    </row>
    <row r="478" spans="3:95">
      <c r="C478" s="54"/>
      <c r="D478" s="54"/>
      <c r="AI478" s="18"/>
      <c r="AN478" s="57"/>
      <c r="AO478" s="57"/>
      <c r="AP478" s="57"/>
      <c r="AQ478" s="57"/>
      <c r="AR478" s="57"/>
      <c r="AS478" s="57"/>
      <c r="AT478" s="57"/>
      <c r="AU478" s="57"/>
      <c r="AV478" s="57"/>
      <c r="AW478" s="57"/>
      <c r="AX478" s="57"/>
      <c r="AY478" s="57"/>
      <c r="AZ478" s="57"/>
      <c r="BA478" s="57"/>
      <c r="BB478" s="57"/>
      <c r="BC478" s="57"/>
      <c r="BD478" s="57"/>
      <c r="BE478" s="57"/>
      <c r="BF478" s="57"/>
      <c r="BG478" s="57"/>
      <c r="BH478" s="57"/>
      <c r="BI478" s="57"/>
      <c r="BJ478" s="57"/>
      <c r="BK478" s="57"/>
      <c r="BL478" s="2"/>
      <c r="BM478" s="2"/>
      <c r="BN478" s="2"/>
      <c r="BO478" s="2"/>
      <c r="BP478" s="2"/>
      <c r="BQ478" s="2"/>
      <c r="BR478" s="2"/>
      <c r="BS478" s="2"/>
      <c r="BT478" s="57"/>
      <c r="BU478" s="68"/>
      <c r="CP478" s="57"/>
      <c r="CQ478" s="57"/>
    </row>
    <row r="479" spans="3:95">
      <c r="C479" s="54"/>
      <c r="D479" s="54"/>
      <c r="AI479" s="18"/>
      <c r="AN479" s="57"/>
      <c r="AO479" s="57"/>
      <c r="AP479" s="57"/>
      <c r="AQ479" s="57"/>
      <c r="AR479" s="57"/>
      <c r="AS479" s="57"/>
      <c r="AT479" s="57"/>
      <c r="AU479" s="57"/>
      <c r="AV479" s="57"/>
      <c r="AW479" s="57"/>
      <c r="AX479" s="57"/>
      <c r="AY479" s="57"/>
      <c r="AZ479" s="57"/>
      <c r="BA479" s="57"/>
      <c r="BB479" s="57"/>
      <c r="BC479" s="57"/>
      <c r="BD479" s="57"/>
      <c r="BE479" s="57"/>
      <c r="BF479" s="57"/>
      <c r="BG479" s="57"/>
      <c r="BH479" s="57"/>
      <c r="BI479" s="57"/>
      <c r="BJ479" s="57"/>
      <c r="BK479" s="57"/>
      <c r="BL479" s="2"/>
      <c r="BM479" s="2"/>
      <c r="BN479" s="2"/>
      <c r="BO479" s="2"/>
      <c r="BP479" s="2"/>
      <c r="BQ479" s="2"/>
      <c r="BR479" s="2"/>
      <c r="BS479" s="2"/>
      <c r="BT479" s="57"/>
      <c r="BU479" s="68"/>
      <c r="CP479" s="57"/>
      <c r="CQ479" s="57"/>
    </row>
    <row r="480" spans="3:95">
      <c r="C480" s="54"/>
      <c r="D480" s="54"/>
      <c r="AI480" s="18"/>
      <c r="AN480" s="57"/>
      <c r="AO480" s="57"/>
      <c r="AP480" s="57"/>
      <c r="AQ480" s="57"/>
      <c r="AR480" s="57"/>
      <c r="AS480" s="57"/>
      <c r="AT480" s="57"/>
      <c r="AU480" s="57"/>
      <c r="AV480" s="57"/>
      <c r="AW480" s="57"/>
      <c r="AX480" s="57"/>
      <c r="AY480" s="57"/>
      <c r="AZ480" s="57"/>
      <c r="BA480" s="57"/>
      <c r="BB480" s="57"/>
      <c r="BC480" s="57"/>
      <c r="BD480" s="57"/>
      <c r="BE480" s="57"/>
      <c r="BF480" s="57"/>
      <c r="BG480" s="57"/>
      <c r="BH480" s="57"/>
      <c r="BI480" s="57"/>
      <c r="BJ480" s="57"/>
      <c r="BK480" s="57"/>
      <c r="BL480" s="2"/>
      <c r="BM480" s="2"/>
      <c r="BN480" s="2"/>
      <c r="BO480" s="2"/>
      <c r="BP480" s="2"/>
      <c r="BQ480" s="2"/>
      <c r="BR480" s="2"/>
      <c r="BS480" s="2"/>
      <c r="BT480" s="57"/>
      <c r="BU480" s="68"/>
      <c r="CP480" s="57"/>
      <c r="CQ480" s="57"/>
    </row>
    <row r="481" spans="3:95">
      <c r="C481" s="54"/>
      <c r="D481" s="54"/>
      <c r="AI481" s="18"/>
      <c r="AN481" s="57"/>
      <c r="AO481" s="57"/>
      <c r="AP481" s="57"/>
      <c r="AQ481" s="57"/>
      <c r="AR481" s="57"/>
      <c r="AS481" s="57"/>
      <c r="AT481" s="57"/>
      <c r="AU481" s="57"/>
      <c r="AV481" s="57"/>
      <c r="AW481" s="57"/>
      <c r="AX481" s="57"/>
      <c r="AY481" s="57"/>
      <c r="AZ481" s="57"/>
      <c r="BA481" s="57"/>
      <c r="BB481" s="57"/>
      <c r="BC481" s="57"/>
      <c r="BD481" s="57"/>
      <c r="BE481" s="57"/>
      <c r="BF481" s="57"/>
      <c r="BG481" s="57"/>
      <c r="BH481" s="57"/>
      <c r="BI481" s="57"/>
      <c r="BJ481" s="57"/>
      <c r="BK481" s="57"/>
      <c r="BL481" s="2"/>
      <c r="BM481" s="2"/>
      <c r="BN481" s="2"/>
      <c r="BO481" s="2"/>
      <c r="BP481" s="2"/>
      <c r="BQ481" s="2"/>
      <c r="BR481" s="2"/>
      <c r="BS481" s="2"/>
      <c r="BT481" s="57"/>
      <c r="BU481" s="68"/>
      <c r="CP481" s="57"/>
      <c r="CQ481" s="57"/>
    </row>
    <row r="482" spans="3:95">
      <c r="C482" s="54"/>
      <c r="D482" s="54"/>
      <c r="AI482" s="18"/>
      <c r="AN482" s="57"/>
      <c r="AO482" s="57"/>
      <c r="AP482" s="57"/>
      <c r="AQ482" s="57"/>
      <c r="AR482" s="57"/>
      <c r="AS482" s="57"/>
      <c r="AT482" s="57"/>
      <c r="AU482" s="57"/>
      <c r="AV482" s="57"/>
      <c r="AW482" s="57"/>
      <c r="AX482" s="57"/>
      <c r="AY482" s="57"/>
      <c r="AZ482" s="57"/>
      <c r="BA482" s="57"/>
      <c r="BB482" s="57"/>
      <c r="BC482" s="57"/>
      <c r="BD482" s="57"/>
      <c r="BE482" s="57"/>
      <c r="BF482" s="57"/>
      <c r="BG482" s="57"/>
      <c r="BH482" s="57"/>
      <c r="BI482" s="57"/>
      <c r="BJ482" s="57"/>
      <c r="BK482" s="57"/>
      <c r="BL482" s="2"/>
      <c r="BM482" s="2"/>
      <c r="BN482" s="2"/>
      <c r="BO482" s="2"/>
      <c r="BP482" s="2"/>
      <c r="BQ482" s="2"/>
      <c r="BR482" s="2"/>
      <c r="BS482" s="2"/>
      <c r="BT482" s="57"/>
      <c r="BU482" s="68"/>
      <c r="CP482" s="57"/>
      <c r="CQ482" s="57"/>
    </row>
    <row r="483" spans="3:95">
      <c r="C483" s="54"/>
      <c r="D483" s="54"/>
      <c r="AI483" s="18"/>
      <c r="AN483" s="57"/>
      <c r="AO483" s="57"/>
      <c r="AP483" s="57"/>
      <c r="AQ483" s="57"/>
      <c r="AR483" s="57"/>
      <c r="AS483" s="57"/>
      <c r="AT483" s="57"/>
      <c r="AU483" s="57"/>
      <c r="AV483" s="57"/>
      <c r="AW483" s="57"/>
      <c r="AX483" s="57"/>
      <c r="AY483" s="57"/>
      <c r="AZ483" s="57"/>
      <c r="BA483" s="57"/>
      <c r="BB483" s="57"/>
      <c r="BC483" s="57"/>
      <c r="BD483" s="57"/>
      <c r="BE483" s="57"/>
      <c r="BF483" s="57"/>
      <c r="BG483" s="57"/>
      <c r="BH483" s="57"/>
      <c r="BI483" s="57"/>
      <c r="BJ483" s="57"/>
      <c r="BK483" s="57"/>
      <c r="BL483" s="2"/>
      <c r="BM483" s="2"/>
      <c r="BN483" s="2"/>
      <c r="BO483" s="2"/>
      <c r="BP483" s="2"/>
      <c r="BQ483" s="2"/>
      <c r="BR483" s="2"/>
      <c r="BS483" s="2"/>
      <c r="BT483" s="57"/>
      <c r="BU483" s="68"/>
      <c r="CP483" s="57"/>
      <c r="CQ483" s="57"/>
    </row>
    <row r="484" spans="3:95">
      <c r="C484" s="54"/>
      <c r="D484" s="54"/>
      <c r="AI484" s="18"/>
      <c r="AN484" s="57"/>
      <c r="AO484" s="57"/>
      <c r="AP484" s="57"/>
      <c r="AQ484" s="57"/>
      <c r="AR484" s="57"/>
      <c r="AS484" s="57"/>
      <c r="AT484" s="57"/>
      <c r="AU484" s="57"/>
      <c r="AV484" s="57"/>
      <c r="AW484" s="57"/>
      <c r="AX484" s="57"/>
      <c r="AY484" s="57"/>
      <c r="AZ484" s="57"/>
      <c r="BA484" s="57"/>
      <c r="BB484" s="57"/>
      <c r="BC484" s="57"/>
      <c r="BD484" s="57"/>
      <c r="BE484" s="57"/>
      <c r="BF484" s="57"/>
      <c r="BG484" s="57"/>
      <c r="BH484" s="57"/>
      <c r="BI484" s="57"/>
      <c r="BJ484" s="57"/>
      <c r="BK484" s="57"/>
      <c r="BL484" s="2"/>
      <c r="BM484" s="2"/>
      <c r="BN484" s="2"/>
      <c r="BO484" s="2"/>
      <c r="BP484" s="2"/>
      <c r="BQ484" s="2"/>
      <c r="BR484" s="2"/>
      <c r="BS484" s="2"/>
      <c r="BT484" s="57"/>
      <c r="BU484" s="68"/>
      <c r="CP484" s="57"/>
      <c r="CQ484" s="57"/>
    </row>
    <row r="485" spans="3:95">
      <c r="C485" s="54"/>
      <c r="D485" s="54"/>
      <c r="AI485" s="18"/>
      <c r="AN485" s="57"/>
      <c r="AO485" s="57"/>
      <c r="AP485" s="57"/>
      <c r="AQ485" s="57"/>
      <c r="AR485" s="57"/>
      <c r="AS485" s="57"/>
      <c r="AT485" s="57"/>
      <c r="AU485" s="57"/>
      <c r="AV485" s="57"/>
      <c r="AW485" s="57"/>
      <c r="AX485" s="57"/>
      <c r="AY485" s="57"/>
      <c r="AZ485" s="57"/>
      <c r="BA485" s="57"/>
      <c r="BB485" s="57"/>
      <c r="BC485" s="57"/>
      <c r="BD485" s="57"/>
      <c r="BE485" s="57"/>
      <c r="BF485" s="57"/>
      <c r="BG485" s="57"/>
      <c r="BH485" s="57"/>
      <c r="BI485" s="57"/>
      <c r="BJ485" s="57"/>
      <c r="BK485" s="57"/>
      <c r="BL485" s="2"/>
      <c r="BM485" s="2"/>
      <c r="BN485" s="2"/>
      <c r="BO485" s="2"/>
      <c r="BP485" s="2"/>
      <c r="BQ485" s="2"/>
      <c r="BR485" s="2"/>
      <c r="BS485" s="2"/>
      <c r="BT485" s="57"/>
      <c r="BU485" s="68"/>
      <c r="CP485" s="57"/>
      <c r="CQ485" s="57"/>
    </row>
    <row r="486" spans="3:95">
      <c r="C486" s="54"/>
      <c r="D486" s="54"/>
      <c r="AI486" s="18"/>
      <c r="AN486" s="57"/>
      <c r="AO486" s="57"/>
      <c r="AP486" s="57"/>
      <c r="AQ486" s="57"/>
      <c r="AR486" s="57"/>
      <c r="AS486" s="57"/>
      <c r="AT486" s="57"/>
      <c r="AU486" s="57"/>
      <c r="AV486" s="57"/>
      <c r="AW486" s="57"/>
      <c r="AX486" s="57"/>
      <c r="AY486" s="57"/>
      <c r="AZ486" s="57"/>
      <c r="BA486" s="57"/>
      <c r="BB486" s="57"/>
      <c r="BC486" s="57"/>
      <c r="BD486" s="57"/>
      <c r="BE486" s="57"/>
      <c r="BF486" s="57"/>
      <c r="BG486" s="57"/>
      <c r="BH486" s="57"/>
      <c r="BI486" s="57"/>
      <c r="BJ486" s="57"/>
      <c r="BK486" s="57"/>
      <c r="BL486" s="2"/>
      <c r="BM486" s="2"/>
      <c r="BN486" s="2"/>
      <c r="BO486" s="2"/>
      <c r="BP486" s="2"/>
      <c r="BQ486" s="2"/>
      <c r="BR486" s="2"/>
      <c r="BS486" s="2"/>
      <c r="BT486" s="57"/>
      <c r="BU486" s="68"/>
      <c r="CP486" s="57"/>
      <c r="CQ486" s="57"/>
    </row>
    <row r="487" spans="3:95">
      <c r="C487" s="54"/>
      <c r="D487" s="54"/>
      <c r="AI487" s="18"/>
      <c r="AN487" s="57"/>
      <c r="AO487" s="57"/>
      <c r="AP487" s="57"/>
      <c r="AQ487" s="57"/>
      <c r="AR487" s="57"/>
      <c r="AS487" s="57"/>
      <c r="AT487" s="57"/>
      <c r="AU487" s="57"/>
      <c r="AV487" s="57"/>
      <c r="AW487" s="57"/>
      <c r="AX487" s="57"/>
      <c r="AY487" s="57"/>
      <c r="AZ487" s="57"/>
      <c r="BA487" s="57"/>
      <c r="BB487" s="57"/>
      <c r="BC487" s="57"/>
      <c r="BD487" s="57"/>
      <c r="BE487" s="57"/>
      <c r="BF487" s="57"/>
      <c r="BG487" s="57"/>
      <c r="BH487" s="57"/>
      <c r="BI487" s="57"/>
      <c r="BJ487" s="57"/>
      <c r="BK487" s="57"/>
      <c r="BL487" s="2"/>
      <c r="BM487" s="2"/>
      <c r="BN487" s="2"/>
      <c r="BO487" s="2"/>
      <c r="BP487" s="2"/>
      <c r="BQ487" s="2"/>
      <c r="BR487" s="2"/>
      <c r="BS487" s="2"/>
      <c r="BT487" s="57"/>
      <c r="BU487" s="68"/>
      <c r="CP487" s="57"/>
      <c r="CQ487" s="57"/>
    </row>
    <row r="488" spans="3:95">
      <c r="C488" s="54"/>
      <c r="D488" s="54"/>
      <c r="AI488" s="18"/>
      <c r="AN488" s="57"/>
      <c r="AO488" s="57"/>
      <c r="AP488" s="57"/>
      <c r="AQ488" s="57"/>
      <c r="AR488" s="57"/>
      <c r="AS488" s="57"/>
      <c r="AT488" s="57"/>
      <c r="AU488" s="57"/>
      <c r="AV488" s="57"/>
      <c r="AW488" s="57"/>
      <c r="AX488" s="57"/>
      <c r="AY488" s="57"/>
      <c r="AZ488" s="57"/>
      <c r="BA488" s="57"/>
      <c r="BB488" s="57"/>
      <c r="BC488" s="57"/>
      <c r="BD488" s="57"/>
      <c r="BE488" s="57"/>
      <c r="BF488" s="57"/>
      <c r="BG488" s="57"/>
      <c r="BH488" s="57"/>
      <c r="BI488" s="57"/>
      <c r="BJ488" s="57"/>
      <c r="BK488" s="57"/>
      <c r="BL488" s="2"/>
      <c r="BM488" s="2"/>
      <c r="BN488" s="2"/>
      <c r="BO488" s="2"/>
      <c r="BP488" s="2"/>
      <c r="BQ488" s="2"/>
      <c r="BR488" s="2"/>
      <c r="BS488" s="2"/>
      <c r="BT488" s="57"/>
      <c r="BU488" s="68"/>
      <c r="CP488" s="57"/>
      <c r="CQ488" s="57"/>
    </row>
    <row r="489" spans="3:95">
      <c r="C489" s="54"/>
      <c r="D489" s="54"/>
      <c r="AI489" s="18"/>
      <c r="AN489" s="57"/>
      <c r="AO489" s="57"/>
      <c r="AP489" s="57"/>
      <c r="AQ489" s="57"/>
      <c r="AR489" s="57"/>
      <c r="AS489" s="57"/>
      <c r="AT489" s="57"/>
      <c r="AU489" s="57"/>
      <c r="AV489" s="57"/>
      <c r="AW489" s="57"/>
      <c r="AX489" s="57"/>
      <c r="AY489" s="57"/>
      <c r="AZ489" s="57"/>
      <c r="BA489" s="57"/>
      <c r="BB489" s="57"/>
      <c r="BC489" s="57"/>
      <c r="BD489" s="57"/>
      <c r="BE489" s="57"/>
      <c r="BF489" s="57"/>
      <c r="BG489" s="57"/>
      <c r="BH489" s="57"/>
      <c r="BI489" s="57"/>
      <c r="BJ489" s="57"/>
      <c r="BK489" s="57"/>
      <c r="BL489" s="2"/>
      <c r="BM489" s="2"/>
      <c r="BN489" s="2"/>
      <c r="BO489" s="2"/>
      <c r="BP489" s="2"/>
      <c r="BQ489" s="2"/>
      <c r="BR489" s="2"/>
      <c r="BS489" s="2"/>
      <c r="BT489" s="57"/>
      <c r="BU489" s="68"/>
      <c r="CP489" s="57"/>
      <c r="CQ489" s="57"/>
    </row>
    <row r="490" spans="3:95">
      <c r="C490" s="54"/>
      <c r="D490" s="54"/>
      <c r="AI490" s="18"/>
      <c r="AN490" s="57"/>
      <c r="AO490" s="57"/>
      <c r="AP490" s="57"/>
      <c r="AQ490" s="57"/>
      <c r="AR490" s="57"/>
      <c r="AS490" s="57"/>
      <c r="AT490" s="57"/>
      <c r="AU490" s="57"/>
      <c r="AV490" s="57"/>
      <c r="AW490" s="57"/>
      <c r="AX490" s="57"/>
      <c r="AY490" s="57"/>
      <c r="AZ490" s="57"/>
      <c r="BA490" s="57"/>
      <c r="BB490" s="57"/>
      <c r="BC490" s="57"/>
      <c r="BD490" s="57"/>
      <c r="BE490" s="57"/>
      <c r="BF490" s="57"/>
      <c r="BG490" s="57"/>
      <c r="BH490" s="57"/>
      <c r="BI490" s="57"/>
      <c r="BJ490" s="57"/>
      <c r="BK490" s="57"/>
      <c r="BL490" s="2"/>
      <c r="BM490" s="2"/>
      <c r="BN490" s="2"/>
      <c r="BO490" s="2"/>
      <c r="BP490" s="2"/>
      <c r="BQ490" s="2"/>
      <c r="BR490" s="2"/>
      <c r="BS490" s="2"/>
      <c r="BT490" s="57"/>
      <c r="BU490" s="68"/>
      <c r="CP490" s="57"/>
      <c r="CQ490" s="57"/>
    </row>
    <row r="491" spans="3:95">
      <c r="C491" s="54"/>
      <c r="D491" s="54"/>
      <c r="AI491" s="18"/>
      <c r="AN491" s="57"/>
      <c r="AO491" s="57"/>
      <c r="AP491" s="57"/>
      <c r="AQ491" s="57"/>
      <c r="AR491" s="57"/>
      <c r="AS491" s="57"/>
      <c r="AT491" s="57"/>
      <c r="AU491" s="57"/>
      <c r="AV491" s="57"/>
      <c r="AW491" s="57"/>
      <c r="AX491" s="57"/>
      <c r="AY491" s="57"/>
      <c r="AZ491" s="57"/>
      <c r="BA491" s="57"/>
      <c r="BB491" s="57"/>
      <c r="BC491" s="57"/>
      <c r="BD491" s="57"/>
      <c r="BE491" s="57"/>
      <c r="BF491" s="57"/>
      <c r="BG491" s="57"/>
      <c r="BH491" s="57"/>
      <c r="BI491" s="57"/>
      <c r="BJ491" s="57"/>
      <c r="BK491" s="57"/>
      <c r="BL491" s="2"/>
      <c r="BM491" s="2"/>
      <c r="BN491" s="2"/>
      <c r="BO491" s="2"/>
      <c r="BP491" s="2"/>
      <c r="BQ491" s="2"/>
      <c r="BR491" s="2"/>
      <c r="BS491" s="2"/>
      <c r="BT491" s="57"/>
      <c r="BU491" s="68"/>
      <c r="CP491" s="57"/>
      <c r="CQ491" s="57"/>
    </row>
    <row r="492" spans="3:95">
      <c r="C492" s="54"/>
      <c r="D492" s="54"/>
      <c r="AI492" s="18"/>
      <c r="AN492" s="57"/>
      <c r="AO492" s="57"/>
      <c r="AP492" s="57"/>
      <c r="AQ492" s="57"/>
      <c r="AR492" s="57"/>
      <c r="AS492" s="57"/>
      <c r="AT492" s="57"/>
      <c r="AU492" s="57"/>
      <c r="AV492" s="57"/>
      <c r="AW492" s="57"/>
      <c r="AX492" s="57"/>
      <c r="AY492" s="57"/>
      <c r="AZ492" s="57"/>
      <c r="BA492" s="57"/>
      <c r="BB492" s="57"/>
      <c r="BC492" s="57"/>
      <c r="BD492" s="57"/>
      <c r="BE492" s="57"/>
      <c r="BF492" s="57"/>
      <c r="BG492" s="57"/>
      <c r="BH492" s="57"/>
      <c r="BI492" s="57"/>
      <c r="BJ492" s="57"/>
      <c r="BK492" s="57"/>
      <c r="BL492" s="2"/>
      <c r="BM492" s="2"/>
      <c r="BN492" s="2"/>
      <c r="BO492" s="2"/>
      <c r="BP492" s="2"/>
      <c r="BQ492" s="2"/>
      <c r="BR492" s="2"/>
      <c r="BS492" s="2"/>
      <c r="BT492" s="57"/>
      <c r="BU492" s="68"/>
      <c r="CP492" s="57"/>
      <c r="CQ492" s="57"/>
    </row>
    <row r="493" spans="3:95">
      <c r="C493" s="54"/>
      <c r="D493" s="54"/>
      <c r="AI493" s="18"/>
      <c r="AN493" s="57"/>
      <c r="AO493" s="57"/>
      <c r="AP493" s="57"/>
      <c r="AQ493" s="57"/>
      <c r="AR493" s="57"/>
      <c r="AS493" s="57"/>
      <c r="AT493" s="57"/>
      <c r="AU493" s="57"/>
      <c r="AV493" s="57"/>
      <c r="AW493" s="57"/>
      <c r="AX493" s="57"/>
      <c r="AY493" s="57"/>
      <c r="AZ493" s="57"/>
      <c r="BA493" s="57"/>
      <c r="BB493" s="57"/>
      <c r="BC493" s="57"/>
      <c r="BD493" s="57"/>
      <c r="BE493" s="57"/>
      <c r="BF493" s="57"/>
      <c r="BG493" s="57"/>
      <c r="BH493" s="57"/>
      <c r="BI493" s="57"/>
      <c r="BJ493" s="57"/>
      <c r="BK493" s="57"/>
      <c r="BL493" s="2"/>
      <c r="BM493" s="2"/>
      <c r="BN493" s="2"/>
      <c r="BO493" s="2"/>
      <c r="BP493" s="2"/>
      <c r="BQ493" s="2"/>
      <c r="BR493" s="2"/>
      <c r="BS493" s="2"/>
      <c r="BT493" s="57"/>
      <c r="BU493" s="68"/>
      <c r="CP493" s="57"/>
      <c r="CQ493" s="57"/>
    </row>
    <row r="494" spans="3:95">
      <c r="C494" s="54"/>
      <c r="D494" s="54"/>
      <c r="AI494" s="18"/>
      <c r="AN494" s="57"/>
      <c r="AO494" s="57"/>
      <c r="AP494" s="57"/>
      <c r="AQ494" s="57"/>
      <c r="AR494" s="57"/>
      <c r="AS494" s="57"/>
      <c r="AT494" s="57"/>
      <c r="AU494" s="57"/>
      <c r="AV494" s="57"/>
      <c r="AW494" s="57"/>
      <c r="AX494" s="57"/>
      <c r="AY494" s="57"/>
      <c r="AZ494" s="57"/>
      <c r="BA494" s="57"/>
      <c r="BB494" s="57"/>
      <c r="BC494" s="57"/>
      <c r="BD494" s="57"/>
      <c r="BE494" s="57"/>
      <c r="BF494" s="57"/>
      <c r="BG494" s="57"/>
      <c r="BH494" s="57"/>
      <c r="BI494" s="57"/>
      <c r="BJ494" s="57"/>
      <c r="BK494" s="57"/>
      <c r="BL494" s="2"/>
      <c r="BM494" s="2"/>
      <c r="BN494" s="2"/>
      <c r="BO494" s="2"/>
      <c r="BP494" s="2"/>
      <c r="BQ494" s="2"/>
      <c r="BR494" s="2"/>
      <c r="BS494" s="2"/>
      <c r="BT494" s="57"/>
      <c r="BU494" s="68"/>
      <c r="CP494" s="57"/>
      <c r="CQ494" s="57"/>
    </row>
    <row r="495" spans="3:95">
      <c r="C495" s="54"/>
      <c r="D495" s="54"/>
      <c r="AI495" s="18"/>
      <c r="AN495" s="57"/>
      <c r="AO495" s="57"/>
      <c r="AP495" s="57"/>
      <c r="AQ495" s="57"/>
      <c r="AR495" s="57"/>
      <c r="AS495" s="57"/>
      <c r="AT495" s="57"/>
      <c r="AU495" s="57"/>
      <c r="AV495" s="57"/>
      <c r="AW495" s="57"/>
      <c r="AX495" s="57"/>
      <c r="AY495" s="57"/>
      <c r="AZ495" s="57"/>
      <c r="BA495" s="57"/>
      <c r="BB495" s="57"/>
      <c r="BC495" s="57"/>
      <c r="BD495" s="57"/>
      <c r="BE495" s="57"/>
      <c r="BF495" s="57"/>
      <c r="BG495" s="57"/>
      <c r="BH495" s="57"/>
      <c r="BI495" s="57"/>
      <c r="BJ495" s="57"/>
      <c r="BK495" s="57"/>
      <c r="BL495" s="2"/>
      <c r="BM495" s="2"/>
      <c r="BN495" s="2"/>
      <c r="BO495" s="2"/>
      <c r="BP495" s="2"/>
      <c r="BQ495" s="2"/>
      <c r="BR495" s="2"/>
      <c r="BS495" s="2"/>
      <c r="BT495" s="57"/>
      <c r="BU495" s="68"/>
      <c r="CP495" s="57"/>
      <c r="CQ495" s="57"/>
    </row>
    <row r="496" spans="3:95">
      <c r="C496" s="54"/>
      <c r="D496" s="54"/>
      <c r="AI496" s="18"/>
      <c r="AN496" s="57"/>
      <c r="AO496" s="57"/>
      <c r="AP496" s="57"/>
      <c r="AQ496" s="57"/>
      <c r="AR496" s="57"/>
      <c r="AS496" s="57"/>
      <c r="AT496" s="57"/>
      <c r="AU496" s="57"/>
      <c r="AV496" s="57"/>
      <c r="AW496" s="57"/>
      <c r="AX496" s="57"/>
      <c r="AY496" s="57"/>
      <c r="AZ496" s="57"/>
      <c r="BA496" s="57"/>
      <c r="BB496" s="57"/>
      <c r="BC496" s="57"/>
      <c r="BD496" s="57"/>
      <c r="BE496" s="57"/>
      <c r="BF496" s="57"/>
      <c r="BG496" s="57"/>
      <c r="BH496" s="57"/>
      <c r="BI496" s="57"/>
      <c r="BJ496" s="57"/>
      <c r="BK496" s="57"/>
      <c r="BL496" s="2"/>
      <c r="BM496" s="2"/>
      <c r="BN496" s="2"/>
      <c r="BO496" s="2"/>
      <c r="BP496" s="2"/>
      <c r="BQ496" s="2"/>
      <c r="BR496" s="2"/>
      <c r="BS496" s="2"/>
      <c r="BT496" s="57"/>
      <c r="BU496" s="68"/>
      <c r="CP496" s="57"/>
      <c r="CQ496" s="57"/>
    </row>
    <row r="497" spans="3:95">
      <c r="C497" s="54"/>
      <c r="D497" s="54"/>
      <c r="AI497" s="18"/>
      <c r="AN497" s="57"/>
      <c r="AO497" s="57"/>
      <c r="AP497" s="57"/>
      <c r="AQ497" s="57"/>
      <c r="AR497" s="57"/>
      <c r="AS497" s="57"/>
      <c r="AT497" s="57"/>
      <c r="AU497" s="57"/>
      <c r="AV497" s="57"/>
      <c r="AW497" s="57"/>
      <c r="AX497" s="57"/>
      <c r="AY497" s="57"/>
      <c r="AZ497" s="57"/>
      <c r="BA497" s="57"/>
      <c r="BB497" s="57"/>
      <c r="BC497" s="57"/>
      <c r="BD497" s="57"/>
      <c r="BE497" s="57"/>
      <c r="BF497" s="57"/>
      <c r="BG497" s="57"/>
      <c r="BH497" s="57"/>
      <c r="BI497" s="57"/>
      <c r="BJ497" s="57"/>
      <c r="BK497" s="57"/>
      <c r="BL497" s="2"/>
      <c r="BM497" s="2"/>
      <c r="BN497" s="2"/>
      <c r="BO497" s="2"/>
      <c r="BP497" s="2"/>
      <c r="BQ497" s="2"/>
      <c r="BR497" s="2"/>
      <c r="BS497" s="2"/>
      <c r="BT497" s="57"/>
      <c r="BU497" s="68"/>
      <c r="CP497" s="57"/>
      <c r="CQ497" s="57"/>
    </row>
    <row r="498" spans="3:95">
      <c r="C498" s="54"/>
      <c r="D498" s="54"/>
      <c r="AI498" s="18"/>
      <c r="AN498" s="57"/>
      <c r="AO498" s="57"/>
      <c r="AP498" s="57"/>
      <c r="AQ498" s="57"/>
      <c r="AR498" s="57"/>
      <c r="AS498" s="57"/>
      <c r="AT498" s="57"/>
      <c r="AU498" s="57"/>
      <c r="AV498" s="57"/>
      <c r="AW498" s="57"/>
      <c r="AX498" s="57"/>
      <c r="AY498" s="57"/>
      <c r="AZ498" s="57"/>
      <c r="BA498" s="57"/>
      <c r="BB498" s="57"/>
      <c r="BC498" s="57"/>
      <c r="BD498" s="57"/>
      <c r="BE498" s="57"/>
      <c r="BF498" s="57"/>
      <c r="BG498" s="57"/>
      <c r="BH498" s="57"/>
      <c r="BI498" s="57"/>
      <c r="BJ498" s="57"/>
      <c r="BK498" s="57"/>
      <c r="BL498" s="2"/>
      <c r="BM498" s="2"/>
      <c r="BN498" s="2"/>
      <c r="BO498" s="2"/>
      <c r="BP498" s="2"/>
      <c r="BQ498" s="2"/>
      <c r="BR498" s="2"/>
      <c r="BS498" s="2"/>
      <c r="BT498" s="57"/>
      <c r="BU498" s="68"/>
      <c r="CP498" s="57"/>
      <c r="CQ498" s="57"/>
    </row>
    <row r="499" spans="3:95">
      <c r="C499" s="54"/>
      <c r="D499" s="54"/>
      <c r="AI499" s="18"/>
      <c r="AN499" s="57"/>
      <c r="AO499" s="57"/>
      <c r="AP499" s="57"/>
      <c r="AQ499" s="57"/>
      <c r="AR499" s="57"/>
      <c r="AS499" s="57"/>
      <c r="AT499" s="57"/>
      <c r="AU499" s="57"/>
      <c r="AV499" s="57"/>
      <c r="AW499" s="57"/>
      <c r="AX499" s="57"/>
      <c r="AY499" s="57"/>
      <c r="AZ499" s="57"/>
      <c r="BA499" s="57"/>
      <c r="BB499" s="57"/>
      <c r="BC499" s="57"/>
      <c r="BD499" s="57"/>
      <c r="BE499" s="57"/>
      <c r="BF499" s="57"/>
      <c r="BG499" s="57"/>
      <c r="BH499" s="57"/>
      <c r="BI499" s="57"/>
      <c r="BJ499" s="57"/>
      <c r="BK499" s="57"/>
      <c r="BL499" s="2"/>
      <c r="BM499" s="2"/>
      <c r="BN499" s="2"/>
      <c r="BO499" s="2"/>
      <c r="BP499" s="2"/>
      <c r="BQ499" s="2"/>
      <c r="BR499" s="2"/>
      <c r="BS499" s="2"/>
      <c r="BT499" s="57"/>
      <c r="BU499" s="68"/>
      <c r="CP499" s="57"/>
      <c r="CQ499" s="57"/>
    </row>
    <row r="500" spans="3:95">
      <c r="C500" s="54"/>
      <c r="D500" s="54"/>
      <c r="AI500" s="18"/>
      <c r="AN500" s="57"/>
      <c r="AO500" s="57"/>
      <c r="AP500" s="57"/>
      <c r="AQ500" s="57"/>
      <c r="AR500" s="57"/>
      <c r="AS500" s="57"/>
      <c r="AT500" s="57"/>
      <c r="AU500" s="57"/>
      <c r="AV500" s="57"/>
      <c r="AW500" s="57"/>
      <c r="AX500" s="57"/>
      <c r="AY500" s="57"/>
      <c r="AZ500" s="57"/>
      <c r="BA500" s="57"/>
      <c r="BB500" s="57"/>
      <c r="BC500" s="57"/>
      <c r="BD500" s="57"/>
      <c r="BE500" s="57"/>
      <c r="BF500" s="57"/>
      <c r="BG500" s="57"/>
      <c r="BH500" s="57"/>
      <c r="BI500" s="57"/>
      <c r="BJ500" s="57"/>
      <c r="BK500" s="57"/>
      <c r="BL500" s="2"/>
      <c r="BM500" s="2"/>
      <c r="BN500" s="2"/>
      <c r="BO500" s="2"/>
      <c r="BP500" s="2"/>
      <c r="BQ500" s="2"/>
      <c r="BR500" s="2"/>
      <c r="BS500" s="2"/>
      <c r="BT500" s="57"/>
      <c r="BU500" s="68"/>
      <c r="CP500" s="57"/>
      <c r="CQ500" s="57"/>
    </row>
    <row r="501" spans="3:95">
      <c r="C501" s="54"/>
      <c r="D501" s="54"/>
      <c r="AI501" s="18"/>
      <c r="AN501" s="57"/>
      <c r="AO501" s="57"/>
      <c r="AP501" s="57"/>
      <c r="AQ501" s="57"/>
      <c r="AR501" s="57"/>
      <c r="AS501" s="57"/>
      <c r="AT501" s="57"/>
      <c r="AU501" s="57"/>
      <c r="AV501" s="57"/>
      <c r="AW501" s="57"/>
      <c r="AX501" s="57"/>
      <c r="AY501" s="57"/>
      <c r="AZ501" s="57"/>
      <c r="BA501" s="57"/>
      <c r="BB501" s="57"/>
      <c r="BC501" s="57"/>
      <c r="BD501" s="57"/>
      <c r="BE501" s="57"/>
      <c r="BF501" s="57"/>
      <c r="BG501" s="57"/>
      <c r="BH501" s="57"/>
      <c r="BI501" s="57"/>
      <c r="BJ501" s="57"/>
      <c r="BK501" s="57"/>
      <c r="BL501" s="2"/>
      <c r="BM501" s="2"/>
      <c r="BN501" s="2"/>
      <c r="BO501" s="2"/>
      <c r="BP501" s="2"/>
      <c r="BQ501" s="2"/>
      <c r="BR501" s="2"/>
      <c r="BS501" s="2"/>
      <c r="BT501" s="57"/>
      <c r="BU501" s="68"/>
      <c r="CP501" s="57"/>
      <c r="CQ501" s="57"/>
    </row>
    <row r="502" spans="3:95">
      <c r="C502" s="54"/>
      <c r="D502" s="54"/>
      <c r="AI502" s="18"/>
      <c r="AN502" s="57"/>
      <c r="AO502" s="57"/>
      <c r="AP502" s="57"/>
      <c r="AQ502" s="57"/>
      <c r="AR502" s="57"/>
      <c r="AS502" s="57"/>
      <c r="AT502" s="57"/>
      <c r="AU502" s="57"/>
      <c r="AV502" s="57"/>
      <c r="AW502" s="57"/>
      <c r="AX502" s="57"/>
      <c r="AY502" s="57"/>
      <c r="AZ502" s="57"/>
      <c r="BA502" s="57"/>
      <c r="BB502" s="57"/>
      <c r="BC502" s="57"/>
      <c r="BD502" s="57"/>
      <c r="BE502" s="57"/>
      <c r="BF502" s="57"/>
      <c r="BG502" s="57"/>
      <c r="BH502" s="57"/>
      <c r="BI502" s="57"/>
      <c r="BJ502" s="57"/>
      <c r="BK502" s="57"/>
      <c r="BL502" s="2"/>
      <c r="BM502" s="2"/>
      <c r="BN502" s="2"/>
      <c r="BO502" s="2"/>
      <c r="BP502" s="2"/>
      <c r="BQ502" s="2"/>
      <c r="BR502" s="2"/>
      <c r="BS502" s="2"/>
      <c r="BT502" s="57"/>
      <c r="BU502" s="68"/>
      <c r="CP502" s="57"/>
      <c r="CQ502" s="57"/>
    </row>
    <row r="503" spans="3:95">
      <c r="C503" s="54"/>
      <c r="D503" s="54"/>
      <c r="AI503" s="18"/>
      <c r="AN503" s="57"/>
      <c r="AO503" s="57"/>
      <c r="AP503" s="57"/>
      <c r="AQ503" s="57"/>
      <c r="AR503" s="57"/>
      <c r="AS503" s="57"/>
      <c r="AT503" s="57"/>
      <c r="AU503" s="57"/>
      <c r="AV503" s="57"/>
      <c r="AW503" s="57"/>
      <c r="AX503" s="57"/>
      <c r="AY503" s="57"/>
      <c r="AZ503" s="57"/>
      <c r="BA503" s="57"/>
      <c r="BB503" s="57"/>
      <c r="BC503" s="57"/>
      <c r="BD503" s="57"/>
      <c r="BE503" s="57"/>
      <c r="BF503" s="57"/>
      <c r="BG503" s="57"/>
      <c r="BH503" s="57"/>
      <c r="BI503" s="57"/>
      <c r="BJ503" s="57"/>
      <c r="BK503" s="57"/>
      <c r="BL503" s="2"/>
      <c r="BM503" s="2"/>
      <c r="BN503" s="2"/>
      <c r="BO503" s="2"/>
      <c r="BP503" s="2"/>
      <c r="BQ503" s="2"/>
      <c r="BR503" s="2"/>
      <c r="BS503" s="2"/>
      <c r="BT503" s="57"/>
      <c r="BU503" s="68"/>
      <c r="CP503" s="57"/>
      <c r="CQ503" s="57"/>
    </row>
    <row r="504" spans="3:95">
      <c r="C504" s="54"/>
      <c r="D504" s="54"/>
      <c r="AI504" s="18"/>
      <c r="AN504" s="57"/>
      <c r="AO504" s="57"/>
      <c r="AP504" s="57"/>
      <c r="AQ504" s="57"/>
      <c r="AR504" s="57"/>
      <c r="AS504" s="57"/>
      <c r="AT504" s="57"/>
      <c r="AU504" s="57"/>
      <c r="AV504" s="57"/>
      <c r="AW504" s="57"/>
      <c r="AX504" s="57"/>
      <c r="AY504" s="57"/>
      <c r="AZ504" s="57"/>
      <c r="BA504" s="57"/>
      <c r="BB504" s="57"/>
      <c r="BC504" s="57"/>
      <c r="BD504" s="57"/>
      <c r="BE504" s="57"/>
      <c r="BF504" s="57"/>
      <c r="BG504" s="57"/>
      <c r="BH504" s="57"/>
      <c r="BI504" s="57"/>
      <c r="BJ504" s="57"/>
      <c r="BK504" s="57"/>
      <c r="BL504" s="2"/>
      <c r="BM504" s="2"/>
      <c r="BN504" s="2"/>
      <c r="BO504" s="2"/>
      <c r="BP504" s="2"/>
      <c r="BQ504" s="2"/>
      <c r="BR504" s="2"/>
      <c r="BS504" s="2"/>
      <c r="BT504" s="57"/>
      <c r="BU504" s="68"/>
      <c r="CP504" s="57"/>
      <c r="CQ504" s="57"/>
    </row>
    <row r="505" spans="3:95">
      <c r="C505" s="54"/>
      <c r="D505" s="54"/>
      <c r="AI505" s="18"/>
      <c r="AN505" s="57"/>
      <c r="AO505" s="57"/>
      <c r="AP505" s="57"/>
      <c r="AQ505" s="57"/>
      <c r="AR505" s="57"/>
      <c r="AS505" s="57"/>
      <c r="AT505" s="57"/>
      <c r="AU505" s="57"/>
      <c r="AV505" s="57"/>
      <c r="AW505" s="57"/>
      <c r="AX505" s="57"/>
      <c r="AY505" s="57"/>
      <c r="AZ505" s="57"/>
      <c r="BA505" s="57"/>
      <c r="BB505" s="57"/>
      <c r="BC505" s="57"/>
      <c r="BD505" s="57"/>
      <c r="BE505" s="57"/>
      <c r="BF505" s="57"/>
      <c r="BG505" s="57"/>
      <c r="BH505" s="57"/>
      <c r="BI505" s="57"/>
      <c r="BJ505" s="57"/>
      <c r="BK505" s="57"/>
      <c r="BL505" s="2"/>
      <c r="BM505" s="2"/>
      <c r="BN505" s="2"/>
      <c r="BO505" s="2"/>
      <c r="BP505" s="2"/>
      <c r="BQ505" s="2"/>
      <c r="BR505" s="2"/>
      <c r="BS505" s="2"/>
      <c r="BT505" s="57"/>
      <c r="BU505" s="68"/>
      <c r="CP505" s="57"/>
      <c r="CQ505" s="57"/>
    </row>
    <row r="506" spans="3:95">
      <c r="C506" s="54"/>
      <c r="D506" s="54"/>
      <c r="AI506" s="18"/>
      <c r="AN506" s="57"/>
      <c r="AO506" s="57"/>
      <c r="AP506" s="57"/>
      <c r="AQ506" s="57"/>
      <c r="AR506" s="57"/>
      <c r="AS506" s="57"/>
      <c r="AT506" s="57"/>
      <c r="AU506" s="57"/>
      <c r="AV506" s="57"/>
      <c r="AW506" s="57"/>
      <c r="AX506" s="57"/>
      <c r="AY506" s="57"/>
      <c r="AZ506" s="57"/>
      <c r="BA506" s="57"/>
      <c r="BB506" s="57"/>
      <c r="BC506" s="57"/>
      <c r="BD506" s="57"/>
      <c r="BE506" s="57"/>
      <c r="BF506" s="57"/>
      <c r="BG506" s="57"/>
      <c r="BH506" s="57"/>
      <c r="BI506" s="57"/>
      <c r="BJ506" s="57"/>
      <c r="BK506" s="57"/>
      <c r="BL506" s="2"/>
      <c r="BM506" s="2"/>
      <c r="BN506" s="2"/>
      <c r="BO506" s="2"/>
      <c r="BP506" s="2"/>
      <c r="BQ506" s="2"/>
      <c r="BR506" s="2"/>
      <c r="BS506" s="2"/>
      <c r="BT506" s="57"/>
      <c r="BU506" s="68"/>
      <c r="CP506" s="57"/>
      <c r="CQ506" s="57"/>
    </row>
    <row r="507" spans="3:95">
      <c r="C507" s="54"/>
      <c r="D507" s="54"/>
      <c r="AI507" s="18"/>
      <c r="AN507" s="57"/>
      <c r="AO507" s="57"/>
      <c r="AP507" s="57"/>
      <c r="AQ507" s="57"/>
      <c r="AR507" s="57"/>
      <c r="AS507" s="57"/>
      <c r="AT507" s="57"/>
      <c r="AU507" s="57"/>
      <c r="AV507" s="57"/>
      <c r="AW507" s="57"/>
      <c r="AX507" s="57"/>
      <c r="AY507" s="57"/>
      <c r="AZ507" s="57"/>
      <c r="BA507" s="57"/>
      <c r="BB507" s="57"/>
      <c r="BC507" s="57"/>
      <c r="BD507" s="57"/>
      <c r="BE507" s="57"/>
      <c r="BF507" s="57"/>
      <c r="BG507" s="57"/>
      <c r="BH507" s="57"/>
      <c r="BI507" s="57"/>
      <c r="BJ507" s="57"/>
      <c r="BK507" s="57"/>
      <c r="BL507" s="2"/>
      <c r="BM507" s="2"/>
      <c r="BN507" s="2"/>
      <c r="BO507" s="2"/>
      <c r="BP507" s="2"/>
      <c r="BQ507" s="2"/>
      <c r="BR507" s="2"/>
      <c r="BS507" s="2"/>
      <c r="BT507" s="57"/>
      <c r="BU507" s="68"/>
      <c r="CP507" s="57"/>
      <c r="CQ507" s="57"/>
    </row>
    <row r="508" spans="3:95">
      <c r="C508" s="54"/>
      <c r="D508" s="54"/>
      <c r="AI508" s="18"/>
      <c r="AN508" s="57"/>
      <c r="AO508" s="57"/>
      <c r="AP508" s="57"/>
      <c r="AQ508" s="57"/>
      <c r="AR508" s="57"/>
      <c r="AS508" s="57"/>
      <c r="AT508" s="57"/>
      <c r="AU508" s="57"/>
      <c r="AV508" s="57"/>
      <c r="AW508" s="57"/>
      <c r="AX508" s="57"/>
      <c r="AY508" s="57"/>
      <c r="AZ508" s="57"/>
      <c r="BA508" s="57"/>
      <c r="BB508" s="57"/>
      <c r="BC508" s="57"/>
      <c r="BD508" s="57"/>
      <c r="BE508" s="57"/>
      <c r="BF508" s="57"/>
      <c r="BG508" s="57"/>
      <c r="BH508" s="57"/>
      <c r="BI508" s="57"/>
      <c r="BJ508" s="57"/>
      <c r="BK508" s="57"/>
      <c r="BL508" s="2"/>
      <c r="BM508" s="2"/>
      <c r="BN508" s="2"/>
      <c r="BO508" s="2"/>
      <c r="BP508" s="2"/>
      <c r="BQ508" s="2"/>
      <c r="BR508" s="2"/>
      <c r="BS508" s="2"/>
      <c r="BT508" s="57"/>
      <c r="BU508" s="68"/>
      <c r="CP508" s="57"/>
      <c r="CQ508" s="57"/>
    </row>
    <row r="509" spans="3:95">
      <c r="C509" s="54"/>
      <c r="D509" s="54"/>
      <c r="AI509" s="18"/>
      <c r="AN509" s="57"/>
      <c r="AO509" s="57"/>
      <c r="AP509" s="57"/>
      <c r="AQ509" s="57"/>
      <c r="AR509" s="57"/>
      <c r="AS509" s="57"/>
      <c r="AT509" s="57"/>
      <c r="AU509" s="57"/>
      <c r="AV509" s="57"/>
      <c r="AW509" s="57"/>
      <c r="AX509" s="57"/>
      <c r="AY509" s="57"/>
      <c r="AZ509" s="57"/>
      <c r="BA509" s="57"/>
      <c r="BB509" s="57"/>
      <c r="BC509" s="57"/>
      <c r="BD509" s="57"/>
      <c r="BE509" s="57"/>
      <c r="BF509" s="57"/>
      <c r="BG509" s="57"/>
      <c r="BH509" s="57"/>
      <c r="BI509" s="57"/>
      <c r="BJ509" s="57"/>
      <c r="BK509" s="57"/>
      <c r="BL509" s="2"/>
      <c r="BM509" s="2"/>
      <c r="BN509" s="2"/>
      <c r="BO509" s="2"/>
      <c r="BP509" s="2"/>
      <c r="BQ509" s="2"/>
      <c r="BR509" s="2"/>
      <c r="BS509" s="2"/>
      <c r="BT509" s="57"/>
      <c r="BU509" s="68"/>
      <c r="CP509" s="57"/>
      <c r="CQ509" s="57"/>
    </row>
    <row r="510" spans="3:95">
      <c r="C510" s="54"/>
      <c r="D510" s="54"/>
      <c r="AI510" s="18"/>
      <c r="AN510" s="57"/>
      <c r="AO510" s="57"/>
      <c r="AP510" s="57"/>
      <c r="AQ510" s="57"/>
      <c r="AR510" s="57"/>
      <c r="AS510" s="57"/>
      <c r="AT510" s="57"/>
      <c r="AU510" s="57"/>
      <c r="AV510" s="57"/>
      <c r="AW510" s="57"/>
      <c r="AX510" s="57"/>
      <c r="AY510" s="57"/>
      <c r="AZ510" s="57"/>
      <c r="BA510" s="57"/>
      <c r="BB510" s="57"/>
      <c r="BC510" s="57"/>
      <c r="BD510" s="57"/>
      <c r="BE510" s="57"/>
      <c r="BF510" s="57"/>
      <c r="BG510" s="57"/>
      <c r="BH510" s="57"/>
      <c r="BI510" s="57"/>
      <c r="BJ510" s="57"/>
      <c r="BK510" s="57"/>
      <c r="BL510" s="2"/>
      <c r="BM510" s="2"/>
      <c r="BN510" s="2"/>
      <c r="BO510" s="2"/>
      <c r="BP510" s="2"/>
      <c r="BQ510" s="2"/>
      <c r="BR510" s="2"/>
      <c r="BS510" s="2"/>
      <c r="BT510" s="57"/>
      <c r="BU510" s="68"/>
      <c r="CP510" s="57"/>
      <c r="CQ510" s="57"/>
    </row>
    <row r="511" spans="3:95">
      <c r="C511" s="54"/>
      <c r="D511" s="54"/>
      <c r="AI511" s="18"/>
      <c r="AN511" s="57"/>
      <c r="AO511" s="57"/>
      <c r="AP511" s="57"/>
      <c r="AQ511" s="57"/>
      <c r="AR511" s="57"/>
      <c r="AS511" s="57"/>
      <c r="AT511" s="57"/>
      <c r="AU511" s="57"/>
      <c r="AV511" s="57"/>
      <c r="AW511" s="57"/>
      <c r="AX511" s="57"/>
      <c r="AY511" s="57"/>
      <c r="AZ511" s="57"/>
      <c r="BA511" s="57"/>
      <c r="BB511" s="57"/>
      <c r="BC511" s="57"/>
      <c r="BD511" s="57"/>
      <c r="BE511" s="57"/>
      <c r="BF511" s="57"/>
      <c r="BG511" s="57"/>
      <c r="BH511" s="57"/>
      <c r="BI511" s="57"/>
      <c r="BJ511" s="57"/>
      <c r="BK511" s="57"/>
      <c r="BL511" s="2"/>
      <c r="BM511" s="2"/>
      <c r="BN511" s="2"/>
      <c r="BO511" s="2"/>
      <c r="BP511" s="2"/>
      <c r="BQ511" s="2"/>
      <c r="BR511" s="2"/>
      <c r="BS511" s="2"/>
      <c r="BT511" s="57"/>
      <c r="BU511" s="68"/>
      <c r="CP511" s="57"/>
      <c r="CQ511" s="57"/>
    </row>
    <row r="512" spans="3:95">
      <c r="C512" s="54"/>
      <c r="D512" s="54"/>
      <c r="AI512" s="18"/>
      <c r="AN512" s="57"/>
      <c r="AO512" s="57"/>
      <c r="AP512" s="57"/>
      <c r="AQ512" s="57"/>
      <c r="AR512" s="57"/>
      <c r="AS512" s="57"/>
      <c r="AT512" s="57"/>
      <c r="AU512" s="57"/>
      <c r="AV512" s="57"/>
      <c r="AW512" s="57"/>
      <c r="AX512" s="57"/>
      <c r="AY512" s="57"/>
      <c r="AZ512" s="57"/>
      <c r="BA512" s="57"/>
      <c r="BB512" s="57"/>
      <c r="BC512" s="57"/>
      <c r="BD512" s="57"/>
      <c r="BE512" s="57"/>
      <c r="BF512" s="57"/>
      <c r="BG512" s="57"/>
      <c r="BH512" s="57"/>
      <c r="BI512" s="57"/>
      <c r="BJ512" s="57"/>
      <c r="BK512" s="57"/>
      <c r="BL512" s="2"/>
      <c r="BM512" s="2"/>
      <c r="BN512" s="2"/>
      <c r="BO512" s="2"/>
      <c r="BP512" s="2"/>
      <c r="BQ512" s="2"/>
      <c r="BR512" s="2"/>
      <c r="BS512" s="2"/>
      <c r="BT512" s="57"/>
      <c r="BU512" s="68"/>
      <c r="CP512" s="57"/>
      <c r="CQ512" s="57"/>
    </row>
    <row r="513" spans="3:95">
      <c r="C513" s="54"/>
      <c r="D513" s="54"/>
      <c r="AI513" s="18"/>
      <c r="AN513" s="57"/>
      <c r="AO513" s="57"/>
      <c r="AP513" s="57"/>
      <c r="AQ513" s="57"/>
      <c r="AR513" s="57"/>
      <c r="AS513" s="57"/>
      <c r="AT513" s="57"/>
      <c r="AU513" s="57"/>
      <c r="AV513" s="57"/>
      <c r="AW513" s="57"/>
      <c r="AX513" s="57"/>
      <c r="AY513" s="57"/>
      <c r="AZ513" s="57"/>
      <c r="BA513" s="57"/>
      <c r="BB513" s="57"/>
      <c r="BC513" s="57"/>
      <c r="BD513" s="57"/>
      <c r="BE513" s="57"/>
      <c r="BF513" s="57"/>
      <c r="BG513" s="57"/>
      <c r="BH513" s="57"/>
      <c r="BI513" s="57"/>
      <c r="BJ513" s="57"/>
      <c r="BK513" s="57"/>
      <c r="BL513" s="2"/>
      <c r="BM513" s="2"/>
      <c r="BN513" s="2"/>
      <c r="BO513" s="2"/>
      <c r="BP513" s="2"/>
      <c r="BQ513" s="2"/>
      <c r="BR513" s="2"/>
      <c r="BS513" s="2"/>
      <c r="BT513" s="57"/>
      <c r="BU513" s="68"/>
      <c r="CP513" s="57"/>
      <c r="CQ513" s="57"/>
    </row>
    <row r="514" spans="3:95">
      <c r="C514" s="54"/>
      <c r="D514" s="54"/>
      <c r="AI514" s="18"/>
      <c r="AN514" s="57"/>
      <c r="AO514" s="57"/>
      <c r="AP514" s="57"/>
      <c r="AQ514" s="57"/>
      <c r="AR514" s="57"/>
      <c r="AS514" s="57"/>
      <c r="AT514" s="57"/>
      <c r="AU514" s="57"/>
      <c r="AV514" s="57"/>
      <c r="AW514" s="57"/>
      <c r="AX514" s="57"/>
      <c r="AY514" s="57"/>
      <c r="AZ514" s="57"/>
      <c r="BA514" s="57"/>
      <c r="BB514" s="57"/>
      <c r="BC514" s="57"/>
      <c r="BD514" s="57"/>
      <c r="BE514" s="57"/>
      <c r="BF514" s="57"/>
      <c r="BG514" s="57"/>
      <c r="BH514" s="57"/>
      <c r="BI514" s="57"/>
      <c r="BJ514" s="57"/>
      <c r="BK514" s="57"/>
      <c r="BL514" s="2"/>
      <c r="BM514" s="2"/>
      <c r="BN514" s="2"/>
      <c r="BO514" s="2"/>
      <c r="BP514" s="2"/>
      <c r="BQ514" s="2"/>
      <c r="BR514" s="2"/>
      <c r="BS514" s="2"/>
      <c r="BT514" s="57"/>
      <c r="BU514" s="68"/>
      <c r="CP514" s="57"/>
      <c r="CQ514" s="57"/>
    </row>
    <row r="515" spans="3:95">
      <c r="C515" s="54"/>
      <c r="D515" s="54"/>
      <c r="AI515" s="18"/>
      <c r="AN515" s="57"/>
      <c r="AO515" s="57"/>
      <c r="AP515" s="57"/>
      <c r="AQ515" s="57"/>
      <c r="AR515" s="57"/>
      <c r="AS515" s="57"/>
      <c r="AT515" s="57"/>
      <c r="AU515" s="57"/>
      <c r="AV515" s="57"/>
      <c r="AW515" s="57"/>
      <c r="AX515" s="57"/>
      <c r="AY515" s="57"/>
      <c r="AZ515" s="57"/>
      <c r="BA515" s="57"/>
      <c r="BB515" s="57"/>
      <c r="BC515" s="57"/>
      <c r="BD515" s="57"/>
      <c r="BE515" s="57"/>
      <c r="BF515" s="57"/>
      <c r="BG515" s="57"/>
      <c r="BH515" s="57"/>
      <c r="BI515" s="57"/>
      <c r="BJ515" s="57"/>
      <c r="BK515" s="57"/>
      <c r="BL515" s="2"/>
      <c r="BM515" s="2"/>
      <c r="BN515" s="2"/>
      <c r="BO515" s="2"/>
      <c r="BP515" s="2"/>
      <c r="BQ515" s="2"/>
      <c r="BR515" s="2"/>
      <c r="BS515" s="2"/>
      <c r="BT515" s="57"/>
      <c r="BU515" s="68"/>
      <c r="CP515" s="57"/>
      <c r="CQ515" s="57"/>
    </row>
    <row r="516" spans="3:95">
      <c r="C516" s="54"/>
      <c r="D516" s="54"/>
      <c r="AI516" s="18"/>
      <c r="AN516" s="57"/>
      <c r="AO516" s="57"/>
      <c r="AP516" s="57"/>
      <c r="AQ516" s="57"/>
      <c r="AR516" s="57"/>
      <c r="AS516" s="57"/>
      <c r="AT516" s="57"/>
      <c r="AU516" s="57"/>
      <c r="AV516" s="57"/>
      <c r="AW516" s="57"/>
      <c r="AX516" s="57"/>
      <c r="AY516" s="57"/>
      <c r="AZ516" s="57"/>
      <c r="BA516" s="57"/>
      <c r="BB516" s="57"/>
      <c r="BC516" s="57"/>
      <c r="BD516" s="57"/>
      <c r="BE516" s="57"/>
      <c r="BF516" s="57"/>
      <c r="BG516" s="57"/>
      <c r="BH516" s="57"/>
      <c r="BI516" s="57"/>
      <c r="BJ516" s="57"/>
      <c r="BK516" s="57"/>
      <c r="BL516" s="2"/>
      <c r="BM516" s="2"/>
      <c r="BN516" s="2"/>
      <c r="BO516" s="2"/>
      <c r="BP516" s="2"/>
      <c r="BQ516" s="2"/>
      <c r="BR516" s="2"/>
      <c r="BS516" s="2"/>
      <c r="BT516" s="57"/>
      <c r="BU516" s="68"/>
      <c r="CP516" s="57"/>
      <c r="CQ516" s="57"/>
    </row>
    <row r="517" spans="3:95">
      <c r="C517" s="54"/>
      <c r="D517" s="54"/>
      <c r="AI517" s="18"/>
      <c r="AN517" s="57"/>
      <c r="AO517" s="57"/>
      <c r="AP517" s="57"/>
      <c r="AQ517" s="57"/>
      <c r="AR517" s="57"/>
      <c r="AS517" s="57"/>
      <c r="AT517" s="57"/>
      <c r="AU517" s="57"/>
      <c r="AV517" s="57"/>
      <c r="AW517" s="57"/>
      <c r="AX517" s="57"/>
      <c r="AY517" s="57"/>
      <c r="AZ517" s="57"/>
      <c r="BA517" s="57"/>
      <c r="BB517" s="57"/>
      <c r="BC517" s="57"/>
      <c r="BD517" s="57"/>
      <c r="BE517" s="57"/>
      <c r="BF517" s="57"/>
      <c r="BG517" s="57"/>
      <c r="BH517" s="57"/>
      <c r="BI517" s="57"/>
      <c r="BJ517" s="57"/>
      <c r="BK517" s="57"/>
      <c r="BL517" s="2"/>
      <c r="BM517" s="2"/>
      <c r="BN517" s="2"/>
      <c r="BO517" s="2"/>
      <c r="BP517" s="2"/>
      <c r="BQ517" s="2"/>
      <c r="BR517" s="2"/>
      <c r="BS517" s="2"/>
      <c r="BT517" s="57"/>
      <c r="BU517" s="68"/>
      <c r="CP517" s="57"/>
      <c r="CQ517" s="5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47"/>
  <sheetViews>
    <sheetView workbookViewId="0"/>
  </sheetViews>
  <sheetFormatPr defaultColWidth="15.140625" defaultRowHeight="15.75" customHeight="1"/>
  <cols>
    <col min="2" max="2" width="18" customWidth="1"/>
    <col min="3" max="3" width="22" customWidth="1"/>
    <col min="5" max="5" width="46.85546875" customWidth="1"/>
    <col min="15" max="15" width="27.42578125" customWidth="1"/>
  </cols>
  <sheetData>
    <row r="1" spans="1:41">
      <c r="A1" s="59" t="s">
        <v>188</v>
      </c>
      <c r="B1" s="2">
        <v>4</v>
      </c>
      <c r="C1" s="18"/>
      <c r="E1" s="18"/>
      <c r="F1" s="18"/>
      <c r="K1" s="18" t="s">
        <v>810</v>
      </c>
      <c r="M1" s="18" t="s">
        <v>811</v>
      </c>
      <c r="O1" s="18" t="s">
        <v>812</v>
      </c>
      <c r="Q1" s="18" t="s">
        <v>813</v>
      </c>
      <c r="S1" s="18" t="s">
        <v>814</v>
      </c>
      <c r="U1" s="18" t="s">
        <v>815</v>
      </c>
      <c r="W1" s="18" t="s">
        <v>816</v>
      </c>
      <c r="X1" s="18"/>
      <c r="Y1" s="18" t="s">
        <v>817</v>
      </c>
      <c r="AA1" s="18" t="s">
        <v>818</v>
      </c>
      <c r="AB1" s="18"/>
      <c r="AC1" s="18" t="s">
        <v>819</v>
      </c>
      <c r="AE1" s="18" t="s">
        <v>820</v>
      </c>
      <c r="AG1" s="18" t="s">
        <v>821</v>
      </c>
      <c r="AH1" s="18"/>
      <c r="AI1" s="18" t="s">
        <v>822</v>
      </c>
      <c r="AJ1" s="18"/>
    </row>
    <row r="2" spans="1:41">
      <c r="A2" s="59" t="s">
        <v>130</v>
      </c>
      <c r="B2" s="18">
        <v>1</v>
      </c>
      <c r="C2" s="18"/>
      <c r="E2" s="18"/>
      <c r="F2" s="18"/>
      <c r="K2" s="2" t="s">
        <v>823</v>
      </c>
      <c r="L2" s="2">
        <v>5</v>
      </c>
      <c r="M2" s="2" t="s">
        <v>824</v>
      </c>
      <c r="N2" s="2">
        <v>5</v>
      </c>
      <c r="O2" s="72">
        <v>1</v>
      </c>
      <c r="P2" s="37">
        <v>1</v>
      </c>
      <c r="Q2" s="72">
        <v>1</v>
      </c>
      <c r="R2" s="37">
        <v>1</v>
      </c>
      <c r="S2" s="73">
        <v>1</v>
      </c>
      <c r="T2" s="37">
        <v>1</v>
      </c>
      <c r="U2" s="73">
        <v>1</v>
      </c>
      <c r="V2" s="37">
        <v>1</v>
      </c>
      <c r="W2" s="73">
        <v>1</v>
      </c>
      <c r="X2" s="37">
        <v>1</v>
      </c>
      <c r="Y2" s="73">
        <v>1</v>
      </c>
      <c r="Z2" s="37">
        <v>1</v>
      </c>
      <c r="AA2" s="73">
        <v>1</v>
      </c>
      <c r="AB2" s="37">
        <v>1</v>
      </c>
      <c r="AC2" s="73">
        <v>1</v>
      </c>
      <c r="AD2" s="37">
        <v>1</v>
      </c>
      <c r="AE2" s="73">
        <v>1</v>
      </c>
      <c r="AF2" s="37">
        <v>1</v>
      </c>
      <c r="AG2" s="73">
        <v>1</v>
      </c>
      <c r="AH2" s="37">
        <v>1</v>
      </c>
      <c r="AI2" s="73">
        <v>1</v>
      </c>
      <c r="AJ2" s="37">
        <v>1</v>
      </c>
    </row>
    <row r="3" spans="1:41">
      <c r="A3" s="59" t="s">
        <v>132</v>
      </c>
      <c r="B3" s="2">
        <v>2</v>
      </c>
      <c r="C3" s="18"/>
      <c r="E3" s="18"/>
      <c r="I3" s="18" t="s">
        <v>713</v>
      </c>
      <c r="K3" s="18" t="s">
        <v>825</v>
      </c>
      <c r="L3" s="18">
        <v>9</v>
      </c>
      <c r="M3" s="18" t="s">
        <v>826</v>
      </c>
      <c r="N3" s="18">
        <v>9</v>
      </c>
      <c r="O3" s="73">
        <v>2</v>
      </c>
      <c r="P3" s="37">
        <v>2</v>
      </c>
      <c r="Q3" s="73">
        <v>2</v>
      </c>
      <c r="R3" s="37">
        <v>2</v>
      </c>
      <c r="S3" s="73">
        <v>2</v>
      </c>
      <c r="T3" s="37">
        <v>2</v>
      </c>
      <c r="U3" s="73">
        <v>2</v>
      </c>
      <c r="V3" s="37">
        <v>2</v>
      </c>
      <c r="W3" s="73">
        <v>2</v>
      </c>
      <c r="X3" s="37">
        <v>2</v>
      </c>
      <c r="Y3" s="73">
        <v>2</v>
      </c>
      <c r="Z3" s="37">
        <v>2</v>
      </c>
      <c r="AA3" s="73">
        <v>2</v>
      </c>
      <c r="AB3" s="37">
        <v>2</v>
      </c>
      <c r="AC3" s="73">
        <v>2</v>
      </c>
      <c r="AD3" s="37">
        <v>2</v>
      </c>
      <c r="AE3" s="73">
        <v>2</v>
      </c>
      <c r="AF3" s="37">
        <v>2</v>
      </c>
      <c r="AG3" s="73">
        <v>2</v>
      </c>
      <c r="AH3" s="37">
        <v>2</v>
      </c>
      <c r="AI3" s="73">
        <v>2</v>
      </c>
      <c r="AJ3" s="37">
        <v>2</v>
      </c>
    </row>
    <row r="4" spans="1:41">
      <c r="A4" s="59" t="s">
        <v>549</v>
      </c>
      <c r="B4" s="2">
        <v>0</v>
      </c>
      <c r="C4" s="2"/>
      <c r="D4" s="2"/>
      <c r="E4" s="2"/>
      <c r="I4" s="18" t="s">
        <v>714</v>
      </c>
      <c r="J4" s="2"/>
      <c r="K4" s="18" t="s">
        <v>713</v>
      </c>
      <c r="L4" s="18">
        <v>1</v>
      </c>
      <c r="M4" s="18" t="s">
        <v>827</v>
      </c>
      <c r="N4" s="18">
        <v>1</v>
      </c>
      <c r="O4" s="73">
        <v>3</v>
      </c>
      <c r="P4" s="37">
        <v>3</v>
      </c>
      <c r="Q4" s="73">
        <v>3</v>
      </c>
      <c r="R4" s="37">
        <v>3</v>
      </c>
      <c r="S4" s="73">
        <v>3</v>
      </c>
      <c r="T4" s="37">
        <v>3</v>
      </c>
      <c r="U4" s="73">
        <v>3</v>
      </c>
      <c r="V4" s="37">
        <v>3</v>
      </c>
      <c r="W4" s="73">
        <v>3</v>
      </c>
      <c r="X4" s="37">
        <v>3</v>
      </c>
      <c r="Y4" s="73">
        <v>3</v>
      </c>
      <c r="Z4" s="37">
        <v>3</v>
      </c>
      <c r="AA4" s="73">
        <v>3</v>
      </c>
      <c r="AB4" s="37">
        <v>3</v>
      </c>
      <c r="AC4" s="73">
        <v>3</v>
      </c>
      <c r="AD4" s="37">
        <v>3</v>
      </c>
      <c r="AE4" s="73">
        <v>3</v>
      </c>
      <c r="AF4" s="37">
        <v>3</v>
      </c>
      <c r="AG4" s="73">
        <v>3</v>
      </c>
      <c r="AH4" s="37">
        <v>3</v>
      </c>
      <c r="AI4" s="73">
        <v>3</v>
      </c>
      <c r="AJ4" s="37">
        <v>3</v>
      </c>
      <c r="AK4" s="2"/>
      <c r="AL4" s="2"/>
      <c r="AM4" s="2"/>
      <c r="AN4" s="2"/>
      <c r="AO4" s="2"/>
    </row>
    <row r="5" spans="1:41">
      <c r="A5" s="59" t="s">
        <v>219</v>
      </c>
      <c r="B5" s="18">
        <v>3</v>
      </c>
      <c r="C5" s="18"/>
      <c r="E5" s="18"/>
      <c r="I5" s="18" t="s">
        <v>715</v>
      </c>
      <c r="K5" s="74" t="s">
        <v>714</v>
      </c>
      <c r="L5" s="18">
        <v>6</v>
      </c>
      <c r="M5" s="74" t="s">
        <v>828</v>
      </c>
      <c r="N5" s="2">
        <v>2</v>
      </c>
      <c r="O5" s="73">
        <v>4</v>
      </c>
      <c r="P5" s="37">
        <v>4</v>
      </c>
      <c r="Q5" s="73">
        <v>4</v>
      </c>
      <c r="R5" s="37">
        <v>4</v>
      </c>
      <c r="S5" s="73">
        <v>4</v>
      </c>
      <c r="T5" s="37">
        <v>4</v>
      </c>
      <c r="U5" s="73">
        <v>4</v>
      </c>
      <c r="V5" s="37">
        <v>4</v>
      </c>
      <c r="W5" s="73">
        <v>4</v>
      </c>
      <c r="X5" s="37">
        <v>4</v>
      </c>
      <c r="Y5" s="73">
        <v>4</v>
      </c>
      <c r="Z5" s="37">
        <v>4</v>
      </c>
      <c r="AA5" s="73">
        <v>4</v>
      </c>
      <c r="AB5" s="37">
        <v>4</v>
      </c>
      <c r="AC5" s="73">
        <v>4</v>
      </c>
      <c r="AD5" s="37">
        <v>4</v>
      </c>
      <c r="AE5" s="73">
        <v>4</v>
      </c>
      <c r="AF5" s="37">
        <v>4</v>
      </c>
      <c r="AG5" s="73">
        <v>4</v>
      </c>
      <c r="AH5" s="37">
        <v>4</v>
      </c>
      <c r="AI5" s="73">
        <v>4</v>
      </c>
      <c r="AJ5" s="37">
        <v>4</v>
      </c>
    </row>
    <row r="6" spans="1:41">
      <c r="B6" s="18"/>
      <c r="C6" s="18"/>
      <c r="E6" s="18"/>
      <c r="I6" s="18" t="s">
        <v>716</v>
      </c>
      <c r="K6" s="74" t="s">
        <v>715</v>
      </c>
      <c r="L6" s="2">
        <v>2</v>
      </c>
      <c r="M6" s="74" t="s">
        <v>829</v>
      </c>
      <c r="N6" s="18">
        <v>3</v>
      </c>
      <c r="O6" s="73">
        <v>5</v>
      </c>
      <c r="P6" s="37">
        <v>5</v>
      </c>
      <c r="Q6" s="73">
        <v>5</v>
      </c>
      <c r="R6" s="37">
        <v>5</v>
      </c>
      <c r="S6" s="73">
        <v>5</v>
      </c>
      <c r="T6" s="37">
        <v>5</v>
      </c>
      <c r="U6" s="73">
        <v>5</v>
      </c>
      <c r="V6" s="37">
        <v>5</v>
      </c>
      <c r="W6" s="73">
        <v>5</v>
      </c>
      <c r="X6" s="37">
        <v>5</v>
      </c>
      <c r="Y6" s="73">
        <v>5</v>
      </c>
      <c r="Z6" s="37">
        <v>5</v>
      </c>
      <c r="AA6" s="73">
        <v>5</v>
      </c>
      <c r="AB6" s="37">
        <v>5</v>
      </c>
      <c r="AC6" s="73">
        <v>5</v>
      </c>
      <c r="AD6" s="37">
        <v>5</v>
      </c>
      <c r="AE6" s="73">
        <v>5</v>
      </c>
      <c r="AF6" s="37">
        <v>5</v>
      </c>
      <c r="AG6" s="73">
        <v>5</v>
      </c>
      <c r="AH6" s="37">
        <v>5</v>
      </c>
      <c r="AI6" s="73">
        <v>5</v>
      </c>
      <c r="AJ6" s="37">
        <v>5</v>
      </c>
    </row>
    <row r="7" spans="1:41">
      <c r="B7" s="18"/>
      <c r="C7" s="18"/>
      <c r="E7" s="18"/>
      <c r="I7" s="18" t="s">
        <v>717</v>
      </c>
      <c r="K7" s="74" t="s">
        <v>717</v>
      </c>
      <c r="L7" s="18">
        <v>7</v>
      </c>
      <c r="M7" s="74" t="s">
        <v>830</v>
      </c>
      <c r="N7" s="18">
        <v>7</v>
      </c>
      <c r="O7" s="73">
        <v>6</v>
      </c>
      <c r="P7" s="37">
        <v>6</v>
      </c>
      <c r="Q7" s="73">
        <v>6</v>
      </c>
      <c r="R7" s="37">
        <v>6</v>
      </c>
      <c r="S7" s="73">
        <v>6</v>
      </c>
      <c r="T7" s="37">
        <v>6</v>
      </c>
      <c r="U7" s="73">
        <v>6</v>
      </c>
      <c r="V7" s="37">
        <v>6</v>
      </c>
      <c r="W7" s="73">
        <v>6</v>
      </c>
      <c r="X7" s="37">
        <v>6</v>
      </c>
      <c r="Y7" s="73">
        <v>6</v>
      </c>
      <c r="Z7" s="37">
        <v>6</v>
      </c>
      <c r="AA7" s="73">
        <v>6</v>
      </c>
      <c r="AB7" s="37">
        <v>6</v>
      </c>
      <c r="AC7" s="73">
        <v>6</v>
      </c>
      <c r="AD7" s="37">
        <v>6</v>
      </c>
      <c r="AE7" s="73">
        <v>6</v>
      </c>
      <c r="AF7" s="37">
        <v>6</v>
      </c>
      <c r="AG7" s="73">
        <v>6</v>
      </c>
      <c r="AH7" s="37">
        <v>6</v>
      </c>
      <c r="AI7" s="73">
        <v>6</v>
      </c>
      <c r="AJ7" s="37">
        <v>6</v>
      </c>
    </row>
    <row r="8" spans="1:41">
      <c r="A8" s="62" t="s">
        <v>707</v>
      </c>
      <c r="B8" s="184" t="s">
        <v>708</v>
      </c>
      <c r="C8" s="64" t="s">
        <v>709</v>
      </c>
      <c r="I8" s="18" t="s">
        <v>718</v>
      </c>
      <c r="K8" s="74" t="s">
        <v>718</v>
      </c>
      <c r="L8" s="2">
        <v>8</v>
      </c>
      <c r="M8" s="74" t="s">
        <v>831</v>
      </c>
      <c r="N8" s="18">
        <v>4</v>
      </c>
      <c r="O8" s="73">
        <v>7</v>
      </c>
      <c r="P8" s="37">
        <v>7</v>
      </c>
      <c r="Q8" s="73">
        <v>7</v>
      </c>
      <c r="R8" s="37">
        <v>7</v>
      </c>
      <c r="S8" s="73">
        <v>7</v>
      </c>
      <c r="T8" s="37">
        <v>7</v>
      </c>
      <c r="U8" s="73">
        <v>7</v>
      </c>
      <c r="V8" s="37">
        <v>7</v>
      </c>
      <c r="W8" s="73">
        <v>7</v>
      </c>
      <c r="X8" s="37">
        <v>7</v>
      </c>
      <c r="Y8" s="73">
        <v>7</v>
      </c>
      <c r="Z8" s="37">
        <v>7</v>
      </c>
      <c r="AA8" s="73">
        <v>7</v>
      </c>
      <c r="AB8" s="37">
        <v>7</v>
      </c>
      <c r="AC8" s="73">
        <v>7</v>
      </c>
      <c r="AD8" s="37">
        <v>7</v>
      </c>
      <c r="AE8" s="73">
        <v>7</v>
      </c>
      <c r="AF8" s="37">
        <v>7</v>
      </c>
      <c r="AG8" s="73">
        <v>7</v>
      </c>
      <c r="AH8" s="37">
        <v>7</v>
      </c>
      <c r="AI8" s="73">
        <v>7</v>
      </c>
      <c r="AJ8" s="37">
        <v>7</v>
      </c>
    </row>
    <row r="9" spans="1:41">
      <c r="A9" s="62" t="s">
        <v>710</v>
      </c>
      <c r="B9" s="183"/>
      <c r="C9" s="64" t="s">
        <v>711</v>
      </c>
      <c r="E9" s="18"/>
      <c r="I9" s="18" t="s">
        <v>719</v>
      </c>
      <c r="K9" s="74" t="s">
        <v>719</v>
      </c>
      <c r="L9" s="18">
        <v>3</v>
      </c>
      <c r="M9" s="74" t="s">
        <v>832</v>
      </c>
      <c r="N9" s="2">
        <v>8</v>
      </c>
      <c r="O9" s="73">
        <v>8</v>
      </c>
      <c r="P9" s="37">
        <v>8</v>
      </c>
      <c r="Q9" s="73">
        <v>8</v>
      </c>
      <c r="R9" s="37">
        <v>8</v>
      </c>
      <c r="S9" s="73">
        <v>8</v>
      </c>
      <c r="T9" s="37">
        <v>8</v>
      </c>
      <c r="U9" s="73">
        <v>8</v>
      </c>
      <c r="V9" s="37">
        <v>8</v>
      </c>
      <c r="W9" s="73">
        <v>8</v>
      </c>
      <c r="X9" s="37">
        <v>8</v>
      </c>
      <c r="Y9" s="73">
        <v>8</v>
      </c>
      <c r="Z9" s="37">
        <v>8</v>
      </c>
      <c r="AA9" s="73">
        <v>8</v>
      </c>
      <c r="AB9" s="37">
        <v>8</v>
      </c>
      <c r="AC9" s="73">
        <v>8</v>
      </c>
      <c r="AD9" s="37">
        <v>8</v>
      </c>
      <c r="AE9" s="73">
        <v>8</v>
      </c>
      <c r="AF9" s="37">
        <v>8</v>
      </c>
      <c r="AG9" s="73">
        <v>8</v>
      </c>
      <c r="AH9" s="37">
        <v>8</v>
      </c>
      <c r="AI9" s="73">
        <v>8</v>
      </c>
      <c r="AJ9" s="37">
        <v>8</v>
      </c>
    </row>
    <row r="10" spans="1:41">
      <c r="A10" s="65">
        <v>0</v>
      </c>
      <c r="B10" s="66">
        <v>-3.4104000000000001</v>
      </c>
      <c r="C10" s="67">
        <v>0</v>
      </c>
      <c r="E10" s="18"/>
      <c r="I10" s="18" t="s">
        <v>720</v>
      </c>
      <c r="K10" s="74" t="s">
        <v>721</v>
      </c>
      <c r="L10" s="18">
        <v>4</v>
      </c>
      <c r="M10" s="74" t="s">
        <v>833</v>
      </c>
      <c r="N10" s="18">
        <v>6</v>
      </c>
      <c r="O10" s="73">
        <v>9</v>
      </c>
      <c r="P10" s="37">
        <v>9</v>
      </c>
      <c r="Q10" s="73">
        <v>9</v>
      </c>
      <c r="R10" s="37">
        <v>9</v>
      </c>
      <c r="S10" s="73">
        <v>9</v>
      </c>
      <c r="T10" s="37">
        <v>9</v>
      </c>
      <c r="U10" s="73">
        <v>9</v>
      </c>
      <c r="V10" s="37">
        <v>9</v>
      </c>
      <c r="W10" s="73">
        <v>9</v>
      </c>
      <c r="X10" s="37">
        <v>9</v>
      </c>
      <c r="Y10" s="73">
        <v>9</v>
      </c>
      <c r="Z10" s="37">
        <v>9</v>
      </c>
      <c r="AA10" s="73">
        <v>9</v>
      </c>
      <c r="AB10" s="37">
        <v>9</v>
      </c>
      <c r="AC10" s="73">
        <v>9</v>
      </c>
      <c r="AD10" s="37">
        <v>9</v>
      </c>
      <c r="AE10" s="73">
        <v>9</v>
      </c>
      <c r="AF10" s="37">
        <v>9</v>
      </c>
      <c r="AG10" s="73">
        <v>9</v>
      </c>
      <c r="AH10" s="37">
        <v>9</v>
      </c>
      <c r="AI10" s="73">
        <v>9</v>
      </c>
      <c r="AJ10" s="37">
        <v>9</v>
      </c>
    </row>
    <row r="11" spans="1:41">
      <c r="A11" s="65">
        <v>1</v>
      </c>
      <c r="B11" s="66">
        <v>-3.0415000000000001</v>
      </c>
      <c r="C11" s="67">
        <v>4.5999999999999996</v>
      </c>
      <c r="E11" s="18"/>
      <c r="I11" s="18" t="s">
        <v>721</v>
      </c>
      <c r="K11" s="74" t="s">
        <v>722</v>
      </c>
      <c r="L11" s="18">
        <v>10</v>
      </c>
      <c r="M11" s="74" t="s">
        <v>722</v>
      </c>
      <c r="N11" s="18">
        <v>10</v>
      </c>
      <c r="O11" s="75" t="s">
        <v>834</v>
      </c>
      <c r="P11" s="18">
        <v>10</v>
      </c>
      <c r="Q11" s="76" t="s">
        <v>835</v>
      </c>
      <c r="R11" s="18">
        <v>0</v>
      </c>
      <c r="S11" s="75" t="s">
        <v>836</v>
      </c>
      <c r="T11" s="72">
        <v>10</v>
      </c>
      <c r="U11" s="75" t="s">
        <v>837</v>
      </c>
      <c r="V11" s="72">
        <v>10</v>
      </c>
      <c r="W11" s="75" t="s">
        <v>838</v>
      </c>
      <c r="X11" s="72">
        <v>10</v>
      </c>
      <c r="Y11" s="75" t="s">
        <v>839</v>
      </c>
      <c r="Z11" s="37">
        <v>0</v>
      </c>
      <c r="AA11" s="75" t="s">
        <v>834</v>
      </c>
      <c r="AB11" s="37">
        <v>10</v>
      </c>
      <c r="AC11" s="75" t="s">
        <v>840</v>
      </c>
      <c r="AD11" s="37">
        <v>0</v>
      </c>
      <c r="AE11" s="75" t="s">
        <v>841</v>
      </c>
      <c r="AF11" s="37">
        <v>0</v>
      </c>
      <c r="AG11" s="75" t="s">
        <v>842</v>
      </c>
      <c r="AH11" s="37">
        <v>10</v>
      </c>
      <c r="AI11" s="75" t="s">
        <v>843</v>
      </c>
      <c r="AJ11" s="37">
        <v>10</v>
      </c>
    </row>
    <row r="12" spans="1:41">
      <c r="A12" s="65">
        <v>2</v>
      </c>
      <c r="B12" s="66">
        <v>-2.7014</v>
      </c>
      <c r="C12" s="67">
        <v>8.8000000000000007</v>
      </c>
      <c r="E12" s="18"/>
      <c r="I12" s="18" t="s">
        <v>722</v>
      </c>
      <c r="O12" s="76" t="s">
        <v>771</v>
      </c>
      <c r="P12" s="18">
        <v>0</v>
      </c>
      <c r="Q12" s="77" t="s">
        <v>844</v>
      </c>
      <c r="R12" s="18">
        <v>10</v>
      </c>
      <c r="S12" s="75" t="s">
        <v>845</v>
      </c>
      <c r="T12" s="78">
        <v>0</v>
      </c>
      <c r="U12" s="75" t="s">
        <v>846</v>
      </c>
      <c r="V12" s="78">
        <v>0</v>
      </c>
      <c r="W12" s="75" t="s">
        <v>847</v>
      </c>
      <c r="X12" s="78">
        <v>0</v>
      </c>
      <c r="Y12" s="75" t="s">
        <v>848</v>
      </c>
      <c r="Z12" s="73">
        <v>10</v>
      </c>
      <c r="AA12" s="75" t="s">
        <v>849</v>
      </c>
      <c r="AB12" s="37">
        <v>0</v>
      </c>
      <c r="AC12" s="75" t="s">
        <v>850</v>
      </c>
      <c r="AD12" s="37">
        <v>10</v>
      </c>
      <c r="AE12" s="75" t="s">
        <v>851</v>
      </c>
      <c r="AF12" s="37">
        <v>10</v>
      </c>
      <c r="AG12" s="75" t="s">
        <v>852</v>
      </c>
      <c r="AH12" s="37">
        <v>0</v>
      </c>
      <c r="AI12" s="75" t="s">
        <v>853</v>
      </c>
      <c r="AJ12" s="37">
        <v>0</v>
      </c>
    </row>
    <row r="13" spans="1:41">
      <c r="A13" s="65">
        <v>3</v>
      </c>
      <c r="B13" s="66">
        <v>-2.3847</v>
      </c>
      <c r="C13" s="67">
        <v>12.7</v>
      </c>
      <c r="E13" s="18"/>
      <c r="F13" s="18"/>
      <c r="Q13" t="str">
        <f>"&lt;strong&gt;"&amp;Q2&amp;"&lt;/strong&gt;&lt;br&gt;0"</f>
        <v>&lt;strong&gt;1&lt;/strong&gt;&lt;br&gt;0</v>
      </c>
      <c r="R13" s="18">
        <v>0</v>
      </c>
      <c r="S13" t="str">
        <f>"&lt;strong&gt;"&amp;S2&amp;"&lt;/strong&gt;&lt;br&gt;0"</f>
        <v>&lt;strong&gt;1&lt;/strong&gt;&lt;br&gt;0</v>
      </c>
      <c r="T13" s="18">
        <v>0</v>
      </c>
      <c r="U13" t="str">
        <f>"&lt;strong&gt;"&amp;U2&amp;"&lt;/strong&gt;&lt;br&gt;0"</f>
        <v>&lt;strong&gt;1&lt;/strong&gt;&lt;br&gt;0</v>
      </c>
      <c r="V13" s="18">
        <v>0</v>
      </c>
      <c r="W13" t="str">
        <f>"&lt;strong&gt;"&amp;W2&amp;"&lt;/strong&gt;&lt;br&gt;0"</f>
        <v>&lt;strong&gt;1&lt;/strong&gt;&lt;br&gt;0</v>
      </c>
      <c r="X13" s="18">
        <v>0</v>
      </c>
      <c r="Y13" t="str">
        <f>"&lt;strong&gt;"&amp;Y2&amp;"&lt;/strong&gt;&lt;br&gt;0"</f>
        <v>&lt;strong&gt;1&lt;/strong&gt;&lt;br&gt;0</v>
      </c>
      <c r="Z13" s="18">
        <v>0</v>
      </c>
      <c r="AA13" t="str">
        <f>"&lt;strong&gt;"&amp;AA2&amp;"&lt;/strong&gt;&lt;br&gt;0"</f>
        <v>&lt;strong&gt;1&lt;/strong&gt;&lt;br&gt;0</v>
      </c>
      <c r="AB13" s="18">
        <v>0</v>
      </c>
      <c r="AC13" t="str">
        <f>"&lt;strong&gt;"&amp;AC2&amp;"&lt;/strong&gt;&lt;br&gt;0"</f>
        <v>&lt;strong&gt;1&lt;/strong&gt;&lt;br&gt;0</v>
      </c>
      <c r="AD13" s="18">
        <v>0</v>
      </c>
      <c r="AE13" t="str">
        <f>"&lt;strong&gt;"&amp;AE2&amp;"&lt;/strong&gt;&lt;br&gt;0"</f>
        <v>&lt;strong&gt;1&lt;/strong&gt;&lt;br&gt;0</v>
      </c>
      <c r="AF13" s="18">
        <v>0</v>
      </c>
      <c r="AG13" t="str">
        <f>"&lt;strong&gt;"&amp;AG2&amp;"&lt;/strong&gt;&lt;br&gt;0"</f>
        <v>&lt;strong&gt;1&lt;/strong&gt;&lt;br&gt;0</v>
      </c>
      <c r="AH13" s="18">
        <v>0</v>
      </c>
      <c r="AI13" t="str">
        <f>"&lt;strong&gt;"&amp;AI2&amp;"&lt;/strong&gt;&lt;br&gt;0"</f>
        <v>&lt;strong&gt;1&lt;/strong&gt;&lt;br&gt;0</v>
      </c>
      <c r="AJ13" s="18">
        <v>0</v>
      </c>
    </row>
    <row r="14" spans="1:41">
      <c r="A14" s="65">
        <v>4</v>
      </c>
      <c r="B14" s="66">
        <v>-2.0859999999999999</v>
      </c>
      <c r="C14" s="67">
        <v>16.399999999999999</v>
      </c>
      <c r="E14" s="18"/>
      <c r="F14" s="18"/>
    </row>
    <row r="15" spans="1:41">
      <c r="A15" s="65">
        <v>5</v>
      </c>
      <c r="B15" s="66">
        <v>-1.7999000000000001</v>
      </c>
      <c r="C15" s="67">
        <v>20</v>
      </c>
      <c r="D15" s="18"/>
      <c r="E15" s="18"/>
      <c r="F15" s="18"/>
    </row>
    <row r="16" spans="1:41">
      <c r="A16" s="65">
        <v>6</v>
      </c>
      <c r="B16" s="66">
        <v>-1.5209999999999999</v>
      </c>
      <c r="C16" s="67">
        <v>23.4</v>
      </c>
      <c r="D16" s="18"/>
      <c r="L16" s="77" t="s">
        <v>854</v>
      </c>
      <c r="M16" s="73">
        <v>1</v>
      </c>
      <c r="N16" s="73">
        <v>2</v>
      </c>
      <c r="O16" s="73">
        <v>3</v>
      </c>
      <c r="P16" s="73">
        <v>4</v>
      </c>
      <c r="Q16" s="73">
        <v>5</v>
      </c>
      <c r="R16" s="73">
        <v>6</v>
      </c>
      <c r="S16" s="73">
        <v>7</v>
      </c>
      <c r="T16" s="73">
        <v>8</v>
      </c>
      <c r="U16" s="73">
        <v>9</v>
      </c>
      <c r="V16" s="77" t="s">
        <v>855</v>
      </c>
      <c r="Z16" s="77" t="s">
        <v>856</v>
      </c>
      <c r="AA16" s="73">
        <v>1</v>
      </c>
      <c r="AB16" s="73">
        <v>2</v>
      </c>
      <c r="AC16" s="73">
        <v>3</v>
      </c>
      <c r="AD16" s="73">
        <v>4</v>
      </c>
      <c r="AE16" s="73">
        <v>5</v>
      </c>
      <c r="AF16" s="73">
        <v>6</v>
      </c>
      <c r="AG16" s="73">
        <v>7</v>
      </c>
      <c r="AH16" s="73">
        <v>8</v>
      </c>
      <c r="AI16" s="73">
        <v>9</v>
      </c>
      <c r="AJ16" s="77" t="s">
        <v>857</v>
      </c>
    </row>
    <row r="17" spans="1:36">
      <c r="A17" s="65">
        <v>7</v>
      </c>
      <c r="B17" s="66">
        <v>-1.2439</v>
      </c>
      <c r="C17" s="67">
        <v>26.9</v>
      </c>
      <c r="E17" s="18"/>
      <c r="Z17" s="77" t="s">
        <v>858</v>
      </c>
      <c r="AA17" s="73">
        <v>1</v>
      </c>
      <c r="AB17" s="73">
        <v>2</v>
      </c>
      <c r="AC17" s="73">
        <v>3</v>
      </c>
      <c r="AD17" s="73">
        <v>4</v>
      </c>
      <c r="AE17" s="73">
        <v>5</v>
      </c>
      <c r="AF17" s="73">
        <v>6</v>
      </c>
      <c r="AG17" s="73">
        <v>7</v>
      </c>
      <c r="AH17" s="73">
        <v>8</v>
      </c>
      <c r="AI17" s="73">
        <v>9</v>
      </c>
      <c r="AJ17" s="77" t="s">
        <v>859</v>
      </c>
    </row>
    <row r="18" spans="1:36">
      <c r="A18" s="65">
        <v>8</v>
      </c>
      <c r="B18" s="66">
        <v>-0.96319999999999995</v>
      </c>
      <c r="C18" s="67">
        <v>30.4</v>
      </c>
      <c r="D18" s="18"/>
      <c r="E18" s="18"/>
      <c r="F18" s="18" t="s">
        <v>712</v>
      </c>
      <c r="L18" s="77" t="s">
        <v>860</v>
      </c>
      <c r="M18" s="73">
        <v>1</v>
      </c>
      <c r="N18" s="73">
        <v>2</v>
      </c>
      <c r="O18" s="73">
        <v>3</v>
      </c>
      <c r="P18" s="73">
        <v>4</v>
      </c>
      <c r="Q18" s="73">
        <v>5</v>
      </c>
      <c r="R18" s="73">
        <v>6</v>
      </c>
      <c r="S18" s="73">
        <v>7</v>
      </c>
      <c r="T18" s="73">
        <v>8</v>
      </c>
      <c r="U18" s="73">
        <v>9</v>
      </c>
      <c r="V18" s="77" t="s">
        <v>861</v>
      </c>
    </row>
    <row r="19" spans="1:36">
      <c r="A19" s="65">
        <v>9</v>
      </c>
      <c r="B19" s="66">
        <v>-0.67349999999999999</v>
      </c>
      <c r="C19" s="67">
        <v>33.9</v>
      </c>
      <c r="E19" s="18"/>
      <c r="F19" s="18"/>
    </row>
    <row r="20" spans="1:36">
      <c r="A20" s="65">
        <v>10</v>
      </c>
      <c r="B20" s="66">
        <v>-0.36940000000000001</v>
      </c>
      <c r="C20" s="67">
        <v>37.700000000000003</v>
      </c>
      <c r="D20" s="18"/>
      <c r="E20" s="18"/>
      <c r="F20" s="18" t="s">
        <v>713</v>
      </c>
      <c r="L20" s="77" t="s">
        <v>862</v>
      </c>
      <c r="M20" s="73">
        <v>1</v>
      </c>
      <c r="N20" s="73">
        <v>2</v>
      </c>
      <c r="O20" s="73">
        <v>3</v>
      </c>
      <c r="P20" s="73">
        <v>4</v>
      </c>
      <c r="Q20" s="73">
        <v>5</v>
      </c>
      <c r="R20" s="73">
        <v>6</v>
      </c>
      <c r="S20" s="73">
        <v>7</v>
      </c>
      <c r="T20" s="73">
        <v>8</v>
      </c>
      <c r="U20" s="73">
        <v>9</v>
      </c>
      <c r="V20" s="77" t="s">
        <v>863</v>
      </c>
    </row>
    <row r="21" spans="1:36">
      <c r="A21" s="65">
        <v>11</v>
      </c>
      <c r="B21" s="66">
        <v>-4.5499999999999999E-2</v>
      </c>
      <c r="C21" s="67">
        <v>41.7</v>
      </c>
      <c r="D21" s="18"/>
      <c r="E21" s="18"/>
      <c r="F21" s="18" t="s">
        <v>714</v>
      </c>
      <c r="L21" s="77" t="s">
        <v>864</v>
      </c>
      <c r="M21" s="73">
        <v>1</v>
      </c>
      <c r="N21" s="73">
        <v>2</v>
      </c>
      <c r="O21" s="73">
        <v>3</v>
      </c>
      <c r="P21" s="73">
        <v>4</v>
      </c>
      <c r="Q21" s="73">
        <v>5</v>
      </c>
      <c r="R21" s="73">
        <v>6</v>
      </c>
      <c r="S21" s="73">
        <v>7</v>
      </c>
      <c r="T21" s="73">
        <v>8</v>
      </c>
      <c r="U21" s="73">
        <v>9</v>
      </c>
      <c r="V21" s="77" t="s">
        <v>865</v>
      </c>
    </row>
    <row r="22" spans="1:36">
      <c r="A22" s="65">
        <v>12</v>
      </c>
      <c r="B22" s="66">
        <v>0.30359999999999998</v>
      </c>
      <c r="C22" s="67">
        <v>46.1</v>
      </c>
      <c r="E22" s="18"/>
      <c r="F22" s="18" t="s">
        <v>715</v>
      </c>
      <c r="L22" s="77" t="s">
        <v>866</v>
      </c>
      <c r="M22" s="73">
        <v>1</v>
      </c>
      <c r="N22" s="73">
        <v>2</v>
      </c>
      <c r="O22" s="73">
        <v>3</v>
      </c>
      <c r="P22" s="73">
        <v>4</v>
      </c>
      <c r="Q22" s="73">
        <v>5</v>
      </c>
      <c r="R22" s="73">
        <v>6</v>
      </c>
      <c r="S22" s="73">
        <v>7</v>
      </c>
      <c r="T22" s="73">
        <v>8</v>
      </c>
      <c r="U22" s="73">
        <v>9</v>
      </c>
      <c r="V22" s="77" t="s">
        <v>867</v>
      </c>
    </row>
    <row r="23" spans="1:36">
      <c r="A23" s="65">
        <v>13</v>
      </c>
      <c r="B23" s="66">
        <v>0.68330000000000002</v>
      </c>
      <c r="C23" s="67">
        <v>50.8</v>
      </c>
      <c r="D23" s="18"/>
      <c r="E23" s="18"/>
      <c r="F23" s="18" t="s">
        <v>716</v>
      </c>
      <c r="L23" s="77" t="s">
        <v>868</v>
      </c>
      <c r="M23" s="73">
        <v>1</v>
      </c>
      <c r="N23" s="73">
        <v>2</v>
      </c>
      <c r="O23" s="73">
        <v>3</v>
      </c>
      <c r="P23" s="73">
        <v>4</v>
      </c>
      <c r="Q23" s="73">
        <v>5</v>
      </c>
      <c r="R23" s="73">
        <v>6</v>
      </c>
      <c r="S23" s="73">
        <v>7</v>
      </c>
      <c r="T23" s="73">
        <v>8</v>
      </c>
      <c r="U23" s="73">
        <v>9</v>
      </c>
      <c r="V23" s="77" t="s">
        <v>869</v>
      </c>
    </row>
    <row r="24" spans="1:36">
      <c r="A24" s="65">
        <v>14</v>
      </c>
      <c r="B24" s="66">
        <v>1.099</v>
      </c>
      <c r="C24" s="67">
        <v>55.9</v>
      </c>
      <c r="F24" s="18" t="s">
        <v>717</v>
      </c>
      <c r="L24" s="77" t="s">
        <v>870</v>
      </c>
      <c r="M24" s="73">
        <v>1</v>
      </c>
      <c r="N24" s="73">
        <v>2</v>
      </c>
      <c r="O24" s="73">
        <v>3</v>
      </c>
      <c r="P24" s="73">
        <v>4</v>
      </c>
      <c r="Q24" s="73">
        <v>5</v>
      </c>
      <c r="R24" s="73">
        <v>6</v>
      </c>
      <c r="S24" s="73">
        <v>7</v>
      </c>
      <c r="T24" s="73">
        <v>8</v>
      </c>
      <c r="U24" s="73">
        <v>9</v>
      </c>
      <c r="V24" s="77" t="s">
        <v>871</v>
      </c>
    </row>
    <row r="25" spans="1:36">
      <c r="A25" s="65">
        <v>15</v>
      </c>
      <c r="B25" s="66">
        <v>1.5561</v>
      </c>
      <c r="C25" s="67">
        <v>61.6</v>
      </c>
      <c r="D25" s="18"/>
      <c r="E25" s="18"/>
      <c r="F25" s="18" t="s">
        <v>718</v>
      </c>
      <c r="L25" s="77" t="s">
        <v>872</v>
      </c>
      <c r="M25" s="73">
        <v>1</v>
      </c>
      <c r="N25" s="73">
        <v>2</v>
      </c>
      <c r="O25" s="73">
        <v>3</v>
      </c>
      <c r="P25" s="73">
        <v>4</v>
      </c>
      <c r="Q25" s="73">
        <v>5</v>
      </c>
      <c r="R25" s="73">
        <v>6</v>
      </c>
      <c r="S25" s="73">
        <v>7</v>
      </c>
      <c r="T25" s="73">
        <v>8</v>
      </c>
      <c r="U25" s="73">
        <v>9</v>
      </c>
      <c r="V25" s="77" t="s">
        <v>873</v>
      </c>
    </row>
    <row r="26" spans="1:36">
      <c r="A26" s="65">
        <v>16</v>
      </c>
      <c r="B26" s="66">
        <v>2.06</v>
      </c>
      <c r="C26" s="67">
        <v>67.900000000000006</v>
      </c>
      <c r="E26" s="18"/>
      <c r="F26" s="18" t="s">
        <v>719</v>
      </c>
    </row>
    <row r="27" spans="1:36">
      <c r="A27" s="65">
        <v>17</v>
      </c>
      <c r="B27" s="66">
        <v>2.6160999999999999</v>
      </c>
      <c r="C27" s="67">
        <v>74.8</v>
      </c>
      <c r="D27" s="18"/>
      <c r="E27" s="18"/>
      <c r="F27" s="18" t="s">
        <v>720</v>
      </c>
    </row>
    <row r="28" spans="1:36">
      <c r="A28" s="65">
        <v>18</v>
      </c>
      <c r="B28" s="66">
        <v>3.2298</v>
      </c>
      <c r="C28" s="67">
        <v>82.4</v>
      </c>
      <c r="E28" s="18"/>
      <c r="F28" s="18" t="s">
        <v>721</v>
      </c>
    </row>
    <row r="29" spans="1:36">
      <c r="A29" s="65">
        <v>19</v>
      </c>
      <c r="B29" s="66">
        <v>3.9064999999999999</v>
      </c>
      <c r="C29" s="67">
        <v>90.8</v>
      </c>
      <c r="D29" s="18"/>
      <c r="E29" s="18"/>
      <c r="F29" s="18" t="s">
        <v>722</v>
      </c>
    </row>
    <row r="30" spans="1:36">
      <c r="A30" s="65">
        <v>20</v>
      </c>
      <c r="B30" s="66">
        <v>4.6516000000000002</v>
      </c>
      <c r="C30" s="67">
        <v>100</v>
      </c>
      <c r="E30" s="18"/>
      <c r="F30" s="18"/>
    </row>
    <row r="31" spans="1:36">
      <c r="A31" s="18"/>
      <c r="B31" s="18"/>
      <c r="C31" s="18"/>
      <c r="D31" s="18"/>
      <c r="E31" s="18"/>
      <c r="F31" s="18"/>
    </row>
    <row r="32" spans="1:36">
      <c r="A32" s="18"/>
      <c r="B32" s="18"/>
      <c r="C32" s="18"/>
    </row>
    <row r="33" spans="1:6">
      <c r="A33" s="18"/>
      <c r="B33" s="18"/>
      <c r="D33" s="18"/>
      <c r="E33" s="18"/>
      <c r="F33" s="18"/>
    </row>
    <row r="34" spans="1:6">
      <c r="A34" s="18"/>
      <c r="B34" s="18"/>
      <c r="C34" s="18"/>
      <c r="E34" s="18"/>
      <c r="F34" s="18"/>
    </row>
    <row r="35" spans="1:6">
      <c r="A35" s="18"/>
      <c r="B35" s="18"/>
      <c r="C35" s="18"/>
      <c r="D35" s="18"/>
      <c r="E35" s="18"/>
      <c r="F35" s="18"/>
    </row>
    <row r="36" spans="1:6">
      <c r="A36" s="18"/>
      <c r="B36" s="18"/>
      <c r="C36" s="18"/>
      <c r="E36" s="18"/>
    </row>
    <row r="37" spans="1:6">
      <c r="A37" s="18"/>
      <c r="B37" s="18"/>
      <c r="C37" s="18"/>
      <c r="D37" s="18"/>
      <c r="E37" s="18"/>
      <c r="F37" s="18"/>
    </row>
    <row r="38" spans="1:6">
      <c r="A38" s="18"/>
      <c r="B38" s="18"/>
      <c r="C38" s="18"/>
      <c r="E38" s="18"/>
      <c r="F38" s="18"/>
    </row>
    <row r="39" spans="1:6">
      <c r="A39" s="18"/>
      <c r="B39" s="18"/>
      <c r="C39" s="18"/>
      <c r="D39" s="18"/>
      <c r="E39" s="18"/>
      <c r="F39" s="18"/>
    </row>
    <row r="40" spans="1:6">
      <c r="A40" s="18"/>
    </row>
    <row r="41" spans="1:6">
      <c r="A41" s="18"/>
      <c r="D41" s="18"/>
    </row>
    <row r="42" spans="1:6">
      <c r="A42" s="18"/>
    </row>
    <row r="43" spans="1:6">
      <c r="A43" s="18"/>
      <c r="D43" s="18"/>
    </row>
    <row r="44" spans="1:6">
      <c r="A44" s="18"/>
    </row>
    <row r="45" spans="1:6">
      <c r="A45" s="18"/>
      <c r="D45" s="18"/>
    </row>
    <row r="46" spans="1:6">
      <c r="A46" s="18"/>
    </row>
    <row r="47" spans="1:6">
      <c r="A47" s="18"/>
      <c r="D47" s="18"/>
    </row>
    <row r="48" spans="1:6">
      <c r="A48" s="18"/>
    </row>
    <row r="49" spans="1:4">
      <c r="A49" s="18"/>
      <c r="D49" s="18"/>
    </row>
    <row r="50" spans="1:4">
      <c r="A50" s="18"/>
    </row>
    <row r="51" spans="1:4">
      <c r="A51" s="18"/>
      <c r="D51" s="18"/>
    </row>
    <row r="52" spans="1:4">
      <c r="A52" s="18"/>
    </row>
    <row r="53" spans="1:4">
      <c r="A53" s="18"/>
      <c r="D53" s="18"/>
    </row>
    <row r="54" spans="1:4">
      <c r="A54" s="18"/>
    </row>
    <row r="55" spans="1:4">
      <c r="A55" s="18"/>
      <c r="D55" s="18"/>
    </row>
    <row r="56" spans="1:4">
      <c r="A56" s="18"/>
    </row>
    <row r="57" spans="1:4">
      <c r="A57" s="18"/>
      <c r="D57" s="18"/>
    </row>
    <row r="58" spans="1:4">
      <c r="A58" s="18"/>
    </row>
    <row r="59" spans="1:4">
      <c r="A59" s="18"/>
      <c r="D59" s="18"/>
    </row>
    <row r="60" spans="1:4">
      <c r="A60" s="18"/>
    </row>
    <row r="61" spans="1:4">
      <c r="A61" s="18"/>
      <c r="D61" s="18"/>
    </row>
    <row r="62" spans="1:4">
      <c r="A62" s="18"/>
    </row>
    <row r="63" spans="1:4">
      <c r="A63" s="18"/>
      <c r="D63" s="18"/>
    </row>
    <row r="64" spans="1:4">
      <c r="A64" s="18"/>
    </row>
    <row r="65" spans="1:4">
      <c r="A65" s="18"/>
      <c r="D65" s="18"/>
    </row>
    <row r="66" spans="1:4">
      <c r="A66" s="18"/>
    </row>
    <row r="67" spans="1:4">
      <c r="A67" s="18"/>
      <c r="D67" s="18"/>
    </row>
    <row r="68" spans="1:4">
      <c r="A68" s="18"/>
    </row>
    <row r="69" spans="1:4">
      <c r="A69" s="18"/>
      <c r="D69" s="18"/>
    </row>
    <row r="70" spans="1:4">
      <c r="A70" s="18"/>
    </row>
    <row r="71" spans="1:4">
      <c r="A71" s="18"/>
      <c r="D71" s="18"/>
    </row>
    <row r="72" spans="1:4">
      <c r="A72" s="18"/>
    </row>
    <row r="73" spans="1:4">
      <c r="A73" s="18"/>
      <c r="D73" s="18"/>
    </row>
    <row r="74" spans="1:4">
      <c r="A74" s="18"/>
    </row>
    <row r="75" spans="1:4">
      <c r="A75" s="18"/>
      <c r="D75" s="18"/>
    </row>
    <row r="77" spans="1:4">
      <c r="D77" s="18"/>
    </row>
    <row r="79" spans="1:4">
      <c r="D79" s="18"/>
    </row>
    <row r="81" spans="4:4">
      <c r="D81" s="18"/>
    </row>
    <row r="83" spans="4:4">
      <c r="D83" s="18"/>
    </row>
    <row r="85" spans="4:4">
      <c r="D85" s="18"/>
    </row>
    <row r="87" spans="4:4">
      <c r="D87" s="18"/>
    </row>
    <row r="89" spans="4:4">
      <c r="D89" s="18"/>
    </row>
    <row r="91" spans="4:4">
      <c r="D91" s="18"/>
    </row>
    <row r="93" spans="4:4">
      <c r="D93" s="18"/>
    </row>
    <row r="95" spans="4:4">
      <c r="D95" s="18"/>
    </row>
    <row r="97" spans="4:4">
      <c r="D97" s="18"/>
    </row>
    <row r="99" spans="4:4">
      <c r="D99" s="18"/>
    </row>
    <row r="101" spans="4:4">
      <c r="D101" s="18"/>
    </row>
    <row r="103" spans="4:4">
      <c r="D103" s="18"/>
    </row>
    <row r="105" spans="4:4">
      <c r="D105" s="18"/>
    </row>
    <row r="107" spans="4:4">
      <c r="D107" s="18"/>
    </row>
    <row r="109" spans="4:4">
      <c r="D109" s="18"/>
    </row>
    <row r="111" spans="4:4">
      <c r="D111" s="18"/>
    </row>
    <row r="113" spans="4:4">
      <c r="D113" s="18"/>
    </row>
    <row r="115" spans="4:4">
      <c r="D115" s="18"/>
    </row>
    <row r="117" spans="4:4">
      <c r="D117" s="18"/>
    </row>
    <row r="119" spans="4:4">
      <c r="D119" s="18"/>
    </row>
    <row r="121" spans="4:4">
      <c r="D121" s="18"/>
    </row>
    <row r="123" spans="4:4">
      <c r="D123" s="18"/>
    </row>
    <row r="125" spans="4:4">
      <c r="D125" s="18"/>
    </row>
    <row r="127" spans="4:4">
      <c r="D127" s="18"/>
    </row>
    <row r="129" spans="4:4">
      <c r="D129" s="18"/>
    </row>
    <row r="131" spans="4:4">
      <c r="D131" s="18"/>
    </row>
    <row r="133" spans="4:4">
      <c r="D133" s="18"/>
    </row>
    <row r="135" spans="4:4">
      <c r="D135" s="18"/>
    </row>
    <row r="137" spans="4:4">
      <c r="D137" s="18"/>
    </row>
    <row r="139" spans="4:4">
      <c r="D139" s="18"/>
    </row>
    <row r="141" spans="4:4">
      <c r="D141" s="18"/>
    </row>
    <row r="143" spans="4:4">
      <c r="D143" s="18"/>
    </row>
    <row r="145" spans="4:4">
      <c r="D145" s="18"/>
    </row>
    <row r="147" spans="4:4">
      <c r="D147" s="18"/>
    </row>
  </sheetData>
  <mergeCells count="1">
    <mergeCell ref="B8:B9"/>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49"/>
  <sheetViews>
    <sheetView workbookViewId="0"/>
  </sheetViews>
  <sheetFormatPr defaultColWidth="15.140625" defaultRowHeight="15.75" customHeight="1"/>
  <cols>
    <col min="11" max="11" width="39.140625" customWidth="1"/>
    <col min="22" max="22" width="32.140625" customWidth="1"/>
    <col min="32" max="39" width="29.7109375" customWidth="1"/>
  </cols>
  <sheetData>
    <row r="1" spans="1:39" ht="35.25" customHeight="1">
      <c r="A1" s="3" t="s">
        <v>0</v>
      </c>
      <c r="B1" s="3" t="s">
        <v>1</v>
      </c>
      <c r="C1" s="3" t="s">
        <v>2</v>
      </c>
      <c r="D1" s="3" t="s">
        <v>3</v>
      </c>
      <c r="E1" s="3" t="s">
        <v>4</v>
      </c>
      <c r="F1" s="3" t="s">
        <v>5</v>
      </c>
      <c r="G1" s="3" t="s">
        <v>6</v>
      </c>
      <c r="H1" s="3" t="s">
        <v>7</v>
      </c>
      <c r="I1" s="3" t="s">
        <v>8</v>
      </c>
      <c r="J1" s="3" t="s">
        <v>19</v>
      </c>
      <c r="K1" s="3" t="s">
        <v>22</v>
      </c>
      <c r="L1" s="3" t="s">
        <v>23</v>
      </c>
      <c r="M1" s="3" t="s">
        <v>25</v>
      </c>
      <c r="N1" s="3" t="s">
        <v>27</v>
      </c>
      <c r="O1" s="3" t="s">
        <v>29</v>
      </c>
      <c r="P1" s="3" t="s">
        <v>31</v>
      </c>
      <c r="Q1" s="3" t="s">
        <v>33</v>
      </c>
      <c r="R1" s="3" t="s">
        <v>20</v>
      </c>
      <c r="S1" s="3" t="s">
        <v>21</v>
      </c>
      <c r="T1" s="3" t="s">
        <v>24</v>
      </c>
      <c r="U1" s="3" t="s">
        <v>26</v>
      </c>
      <c r="V1" s="3" t="s">
        <v>38</v>
      </c>
      <c r="W1" s="3" t="s">
        <v>40</v>
      </c>
      <c r="X1" s="3" t="s">
        <v>32</v>
      </c>
      <c r="Y1" s="3" t="s">
        <v>34</v>
      </c>
      <c r="Z1" s="3" t="s">
        <v>44</v>
      </c>
      <c r="AA1" s="3" t="s">
        <v>46</v>
      </c>
      <c r="AB1" s="3" t="s">
        <v>48</v>
      </c>
      <c r="AC1" s="3" t="s">
        <v>50</v>
      </c>
      <c r="AD1" s="3" t="s">
        <v>41</v>
      </c>
      <c r="AE1" s="3" t="s">
        <v>42</v>
      </c>
      <c r="AF1" s="3" t="s">
        <v>43</v>
      </c>
      <c r="AG1" s="3" t="s">
        <v>45</v>
      </c>
      <c r="AH1" s="3" t="s">
        <v>47</v>
      </c>
      <c r="AI1" s="59" t="s">
        <v>874</v>
      </c>
      <c r="AJ1" s="59" t="s">
        <v>875</v>
      </c>
      <c r="AK1" s="59" t="s">
        <v>876</v>
      </c>
      <c r="AL1" s="59" t="s">
        <v>877</v>
      </c>
      <c r="AM1" s="59" t="s">
        <v>878</v>
      </c>
    </row>
    <row r="2" spans="1:39" ht="15">
      <c r="A2" s="2">
        <v>3821580682</v>
      </c>
      <c r="B2" s="2">
        <v>62430165</v>
      </c>
      <c r="C2" s="12">
        <v>42084.041122685187</v>
      </c>
      <c r="D2" s="12">
        <v>42084.041956018518</v>
      </c>
      <c r="E2" s="2" t="s">
        <v>879</v>
      </c>
      <c r="F2" s="7"/>
      <c r="G2" s="9" t="s">
        <v>880</v>
      </c>
      <c r="H2" s="9" t="s">
        <v>557</v>
      </c>
      <c r="I2" s="9" t="s">
        <v>881</v>
      </c>
      <c r="J2" s="2" t="s">
        <v>170</v>
      </c>
      <c r="K2" s="2" t="s">
        <v>881</v>
      </c>
      <c r="L2" s="2" t="s">
        <v>880</v>
      </c>
      <c r="M2" s="6" t="s">
        <v>410</v>
      </c>
      <c r="N2" s="2" t="s">
        <v>557</v>
      </c>
      <c r="O2" s="6" t="s">
        <v>882</v>
      </c>
      <c r="P2" s="2" t="s">
        <v>87</v>
      </c>
      <c r="Q2" s="2" t="s">
        <v>560</v>
      </c>
      <c r="R2" s="2" t="s">
        <v>883</v>
      </c>
      <c r="S2" s="2" t="s">
        <v>884</v>
      </c>
      <c r="T2" s="5"/>
      <c r="U2" s="5"/>
      <c r="V2" s="2" t="s">
        <v>449</v>
      </c>
      <c r="W2" s="7"/>
      <c r="X2" s="9"/>
      <c r="Y2" s="9"/>
      <c r="Z2" s="7"/>
      <c r="AA2" s="7"/>
      <c r="AB2" s="7"/>
      <c r="AC2" s="9"/>
      <c r="AD2" s="9"/>
      <c r="AE2" s="9"/>
      <c r="AF2" s="2"/>
      <c r="AG2" s="2"/>
      <c r="AH2" s="5"/>
      <c r="AI2" s="2" t="s">
        <v>188</v>
      </c>
      <c r="AJ2" s="2" t="s">
        <v>132</v>
      </c>
      <c r="AK2" s="2" t="s">
        <v>549</v>
      </c>
      <c r="AL2" s="2" t="s">
        <v>219</v>
      </c>
      <c r="AM2" s="2" t="s">
        <v>130</v>
      </c>
    </row>
    <row r="3" spans="1:39" ht="15">
      <c r="A3" s="2">
        <v>3982767182</v>
      </c>
      <c r="B3" s="2">
        <v>68926268</v>
      </c>
      <c r="C3" s="12">
        <v>42146.05</v>
      </c>
      <c r="D3" s="12">
        <v>42146.050509259258</v>
      </c>
      <c r="E3" s="2" t="s">
        <v>140</v>
      </c>
      <c r="F3" s="7"/>
      <c r="G3" s="7"/>
      <c r="H3" s="7"/>
      <c r="I3" s="9"/>
      <c r="J3" s="2" t="s">
        <v>81</v>
      </c>
      <c r="K3" s="2">
        <v>1234568</v>
      </c>
      <c r="L3" s="2"/>
      <c r="M3" s="6"/>
      <c r="N3" s="2"/>
      <c r="O3" s="6"/>
      <c r="P3" s="2"/>
      <c r="Q3" s="5"/>
      <c r="R3" s="2"/>
      <c r="S3" s="5"/>
      <c r="T3" s="5"/>
      <c r="U3" s="5"/>
      <c r="V3" s="7"/>
      <c r="W3" s="7"/>
      <c r="X3" s="9"/>
      <c r="Y3" s="9"/>
      <c r="Z3" s="7"/>
      <c r="AA3" s="7"/>
      <c r="AB3" s="7"/>
      <c r="AC3" s="9"/>
      <c r="AD3" s="9"/>
      <c r="AE3" s="9"/>
      <c r="AF3" s="2"/>
      <c r="AG3" s="2"/>
      <c r="AH3" s="5"/>
      <c r="AI3" s="2" t="s">
        <v>130</v>
      </c>
      <c r="AJ3" s="2" t="s">
        <v>132</v>
      </c>
      <c r="AK3" s="2" t="s">
        <v>132</v>
      </c>
      <c r="AL3" s="2" t="s">
        <v>188</v>
      </c>
      <c r="AM3" s="2" t="s">
        <v>549</v>
      </c>
    </row>
    <row r="4" spans="1:39" ht="15">
      <c r="A4" s="2">
        <v>3982884156</v>
      </c>
      <c r="B4" s="2">
        <v>68182437</v>
      </c>
      <c r="C4" s="12">
        <v>42146.121782407405</v>
      </c>
      <c r="D4" s="12">
        <v>42146.122233796297</v>
      </c>
      <c r="E4" s="2" t="s">
        <v>140</v>
      </c>
      <c r="F4" s="7"/>
      <c r="G4" s="7"/>
      <c r="H4" s="7"/>
      <c r="I4" s="9"/>
      <c r="J4" s="2" t="s">
        <v>81</v>
      </c>
      <c r="K4" s="2">
        <v>12345</v>
      </c>
      <c r="L4" s="2"/>
      <c r="M4" s="6"/>
      <c r="N4" s="2"/>
      <c r="O4" s="6"/>
      <c r="P4" s="2"/>
      <c r="Q4" s="5"/>
      <c r="R4" s="2"/>
      <c r="S4" s="5"/>
      <c r="T4" s="5"/>
      <c r="U4" s="5"/>
      <c r="V4" s="7"/>
      <c r="W4" s="7"/>
      <c r="X4" s="9"/>
      <c r="Y4" s="9"/>
      <c r="Z4" s="7"/>
      <c r="AA4" s="7"/>
      <c r="AB4" s="7"/>
      <c r="AC4" s="9"/>
      <c r="AD4" s="9"/>
      <c r="AE4" s="9"/>
      <c r="AF4" s="2"/>
      <c r="AG4" s="2"/>
      <c r="AH4" s="5"/>
      <c r="AI4" s="2" t="s">
        <v>130</v>
      </c>
      <c r="AJ4" s="2" t="s">
        <v>130</v>
      </c>
      <c r="AK4" s="2" t="s">
        <v>130</v>
      </c>
      <c r="AL4" s="2" t="s">
        <v>130</v>
      </c>
      <c r="AM4" s="2" t="s">
        <v>132</v>
      </c>
    </row>
    <row r="5" spans="1:39" ht="15">
      <c r="A5" s="2">
        <v>3986760132</v>
      </c>
      <c r="B5" s="2">
        <v>68926268</v>
      </c>
      <c r="C5" s="12">
        <v>42149.040590277778</v>
      </c>
      <c r="D5" s="12">
        <v>42149.040983796294</v>
      </c>
      <c r="E5" s="2" t="s">
        <v>140</v>
      </c>
      <c r="F5" s="7"/>
      <c r="G5" s="7"/>
      <c r="H5" s="7"/>
      <c r="I5" s="9"/>
      <c r="J5" s="2" t="s">
        <v>81</v>
      </c>
      <c r="K5" s="2">
        <v>1235</v>
      </c>
      <c r="L5" s="2"/>
      <c r="M5" s="6"/>
      <c r="N5" s="2"/>
      <c r="O5" s="6"/>
      <c r="P5" s="2"/>
      <c r="Q5" s="5"/>
      <c r="R5" s="2"/>
      <c r="S5" s="5"/>
      <c r="T5" s="5"/>
      <c r="U5" s="5"/>
      <c r="V5" s="7"/>
      <c r="W5" s="7"/>
      <c r="X5" s="9"/>
      <c r="Y5" s="9"/>
      <c r="Z5" s="7"/>
      <c r="AA5" s="7"/>
      <c r="AB5" s="7"/>
      <c r="AC5" s="9"/>
      <c r="AD5" s="9"/>
      <c r="AE5" s="9"/>
      <c r="AF5" s="2"/>
      <c r="AG5" s="2"/>
      <c r="AH5" s="5"/>
      <c r="AI5" s="2" t="s">
        <v>130</v>
      </c>
      <c r="AJ5" s="2" t="s">
        <v>130</v>
      </c>
      <c r="AK5" s="2" t="s">
        <v>130</v>
      </c>
      <c r="AL5" s="2" t="s">
        <v>130</v>
      </c>
      <c r="AM5" s="2" t="s">
        <v>130</v>
      </c>
    </row>
    <row r="6" spans="1:39" ht="15">
      <c r="A6" s="2">
        <v>3986757339</v>
      </c>
      <c r="B6" s="2">
        <v>68182437</v>
      </c>
      <c r="C6" s="12">
        <v>42149.037881944445</v>
      </c>
      <c r="D6" s="12">
        <v>42149.03833333333</v>
      </c>
      <c r="E6" s="2" t="s">
        <v>140</v>
      </c>
      <c r="F6" s="7"/>
      <c r="G6" s="7"/>
      <c r="H6" s="7"/>
      <c r="I6" s="9"/>
      <c r="J6" s="2" t="s">
        <v>81</v>
      </c>
      <c r="K6" s="2">
        <v>1235</v>
      </c>
      <c r="L6" s="2"/>
      <c r="M6" s="6"/>
      <c r="N6" s="2"/>
      <c r="O6" s="6"/>
      <c r="P6" s="2"/>
      <c r="Q6" s="5"/>
      <c r="R6" s="2"/>
      <c r="S6" s="5"/>
      <c r="T6" s="5"/>
      <c r="U6" s="5"/>
      <c r="V6" s="7"/>
      <c r="W6" s="7"/>
      <c r="X6" s="9"/>
      <c r="Y6" s="9"/>
      <c r="Z6" s="7"/>
      <c r="AA6" s="7"/>
      <c r="AB6" s="7"/>
      <c r="AC6" s="9"/>
      <c r="AD6" s="9"/>
      <c r="AE6" s="9"/>
      <c r="AF6" s="2"/>
      <c r="AG6" s="2"/>
      <c r="AH6" s="5"/>
      <c r="AI6" s="2" t="s">
        <v>130</v>
      </c>
      <c r="AJ6" s="2" t="s">
        <v>132</v>
      </c>
      <c r="AK6" s="2" t="s">
        <v>132</v>
      </c>
      <c r="AL6" s="2" t="s">
        <v>549</v>
      </c>
      <c r="AM6" s="2" t="s">
        <v>188</v>
      </c>
    </row>
    <row r="7" spans="1:39" ht="15">
      <c r="A7" s="2">
        <v>3987029050</v>
      </c>
      <c r="B7" s="2">
        <v>68182437</v>
      </c>
      <c r="C7" s="12">
        <v>42149.307002314818</v>
      </c>
      <c r="D7" s="12">
        <v>42149.307546296295</v>
      </c>
      <c r="E7" s="2" t="s">
        <v>140</v>
      </c>
      <c r="F7" s="7"/>
      <c r="G7" s="7"/>
      <c r="H7" s="7"/>
      <c r="I7" s="9"/>
      <c r="J7" s="2" t="s">
        <v>81</v>
      </c>
      <c r="K7" s="2">
        <v>123</v>
      </c>
      <c r="L7" s="2"/>
      <c r="M7" s="6"/>
      <c r="N7" s="2"/>
      <c r="O7" s="6"/>
      <c r="P7" s="2"/>
      <c r="Q7" s="5"/>
      <c r="R7" s="2"/>
      <c r="S7" s="5"/>
      <c r="T7" s="5"/>
      <c r="U7" s="5"/>
      <c r="V7" s="7"/>
      <c r="W7" s="7"/>
      <c r="X7" s="9"/>
      <c r="Y7" s="9"/>
      <c r="Z7" s="7"/>
      <c r="AA7" s="7"/>
      <c r="AB7" s="7"/>
      <c r="AC7" s="9"/>
      <c r="AD7" s="9"/>
      <c r="AE7" s="9"/>
      <c r="AF7" s="2"/>
      <c r="AG7" s="2"/>
      <c r="AH7" s="5"/>
      <c r="AI7" s="2" t="s">
        <v>130</v>
      </c>
      <c r="AJ7" s="2" t="s">
        <v>549</v>
      </c>
      <c r="AK7" s="2" t="s">
        <v>549</v>
      </c>
      <c r="AL7" s="2" t="s">
        <v>219</v>
      </c>
      <c r="AM7" s="2" t="s">
        <v>188</v>
      </c>
    </row>
    <row r="8" spans="1:39" ht="15">
      <c r="A8" s="2">
        <v>4023691966</v>
      </c>
      <c r="B8" s="2">
        <v>68182437</v>
      </c>
      <c r="C8" s="12">
        <v>42166.130787037036</v>
      </c>
      <c r="D8" s="12">
        <v>42166.149270833332</v>
      </c>
      <c r="E8" s="2" t="s">
        <v>885</v>
      </c>
      <c r="F8" s="7"/>
      <c r="G8" s="7"/>
      <c r="H8" s="7"/>
      <c r="I8" s="9"/>
      <c r="J8" s="2" t="s">
        <v>81</v>
      </c>
      <c r="K8" s="2" t="s">
        <v>886</v>
      </c>
      <c r="L8" s="2"/>
      <c r="M8" s="6"/>
      <c r="N8" s="2"/>
      <c r="O8" s="6"/>
      <c r="P8" s="2"/>
      <c r="Q8" s="5"/>
      <c r="R8" s="2"/>
      <c r="S8" s="5"/>
      <c r="T8" s="5"/>
      <c r="U8" s="5"/>
      <c r="V8" s="7"/>
      <c r="W8" s="7"/>
      <c r="X8" s="9"/>
      <c r="Y8" s="9"/>
      <c r="Z8" s="7"/>
      <c r="AA8" s="7"/>
      <c r="AB8" s="7"/>
      <c r="AC8" s="9"/>
      <c r="AD8" s="9"/>
      <c r="AE8" s="9"/>
      <c r="AF8" s="2"/>
      <c r="AG8" s="2"/>
      <c r="AH8" s="5"/>
      <c r="AI8" s="2" t="s">
        <v>549</v>
      </c>
      <c r="AJ8" s="2" t="s">
        <v>130</v>
      </c>
      <c r="AK8" s="2" t="s">
        <v>130</v>
      </c>
      <c r="AL8" s="2" t="s">
        <v>219</v>
      </c>
      <c r="AM8" s="2" t="s">
        <v>188</v>
      </c>
    </row>
    <row r="9" spans="1:39" ht="15">
      <c r="A9" s="2">
        <v>4026027762</v>
      </c>
      <c r="B9" s="2">
        <v>68182437</v>
      </c>
      <c r="C9" s="12">
        <v>42167.075821759259</v>
      </c>
      <c r="D9" s="12">
        <v>42167.07880787037</v>
      </c>
      <c r="E9" s="2" t="s">
        <v>140</v>
      </c>
      <c r="F9" s="7"/>
      <c r="G9" s="7"/>
      <c r="H9" s="7"/>
      <c r="I9" s="9"/>
      <c r="J9" s="2" t="s">
        <v>81</v>
      </c>
      <c r="K9" s="2" t="s">
        <v>521</v>
      </c>
      <c r="L9" s="2"/>
      <c r="M9" s="6"/>
      <c r="N9" s="2"/>
      <c r="O9" s="6"/>
      <c r="P9" s="2"/>
      <c r="Q9" s="5"/>
      <c r="R9" s="2"/>
      <c r="S9" s="5"/>
      <c r="T9" s="5"/>
      <c r="U9" s="5"/>
      <c r="V9" s="7"/>
      <c r="W9" s="7"/>
      <c r="X9" s="9"/>
      <c r="Y9" s="9"/>
      <c r="Z9" s="7"/>
      <c r="AA9" s="7"/>
      <c r="AB9" s="7"/>
      <c r="AC9" s="9"/>
      <c r="AD9" s="9"/>
      <c r="AE9" s="9"/>
      <c r="AF9" s="2"/>
      <c r="AG9" s="2"/>
      <c r="AH9" s="5"/>
      <c r="AI9" s="2" t="s">
        <v>549</v>
      </c>
      <c r="AJ9" s="2" t="s">
        <v>549</v>
      </c>
      <c r="AK9" s="2" t="s">
        <v>549</v>
      </c>
      <c r="AL9" s="2" t="s">
        <v>549</v>
      </c>
      <c r="AM9" s="2" t="s">
        <v>549</v>
      </c>
    </row>
    <row r="10" spans="1:39" ht="15">
      <c r="A10" s="2">
        <v>4026128267</v>
      </c>
      <c r="B10" s="2">
        <v>68926268</v>
      </c>
      <c r="C10" s="12">
        <v>42167.137696759259</v>
      </c>
      <c r="D10" s="12">
        <v>42167.139351851853</v>
      </c>
      <c r="E10" s="2" t="s">
        <v>140</v>
      </c>
      <c r="F10" s="7"/>
      <c r="G10" s="9" t="s">
        <v>887</v>
      </c>
      <c r="H10" s="9" t="s">
        <v>85</v>
      </c>
      <c r="I10" s="9"/>
      <c r="J10" s="2" t="s">
        <v>170</v>
      </c>
      <c r="K10" s="2" t="s">
        <v>888</v>
      </c>
      <c r="L10" s="2" t="s">
        <v>887</v>
      </c>
      <c r="M10" s="6" t="s">
        <v>83</v>
      </c>
      <c r="N10" s="2" t="s">
        <v>85</v>
      </c>
      <c r="O10" s="6" t="s">
        <v>86</v>
      </c>
      <c r="P10" s="2" t="s">
        <v>87</v>
      </c>
      <c r="Q10" s="2" t="s">
        <v>889</v>
      </c>
      <c r="R10" s="2" t="s">
        <v>890</v>
      </c>
      <c r="S10" s="2" t="s">
        <v>83</v>
      </c>
      <c r="T10" s="2" t="s">
        <v>85</v>
      </c>
      <c r="U10" s="2" t="s">
        <v>891</v>
      </c>
      <c r="V10" s="7"/>
      <c r="W10" s="9" t="s">
        <v>117</v>
      </c>
      <c r="X10" s="9" t="s">
        <v>171</v>
      </c>
      <c r="Y10" s="9" t="s">
        <v>892</v>
      </c>
      <c r="Z10" s="9" t="s">
        <v>893</v>
      </c>
      <c r="AA10" s="9" t="s">
        <v>171</v>
      </c>
      <c r="AB10" s="9" t="s">
        <v>894</v>
      </c>
      <c r="AC10" s="9" t="s">
        <v>895</v>
      </c>
      <c r="AD10" s="9" t="s">
        <v>171</v>
      </c>
      <c r="AE10" s="9" t="s">
        <v>896</v>
      </c>
      <c r="AF10" s="2" t="s">
        <v>897</v>
      </c>
      <c r="AG10" s="2" t="s">
        <v>171</v>
      </c>
      <c r="AH10" s="2" t="s">
        <v>898</v>
      </c>
      <c r="AI10" s="2" t="s">
        <v>130</v>
      </c>
      <c r="AJ10" s="2" t="s">
        <v>132</v>
      </c>
      <c r="AK10" s="2" t="s">
        <v>132</v>
      </c>
      <c r="AL10" s="2" t="s">
        <v>219</v>
      </c>
      <c r="AM10" s="2" t="s">
        <v>188</v>
      </c>
    </row>
    <row r="11" spans="1:39" ht="15">
      <c r="A11" s="2">
        <v>4023691966</v>
      </c>
      <c r="B11" s="2">
        <v>68182437</v>
      </c>
      <c r="C11" s="12">
        <v>42166.130787037036</v>
      </c>
      <c r="D11" s="12">
        <v>42166.149270833332</v>
      </c>
      <c r="E11" s="2" t="s">
        <v>885</v>
      </c>
      <c r="F11" s="7"/>
      <c r="G11" s="7"/>
      <c r="H11" s="7"/>
      <c r="I11" s="9"/>
      <c r="J11" s="2" t="s">
        <v>81</v>
      </c>
      <c r="K11" s="2" t="s">
        <v>886</v>
      </c>
      <c r="L11" s="2"/>
      <c r="M11" s="6"/>
      <c r="N11" s="2"/>
      <c r="O11" s="6"/>
      <c r="P11" s="2"/>
      <c r="Q11" s="5"/>
      <c r="R11" s="2"/>
      <c r="S11" s="5"/>
      <c r="T11" s="5"/>
      <c r="U11" s="5"/>
      <c r="V11" s="7"/>
      <c r="W11" s="7"/>
      <c r="X11" s="9"/>
      <c r="Y11" s="9"/>
      <c r="Z11" s="7"/>
      <c r="AA11" s="7"/>
      <c r="AB11" s="7"/>
      <c r="AC11" s="9"/>
      <c r="AD11" s="9"/>
      <c r="AE11" s="9"/>
      <c r="AF11" s="2"/>
      <c r="AG11" s="2"/>
      <c r="AH11" s="5"/>
      <c r="AI11" s="2" t="s">
        <v>549</v>
      </c>
      <c r="AJ11" s="2" t="s">
        <v>130</v>
      </c>
      <c r="AK11" s="2"/>
      <c r="AL11" s="2" t="s">
        <v>219</v>
      </c>
      <c r="AM11" s="2" t="s">
        <v>188</v>
      </c>
    </row>
    <row r="12" spans="1:39" ht="15">
      <c r="A12" s="2">
        <v>4026364257</v>
      </c>
      <c r="B12" s="2">
        <v>68926268</v>
      </c>
      <c r="C12" s="12">
        <v>42167.321273148147</v>
      </c>
      <c r="D12" s="12">
        <v>42167.321458333332</v>
      </c>
      <c r="E12" s="2" t="s">
        <v>140</v>
      </c>
      <c r="F12" s="7"/>
      <c r="G12" s="7"/>
      <c r="H12" s="7"/>
      <c r="I12" s="9"/>
      <c r="J12" s="2" t="s">
        <v>81</v>
      </c>
      <c r="K12" s="2" t="s">
        <v>461</v>
      </c>
      <c r="L12" s="2"/>
      <c r="M12" s="6"/>
      <c r="N12" s="2"/>
      <c r="O12" s="6"/>
      <c r="P12" s="2"/>
      <c r="Q12" s="5"/>
      <c r="R12" s="2"/>
      <c r="S12" s="5"/>
      <c r="T12" s="5"/>
      <c r="U12" s="5"/>
      <c r="V12" s="7"/>
      <c r="W12" s="7"/>
      <c r="X12" s="9"/>
      <c r="Y12" s="9"/>
      <c r="Z12" s="7"/>
      <c r="AA12" s="7"/>
      <c r="AB12" s="7"/>
      <c r="AC12" s="9"/>
      <c r="AD12" s="9"/>
      <c r="AE12" s="9"/>
      <c r="AF12" s="2"/>
      <c r="AG12" s="2"/>
      <c r="AH12" s="5"/>
      <c r="AI12" s="2" t="s">
        <v>549</v>
      </c>
      <c r="AJ12" s="2" t="s">
        <v>549</v>
      </c>
      <c r="AK12" s="2" t="s">
        <v>549</v>
      </c>
      <c r="AL12" s="2" t="s">
        <v>549</v>
      </c>
      <c r="AM12" s="2" t="s">
        <v>549</v>
      </c>
    </row>
    <row r="13" spans="1:39" ht="15">
      <c r="A13" s="2">
        <v>4106067953</v>
      </c>
      <c r="B13" s="2">
        <v>68926268</v>
      </c>
      <c r="C13" s="12">
        <v>42212.119872685187</v>
      </c>
      <c r="D13" s="12">
        <v>42212.12091435185</v>
      </c>
      <c r="E13" s="2" t="s">
        <v>140</v>
      </c>
      <c r="F13" s="9" t="s">
        <v>449</v>
      </c>
      <c r="G13" s="9" t="s">
        <v>887</v>
      </c>
      <c r="H13" s="9" t="s">
        <v>85</v>
      </c>
      <c r="I13" s="9"/>
      <c r="J13" s="2" t="s">
        <v>170</v>
      </c>
      <c r="K13" s="2" t="s">
        <v>899</v>
      </c>
      <c r="L13" s="2" t="s">
        <v>887</v>
      </c>
      <c r="M13" s="6" t="s">
        <v>900</v>
      </c>
      <c r="N13" s="2" t="s">
        <v>85</v>
      </c>
      <c r="O13" s="6" t="s">
        <v>86</v>
      </c>
      <c r="P13" s="2" t="s">
        <v>87</v>
      </c>
      <c r="Q13" s="2" t="s">
        <v>889</v>
      </c>
      <c r="R13" s="2" t="s">
        <v>890</v>
      </c>
      <c r="S13" s="2" t="s">
        <v>83</v>
      </c>
      <c r="T13" s="2" t="s">
        <v>85</v>
      </c>
      <c r="U13" s="2" t="s">
        <v>891</v>
      </c>
      <c r="V13" s="9" t="s">
        <v>449</v>
      </c>
      <c r="W13" s="9" t="s">
        <v>117</v>
      </c>
      <c r="X13" s="9" t="s">
        <v>171</v>
      </c>
      <c r="Y13" s="9" t="s">
        <v>892</v>
      </c>
      <c r="Z13" s="9" t="s">
        <v>893</v>
      </c>
      <c r="AA13" s="9" t="s">
        <v>171</v>
      </c>
      <c r="AB13" s="9" t="s">
        <v>894</v>
      </c>
      <c r="AC13" s="9" t="s">
        <v>895</v>
      </c>
      <c r="AD13" s="9" t="s">
        <v>171</v>
      </c>
      <c r="AE13" s="9" t="s">
        <v>896</v>
      </c>
      <c r="AF13" s="2" t="s">
        <v>897</v>
      </c>
      <c r="AG13" s="2" t="s">
        <v>171</v>
      </c>
      <c r="AH13" s="2" t="s">
        <v>898</v>
      </c>
      <c r="AI13" s="2" t="s">
        <v>132</v>
      </c>
      <c r="AJ13" s="2" t="s">
        <v>132</v>
      </c>
      <c r="AK13" s="2" t="s">
        <v>132</v>
      </c>
      <c r="AL13" s="2" t="s">
        <v>132</v>
      </c>
      <c r="AM13" s="2" t="s">
        <v>132</v>
      </c>
    </row>
    <row r="14" spans="1:39" ht="15">
      <c r="A14" s="2">
        <v>4106066346</v>
      </c>
      <c r="B14" s="2">
        <v>68926268</v>
      </c>
      <c r="C14" s="12">
        <v>42212.118414351855</v>
      </c>
      <c r="D14" s="12">
        <v>42212.11917824074</v>
      </c>
      <c r="E14" s="2" t="s">
        <v>140</v>
      </c>
      <c r="F14" s="7"/>
      <c r="G14" s="7"/>
      <c r="H14" s="7"/>
      <c r="I14" s="9"/>
      <c r="J14" s="2" t="s">
        <v>81</v>
      </c>
      <c r="K14" s="2" t="s">
        <v>471</v>
      </c>
      <c r="L14" s="2"/>
      <c r="M14" s="6"/>
      <c r="N14" s="2"/>
      <c r="O14" s="6"/>
      <c r="P14" s="2"/>
      <c r="Q14" s="5"/>
      <c r="R14" s="2"/>
      <c r="S14" s="5"/>
      <c r="T14" s="5"/>
      <c r="U14" s="5"/>
      <c r="V14" s="7"/>
      <c r="W14" s="7"/>
      <c r="X14" s="9"/>
      <c r="Y14" s="9"/>
      <c r="Z14" s="7"/>
      <c r="AA14" s="7"/>
      <c r="AB14" s="7"/>
      <c r="AC14" s="9"/>
      <c r="AD14" s="9"/>
      <c r="AE14" s="9"/>
      <c r="AF14" s="2"/>
      <c r="AG14" s="2"/>
      <c r="AH14" s="5"/>
      <c r="AI14" s="2" t="s">
        <v>130</v>
      </c>
      <c r="AJ14" s="2" t="s">
        <v>130</v>
      </c>
      <c r="AK14" s="2" t="s">
        <v>130</v>
      </c>
      <c r="AL14" s="2" t="s">
        <v>130</v>
      </c>
      <c r="AM14" s="2" t="s">
        <v>130</v>
      </c>
    </row>
    <row r="15" spans="1:39" ht="15">
      <c r="A15" s="2">
        <v>4174990924</v>
      </c>
      <c r="B15" s="2">
        <v>68926268</v>
      </c>
      <c r="C15" s="12">
        <v>42250.052430555559</v>
      </c>
      <c r="D15" s="12">
        <v>42250.053368055553</v>
      </c>
      <c r="E15" s="2" t="s">
        <v>901</v>
      </c>
      <c r="F15" s="7"/>
      <c r="G15" s="7"/>
      <c r="H15" s="7"/>
      <c r="I15" s="9"/>
      <c r="J15" s="2" t="s">
        <v>81</v>
      </c>
      <c r="K15" s="2">
        <v>123456789</v>
      </c>
      <c r="L15" s="2"/>
      <c r="M15" s="6"/>
      <c r="N15" s="2"/>
      <c r="O15" s="6"/>
      <c r="P15" s="2"/>
      <c r="Q15" s="5"/>
      <c r="R15" s="2"/>
      <c r="S15" s="5"/>
      <c r="T15" s="5"/>
      <c r="U15" s="5"/>
      <c r="V15" s="7"/>
      <c r="W15" s="7"/>
      <c r="X15" s="9"/>
      <c r="Y15" s="9"/>
      <c r="Z15" s="7"/>
      <c r="AA15" s="7"/>
      <c r="AB15" s="7"/>
      <c r="AC15" s="9"/>
      <c r="AD15" s="9"/>
      <c r="AE15" s="9"/>
      <c r="AF15" s="2"/>
      <c r="AG15" s="2"/>
      <c r="AH15" s="5"/>
      <c r="AI15" s="2" t="s">
        <v>130</v>
      </c>
      <c r="AJ15" s="2" t="s">
        <v>132</v>
      </c>
      <c r="AK15" s="2" t="s">
        <v>549</v>
      </c>
      <c r="AL15" s="2" t="s">
        <v>130</v>
      </c>
      <c r="AM15" s="2" t="s">
        <v>132</v>
      </c>
    </row>
    <row r="16" spans="1:39" ht="15">
      <c r="A16" s="2">
        <v>4175311302</v>
      </c>
      <c r="B16" s="2">
        <v>68926268</v>
      </c>
      <c r="C16" s="12">
        <v>42250.270428240743</v>
      </c>
      <c r="D16" s="12">
        <v>42250.296539351853</v>
      </c>
      <c r="E16" s="2" t="s">
        <v>140</v>
      </c>
      <c r="F16" s="7"/>
      <c r="G16" s="7"/>
      <c r="H16" s="7"/>
      <c r="I16" s="9"/>
      <c r="J16" s="2" t="s">
        <v>81</v>
      </c>
      <c r="K16" s="2">
        <v>123</v>
      </c>
      <c r="L16" s="2"/>
      <c r="M16" s="6"/>
      <c r="N16" s="2"/>
      <c r="O16" s="6"/>
      <c r="P16" s="2"/>
      <c r="Q16" s="5"/>
      <c r="R16" s="2"/>
      <c r="S16" s="5"/>
      <c r="T16" s="5"/>
      <c r="U16" s="5"/>
      <c r="V16" s="7"/>
      <c r="W16" s="7"/>
      <c r="X16" s="9"/>
      <c r="Y16" s="9"/>
      <c r="Z16" s="7"/>
      <c r="AA16" s="7"/>
      <c r="AB16" s="7"/>
      <c r="AC16" s="9"/>
      <c r="AD16" s="9"/>
      <c r="AE16" s="9"/>
      <c r="AF16" s="2"/>
      <c r="AG16" s="2"/>
      <c r="AH16" s="5"/>
      <c r="AI16" s="2" t="s">
        <v>130</v>
      </c>
      <c r="AJ16" s="2" t="s">
        <v>132</v>
      </c>
      <c r="AK16" s="2" t="s">
        <v>130</v>
      </c>
      <c r="AL16" s="2" t="s">
        <v>219</v>
      </c>
      <c r="AM16" s="2" t="s">
        <v>132</v>
      </c>
    </row>
    <row r="17" spans="1:39" ht="15">
      <c r="A17" s="2">
        <v>4177470113</v>
      </c>
      <c r="B17" s="2">
        <v>68926268</v>
      </c>
      <c r="C17" s="12">
        <v>42251.163587962961</v>
      </c>
      <c r="D17" s="12">
        <v>42251.252928240741</v>
      </c>
      <c r="E17" s="2" t="s">
        <v>140</v>
      </c>
      <c r="F17" s="7"/>
      <c r="G17" s="7"/>
      <c r="H17" s="7"/>
      <c r="I17" s="9"/>
      <c r="J17" s="2" t="s">
        <v>81</v>
      </c>
      <c r="K17" s="2" t="s">
        <v>471</v>
      </c>
      <c r="L17" s="2"/>
      <c r="M17" s="6"/>
      <c r="N17" s="2"/>
      <c r="O17" s="6"/>
      <c r="P17" s="2"/>
      <c r="Q17" s="5"/>
      <c r="R17" s="2"/>
      <c r="S17" s="5"/>
      <c r="T17" s="5"/>
      <c r="U17" s="5"/>
      <c r="V17" s="7"/>
      <c r="W17" s="7"/>
      <c r="X17" s="9"/>
      <c r="Y17" s="9"/>
      <c r="Z17" s="7"/>
      <c r="AA17" s="7"/>
      <c r="AB17" s="7"/>
      <c r="AC17" s="9"/>
      <c r="AD17" s="9"/>
      <c r="AE17" s="9"/>
      <c r="AF17" s="2"/>
      <c r="AG17" s="2"/>
      <c r="AH17" s="5"/>
      <c r="AI17" s="2" t="s">
        <v>130</v>
      </c>
      <c r="AJ17" s="2" t="s">
        <v>132</v>
      </c>
      <c r="AK17" s="2" t="s">
        <v>132</v>
      </c>
      <c r="AL17" s="2" t="s">
        <v>219</v>
      </c>
      <c r="AM17" s="2" t="s">
        <v>132</v>
      </c>
    </row>
    <row r="18" spans="1:39" ht="15">
      <c r="A18" s="2">
        <v>4294168933</v>
      </c>
      <c r="B18" s="2">
        <v>68926268</v>
      </c>
      <c r="C18" s="12">
        <v>42307.026631944442</v>
      </c>
      <c r="D18" s="12">
        <v>42307.027326388888</v>
      </c>
      <c r="E18" s="2" t="s">
        <v>524</v>
      </c>
      <c r="F18" s="7"/>
      <c r="G18" s="7"/>
      <c r="H18" s="7"/>
      <c r="I18" s="9"/>
      <c r="J18" s="2" t="s">
        <v>81</v>
      </c>
      <c r="K18" s="2" t="s">
        <v>471</v>
      </c>
      <c r="L18" s="2"/>
      <c r="M18" s="6"/>
      <c r="N18" s="2"/>
      <c r="O18" s="6"/>
      <c r="P18" s="2"/>
      <c r="Q18" s="5"/>
      <c r="R18" s="2"/>
      <c r="S18" s="5"/>
      <c r="T18" s="5"/>
      <c r="U18" s="5"/>
      <c r="V18" s="7"/>
      <c r="W18" s="7"/>
      <c r="X18" s="9"/>
      <c r="Y18" s="9"/>
      <c r="Z18" s="7"/>
      <c r="AA18" s="7"/>
      <c r="AB18" s="7"/>
      <c r="AC18" s="9"/>
      <c r="AD18" s="9"/>
      <c r="AE18" s="9"/>
      <c r="AF18" s="2"/>
      <c r="AG18" s="2"/>
      <c r="AH18" s="5"/>
      <c r="AI18" s="2" t="s">
        <v>130</v>
      </c>
      <c r="AJ18" s="2" t="s">
        <v>130</v>
      </c>
      <c r="AK18" s="2" t="s">
        <v>549</v>
      </c>
      <c r="AL18" s="2" t="s">
        <v>130</v>
      </c>
      <c r="AM18" s="2" t="s">
        <v>132</v>
      </c>
    </row>
    <row r="19" spans="1:39" ht="15">
      <c r="A19" s="2">
        <v>4294297490</v>
      </c>
      <c r="B19" s="2">
        <v>68926268</v>
      </c>
      <c r="C19" s="12">
        <v>42307.093263888892</v>
      </c>
      <c r="D19" s="12">
        <v>42307.093657407408</v>
      </c>
      <c r="E19" s="2" t="s">
        <v>524</v>
      </c>
      <c r="F19" s="7"/>
      <c r="G19" s="7"/>
      <c r="H19" s="7"/>
      <c r="I19" s="9"/>
      <c r="J19" s="2" t="s">
        <v>81</v>
      </c>
      <c r="K19" s="2" t="s">
        <v>471</v>
      </c>
      <c r="L19" s="2"/>
      <c r="M19" s="6"/>
      <c r="N19" s="2"/>
      <c r="O19" s="6"/>
      <c r="P19" s="2"/>
      <c r="Q19" s="5"/>
      <c r="R19" s="2"/>
      <c r="S19" s="5"/>
      <c r="T19" s="5"/>
      <c r="U19" s="5"/>
      <c r="V19" s="7"/>
      <c r="W19" s="7"/>
      <c r="X19" s="9"/>
      <c r="Y19" s="9"/>
      <c r="Z19" s="7"/>
      <c r="AA19" s="7"/>
      <c r="AB19" s="7"/>
      <c r="AC19" s="9"/>
      <c r="AD19" s="9"/>
      <c r="AE19" s="9"/>
      <c r="AF19" s="2"/>
      <c r="AG19" s="2"/>
      <c r="AH19" s="5"/>
      <c r="AI19" s="2" t="s">
        <v>130</v>
      </c>
      <c r="AJ19" s="2" t="s">
        <v>219</v>
      </c>
      <c r="AK19" s="2" t="s">
        <v>188</v>
      </c>
      <c r="AL19" s="2" t="s">
        <v>188</v>
      </c>
      <c r="AM19" s="2" t="s">
        <v>188</v>
      </c>
    </row>
    <row r="20" spans="1:39" ht="15">
      <c r="A20" s="2">
        <v>4310359072</v>
      </c>
      <c r="B20" s="2">
        <v>68926268</v>
      </c>
      <c r="C20" s="12">
        <v>42314.180763888886</v>
      </c>
      <c r="D20" s="12">
        <v>42314.181504629632</v>
      </c>
      <c r="E20" s="2" t="s">
        <v>524</v>
      </c>
      <c r="F20" s="7"/>
      <c r="G20" s="7"/>
      <c r="H20" s="7"/>
      <c r="I20" s="9"/>
      <c r="J20" s="2" t="s">
        <v>81</v>
      </c>
      <c r="K20" s="2" t="s">
        <v>471</v>
      </c>
      <c r="L20" s="2"/>
      <c r="M20" s="6"/>
      <c r="N20" s="2"/>
      <c r="O20" s="6"/>
      <c r="P20" s="2"/>
      <c r="Q20" s="5"/>
      <c r="R20" s="2"/>
      <c r="S20" s="5"/>
      <c r="T20" s="5"/>
      <c r="U20" s="5"/>
      <c r="V20" s="7"/>
      <c r="W20" s="7"/>
      <c r="X20" s="9"/>
      <c r="Y20" s="9"/>
      <c r="Z20" s="7"/>
      <c r="AA20" s="7"/>
      <c r="AB20" s="7"/>
      <c r="AC20" s="9"/>
      <c r="AD20" s="9"/>
      <c r="AE20" s="9"/>
      <c r="AF20" s="2"/>
      <c r="AG20" s="2"/>
      <c r="AH20" s="5"/>
      <c r="AI20" s="2" t="s">
        <v>132</v>
      </c>
      <c r="AJ20" s="2" t="s">
        <v>132</v>
      </c>
      <c r="AK20" s="2" t="s">
        <v>132</v>
      </c>
      <c r="AL20" s="2" t="s">
        <v>130</v>
      </c>
      <c r="AM20" s="2" t="s">
        <v>219</v>
      </c>
    </row>
    <row r="21" spans="1:39" ht="15">
      <c r="A21" s="2">
        <v>4310363863</v>
      </c>
      <c r="B21" s="2">
        <v>68926268</v>
      </c>
      <c r="C21" s="12">
        <v>42314.18409722222</v>
      </c>
      <c r="D21" s="12">
        <v>42314.184629629628</v>
      </c>
      <c r="E21" s="2" t="s">
        <v>524</v>
      </c>
      <c r="F21" s="7"/>
      <c r="G21" s="7"/>
      <c r="H21" s="7"/>
      <c r="I21" s="9"/>
      <c r="J21" s="2" t="s">
        <v>81</v>
      </c>
      <c r="K21" s="2" t="s">
        <v>902</v>
      </c>
      <c r="L21" s="2"/>
      <c r="M21" s="6"/>
      <c r="N21" s="2"/>
      <c r="O21" s="6"/>
      <c r="P21" s="2"/>
      <c r="Q21" s="5"/>
      <c r="R21" s="2"/>
      <c r="S21" s="5"/>
      <c r="T21" s="5"/>
      <c r="U21" s="5"/>
      <c r="V21" s="7"/>
      <c r="W21" s="7"/>
      <c r="X21" s="9"/>
      <c r="Y21" s="9"/>
      <c r="Z21" s="7"/>
      <c r="AA21" s="7"/>
      <c r="AB21" s="7"/>
      <c r="AC21" s="9"/>
      <c r="AD21" s="9"/>
      <c r="AE21" s="9"/>
      <c r="AF21" s="2"/>
      <c r="AG21" s="2"/>
      <c r="AH21" s="5"/>
      <c r="AI21" s="2" t="s">
        <v>130</v>
      </c>
      <c r="AJ21" s="2" t="s">
        <v>130</v>
      </c>
      <c r="AK21" s="2" t="s">
        <v>130</v>
      </c>
      <c r="AL21" s="2" t="s">
        <v>130</v>
      </c>
      <c r="AM21" s="2" t="s">
        <v>130</v>
      </c>
    </row>
    <row r="22" spans="1:39" ht="15">
      <c r="A22" s="2">
        <v>4345081037</v>
      </c>
      <c r="B22" s="2">
        <v>68926268</v>
      </c>
      <c r="C22" s="12">
        <v>42328.041851851849</v>
      </c>
      <c r="D22" s="12">
        <v>42328.042256944442</v>
      </c>
      <c r="E22" s="2" t="s">
        <v>524</v>
      </c>
      <c r="F22" s="7"/>
      <c r="G22" s="7"/>
      <c r="H22" s="7"/>
      <c r="I22" s="9"/>
      <c r="J22" s="2" t="s">
        <v>81</v>
      </c>
      <c r="K22" s="2" t="s">
        <v>599</v>
      </c>
      <c r="L22" s="2"/>
      <c r="M22" s="6"/>
      <c r="N22" s="2"/>
      <c r="O22" s="6"/>
      <c r="P22" s="2"/>
      <c r="Q22" s="5"/>
      <c r="R22" s="2"/>
      <c r="S22" s="5"/>
      <c r="T22" s="5"/>
      <c r="U22" s="5"/>
      <c r="V22" s="7"/>
      <c r="W22" s="7"/>
      <c r="X22" s="9"/>
      <c r="Y22" s="9"/>
      <c r="Z22" s="7"/>
      <c r="AA22" s="7"/>
      <c r="AB22" s="7"/>
      <c r="AC22" s="9"/>
      <c r="AD22" s="9"/>
      <c r="AE22" s="9"/>
      <c r="AF22" s="2"/>
      <c r="AG22" s="2"/>
      <c r="AH22" s="5"/>
      <c r="AI22" s="2" t="s">
        <v>132</v>
      </c>
      <c r="AJ22" s="2" t="s">
        <v>130</v>
      </c>
      <c r="AK22" s="2" t="s">
        <v>549</v>
      </c>
      <c r="AL22" s="2" t="s">
        <v>549</v>
      </c>
      <c r="AM22" s="2" t="s">
        <v>549</v>
      </c>
    </row>
    <row r="23" spans="1:39" ht="15">
      <c r="A23" s="2">
        <v>4345402177</v>
      </c>
      <c r="B23" s="2">
        <v>68926268</v>
      </c>
      <c r="C23" s="12">
        <v>42328.21</v>
      </c>
      <c r="D23" s="12">
        <v>42328.212384259263</v>
      </c>
      <c r="E23" s="2" t="s">
        <v>524</v>
      </c>
      <c r="F23" s="9" t="s">
        <v>114</v>
      </c>
      <c r="G23" s="9" t="s">
        <v>89</v>
      </c>
      <c r="H23" s="9" t="s">
        <v>451</v>
      </c>
      <c r="I23" s="9"/>
      <c r="J23" s="2" t="s">
        <v>170</v>
      </c>
      <c r="K23" s="2" t="s">
        <v>903</v>
      </c>
      <c r="L23" s="2" t="s">
        <v>89</v>
      </c>
      <c r="M23" s="6"/>
      <c r="N23" s="2" t="s">
        <v>451</v>
      </c>
      <c r="O23" s="6" t="s">
        <v>904</v>
      </c>
      <c r="P23" s="2" t="s">
        <v>87</v>
      </c>
      <c r="Q23" s="2" t="s">
        <v>905</v>
      </c>
      <c r="R23" s="2" t="s">
        <v>83</v>
      </c>
      <c r="S23" s="5"/>
      <c r="T23" s="2" t="s">
        <v>906</v>
      </c>
      <c r="U23" s="2">
        <v>567565656</v>
      </c>
      <c r="V23" s="9" t="s">
        <v>114</v>
      </c>
      <c r="W23" s="9" t="s">
        <v>452</v>
      </c>
      <c r="X23" s="9"/>
      <c r="Y23" s="9"/>
      <c r="Z23" s="7"/>
      <c r="AA23" s="7"/>
      <c r="AB23" s="7"/>
      <c r="AC23" s="9"/>
      <c r="AD23" s="9"/>
      <c r="AE23" s="9"/>
      <c r="AF23" s="2"/>
      <c r="AG23" s="2"/>
      <c r="AH23" s="5"/>
      <c r="AI23" s="2" t="s">
        <v>130</v>
      </c>
      <c r="AJ23" s="2" t="s">
        <v>130</v>
      </c>
      <c r="AK23" s="2" t="s">
        <v>549</v>
      </c>
      <c r="AL23" s="2" t="s">
        <v>549</v>
      </c>
      <c r="AM23" s="2" t="s">
        <v>549</v>
      </c>
    </row>
    <row r="24" spans="1:39" ht="15">
      <c r="A24" s="2">
        <v>4472319440</v>
      </c>
      <c r="B24" s="2">
        <v>68926268</v>
      </c>
      <c r="C24" s="12">
        <v>42396.927604166667</v>
      </c>
      <c r="D24" s="12">
        <v>42396.928611111114</v>
      </c>
      <c r="E24" s="2" t="s">
        <v>907</v>
      </c>
      <c r="F24" s="7"/>
      <c r="G24" s="7"/>
      <c r="H24" s="7"/>
      <c r="I24" s="9"/>
      <c r="J24" s="2" t="s">
        <v>81</v>
      </c>
      <c r="K24" s="2" t="s">
        <v>668</v>
      </c>
      <c r="L24" s="2"/>
      <c r="M24" s="6"/>
      <c r="N24" s="2"/>
      <c r="O24" s="6"/>
      <c r="P24" s="2"/>
      <c r="Q24" s="5"/>
      <c r="R24" s="2"/>
      <c r="S24" s="5"/>
      <c r="T24" s="5"/>
      <c r="U24" s="5"/>
      <c r="V24" s="7"/>
      <c r="W24" s="7"/>
      <c r="X24" s="9"/>
      <c r="Y24" s="9"/>
      <c r="Z24" s="7"/>
      <c r="AA24" s="7"/>
      <c r="AB24" s="7"/>
      <c r="AC24" s="9"/>
      <c r="AD24" s="9"/>
      <c r="AE24" s="9"/>
      <c r="AF24" s="2"/>
      <c r="AG24" s="2"/>
      <c r="AH24" s="5"/>
      <c r="AI24" s="2" t="s">
        <v>549</v>
      </c>
      <c r="AJ24" s="2" t="s">
        <v>130</v>
      </c>
      <c r="AK24" s="2" t="s">
        <v>130</v>
      </c>
      <c r="AL24" s="2" t="s">
        <v>188</v>
      </c>
      <c r="AM24" s="2" t="s">
        <v>188</v>
      </c>
    </row>
    <row r="25" spans="1:39" ht="15">
      <c r="A25" s="2">
        <v>4638734659</v>
      </c>
      <c r="B25" s="2">
        <v>68926268</v>
      </c>
      <c r="C25" s="12">
        <v>42466.140636574077</v>
      </c>
      <c r="D25" s="12">
        <v>42466.157939814817</v>
      </c>
      <c r="E25" s="2" t="s">
        <v>908</v>
      </c>
      <c r="F25" s="7"/>
      <c r="G25" s="7"/>
      <c r="H25" s="7"/>
      <c r="I25" s="9"/>
      <c r="J25" s="2" t="s">
        <v>81</v>
      </c>
      <c r="K25" s="2" t="s">
        <v>668</v>
      </c>
      <c r="L25" s="2"/>
      <c r="M25" s="6"/>
      <c r="N25" s="2"/>
      <c r="O25" s="6"/>
      <c r="P25" s="2"/>
      <c r="Q25" s="5"/>
      <c r="R25" s="2"/>
      <c r="S25" s="5"/>
      <c r="T25" s="5"/>
      <c r="U25" s="5"/>
      <c r="V25" s="7"/>
      <c r="W25" s="7"/>
      <c r="X25" s="9"/>
      <c r="Y25" s="9"/>
      <c r="Z25" s="7"/>
      <c r="AA25" s="7"/>
      <c r="AB25" s="7"/>
      <c r="AC25" s="9"/>
      <c r="AD25" s="9"/>
      <c r="AE25" s="9"/>
      <c r="AF25" s="2"/>
      <c r="AG25" s="2"/>
      <c r="AH25" s="5"/>
      <c r="AI25" s="2" t="s">
        <v>549</v>
      </c>
      <c r="AJ25" s="2" t="s">
        <v>130</v>
      </c>
      <c r="AK25" s="2" t="s">
        <v>130</v>
      </c>
      <c r="AL25" s="2" t="s">
        <v>130</v>
      </c>
      <c r="AM25" s="2" t="s">
        <v>132</v>
      </c>
    </row>
    <row r="26" spans="1:39" ht="15">
      <c r="A26" s="2">
        <v>4686259101</v>
      </c>
      <c r="B26" s="2">
        <v>68926268</v>
      </c>
      <c r="C26" s="12">
        <v>42486.952546296299</v>
      </c>
      <c r="D26" s="12">
        <v>42486.954027777778</v>
      </c>
      <c r="E26" s="2" t="s">
        <v>909</v>
      </c>
      <c r="F26" s="7"/>
      <c r="G26" s="7"/>
      <c r="H26" s="7"/>
      <c r="I26" s="9"/>
      <c r="J26" s="2" t="s">
        <v>81</v>
      </c>
      <c r="K26" s="2">
        <v>1234</v>
      </c>
      <c r="L26" s="2"/>
      <c r="M26" s="6"/>
      <c r="N26" s="2"/>
      <c r="O26" s="6"/>
      <c r="P26" s="2"/>
      <c r="Q26" s="5"/>
      <c r="R26" s="2"/>
      <c r="S26" s="5"/>
      <c r="T26" s="5"/>
      <c r="U26" s="5"/>
      <c r="V26" s="7"/>
      <c r="W26" s="7"/>
      <c r="X26" s="9"/>
      <c r="Y26" s="9"/>
      <c r="Z26" s="7"/>
      <c r="AA26" s="7"/>
      <c r="AB26" s="7"/>
      <c r="AC26" s="9"/>
      <c r="AD26" s="9"/>
      <c r="AE26" s="9"/>
      <c r="AF26" s="2"/>
      <c r="AG26" s="2"/>
      <c r="AH26" s="5"/>
      <c r="AI26" s="2" t="s">
        <v>130</v>
      </c>
      <c r="AJ26" s="2" t="s">
        <v>132</v>
      </c>
      <c r="AK26" s="2" t="s">
        <v>130</v>
      </c>
      <c r="AL26" s="2" t="s">
        <v>130</v>
      </c>
      <c r="AM26" s="2" t="s">
        <v>132</v>
      </c>
    </row>
    <row r="27" spans="1:39" ht="15">
      <c r="A27" s="2">
        <v>4686391758</v>
      </c>
      <c r="B27" s="2">
        <v>68926268</v>
      </c>
      <c r="C27" s="12">
        <v>42487.006261574075</v>
      </c>
      <c r="D27" s="12">
        <v>42487.007303240738</v>
      </c>
      <c r="E27" s="2" t="s">
        <v>910</v>
      </c>
      <c r="F27" s="7"/>
      <c r="G27" s="7"/>
      <c r="H27" s="7"/>
      <c r="I27" s="9"/>
      <c r="J27" s="2" t="s">
        <v>81</v>
      </c>
      <c r="K27" s="2" t="s">
        <v>911</v>
      </c>
      <c r="L27" s="2"/>
      <c r="M27" s="6"/>
      <c r="N27" s="2"/>
      <c r="O27" s="6"/>
      <c r="P27" s="2"/>
      <c r="Q27" s="5"/>
      <c r="R27" s="2"/>
      <c r="S27" s="5"/>
      <c r="T27" s="5"/>
      <c r="U27" s="5"/>
      <c r="V27" s="7"/>
      <c r="W27" s="7"/>
      <c r="X27" s="9"/>
      <c r="Y27" s="9"/>
      <c r="Z27" s="7"/>
      <c r="AA27" s="7"/>
      <c r="AB27" s="7"/>
      <c r="AC27" s="9"/>
      <c r="AD27" s="9"/>
      <c r="AE27" s="9"/>
      <c r="AF27" s="2"/>
      <c r="AG27" s="2"/>
      <c r="AH27" s="5"/>
      <c r="AI27" s="2" t="s">
        <v>132</v>
      </c>
      <c r="AJ27" s="2" t="s">
        <v>219</v>
      </c>
      <c r="AK27" s="2" t="s">
        <v>130</v>
      </c>
      <c r="AL27" s="2" t="s">
        <v>188</v>
      </c>
      <c r="AM27" s="2" t="s">
        <v>132</v>
      </c>
    </row>
    <row r="28" spans="1:39" ht="15">
      <c r="A28" s="2">
        <v>4835563073</v>
      </c>
      <c r="B28" s="2">
        <v>68926268</v>
      </c>
      <c r="C28" s="12">
        <v>42556.271608796298</v>
      </c>
      <c r="D28" s="12">
        <v>42556.273611111108</v>
      </c>
      <c r="E28" s="2" t="s">
        <v>681</v>
      </c>
      <c r="F28" s="7"/>
      <c r="G28" s="7"/>
      <c r="H28" s="7"/>
      <c r="I28" s="9"/>
      <c r="J28" s="2" t="s">
        <v>81</v>
      </c>
      <c r="K28" s="2" t="s">
        <v>614</v>
      </c>
      <c r="L28" s="2"/>
      <c r="M28" s="6"/>
      <c r="N28" s="2"/>
      <c r="O28" s="6"/>
      <c r="P28" s="2"/>
      <c r="Q28" s="5"/>
      <c r="R28" s="2"/>
      <c r="S28" s="5"/>
      <c r="T28" s="5"/>
      <c r="U28" s="5"/>
      <c r="V28" s="7"/>
      <c r="W28" s="7"/>
      <c r="X28" s="9"/>
      <c r="Y28" s="9"/>
      <c r="Z28" s="7"/>
      <c r="AA28" s="7"/>
      <c r="AB28" s="7"/>
      <c r="AC28" s="9"/>
      <c r="AD28" s="9"/>
      <c r="AE28" s="9"/>
      <c r="AF28" s="2"/>
      <c r="AG28" s="2"/>
      <c r="AH28" s="5"/>
      <c r="AI28" s="2" t="s">
        <v>132</v>
      </c>
      <c r="AJ28" s="2" t="s">
        <v>219</v>
      </c>
      <c r="AK28" s="2" t="s">
        <v>219</v>
      </c>
      <c r="AL28" s="2" t="s">
        <v>132</v>
      </c>
      <c r="AM28" s="2" t="s">
        <v>132</v>
      </c>
    </row>
    <row r="29" spans="1:39" ht="15">
      <c r="A29" s="2"/>
      <c r="B29" s="2"/>
      <c r="C29" s="12"/>
      <c r="D29" s="12"/>
      <c r="E29" s="2"/>
      <c r="F29" s="7"/>
      <c r="G29" s="7"/>
      <c r="H29" s="7"/>
      <c r="I29" s="9"/>
      <c r="J29" s="2"/>
      <c r="K29" s="2"/>
      <c r="L29" s="2"/>
      <c r="M29" s="6"/>
      <c r="N29" s="2"/>
      <c r="O29" s="6"/>
      <c r="P29" s="2"/>
      <c r="Q29" s="5"/>
      <c r="R29" s="2"/>
      <c r="S29" s="5"/>
      <c r="T29" s="5"/>
      <c r="U29" s="5"/>
      <c r="V29" s="7"/>
      <c r="W29" s="7"/>
      <c r="X29" s="9"/>
      <c r="Y29" s="9"/>
      <c r="Z29" s="7"/>
      <c r="AA29" s="7"/>
      <c r="AB29" s="7"/>
      <c r="AC29" s="9"/>
      <c r="AD29" s="9"/>
      <c r="AE29" s="9"/>
      <c r="AF29" s="2"/>
      <c r="AG29" s="2"/>
      <c r="AH29" s="5"/>
      <c r="AI29" s="2"/>
      <c r="AJ29" s="2"/>
      <c r="AK29" s="2"/>
      <c r="AL29" s="2"/>
      <c r="AM29" s="2"/>
    </row>
    <row r="30" spans="1:39" ht="15">
      <c r="A30" s="2"/>
      <c r="B30" s="2"/>
      <c r="C30" s="12"/>
      <c r="D30" s="12"/>
      <c r="E30" s="2"/>
      <c r="F30" s="7"/>
      <c r="G30" s="7"/>
      <c r="H30" s="7"/>
      <c r="I30" s="9"/>
      <c r="J30" s="2"/>
      <c r="K30" s="2"/>
      <c r="L30" s="2"/>
      <c r="M30" s="6"/>
      <c r="N30" s="2"/>
      <c r="O30" s="6"/>
      <c r="P30" s="2"/>
      <c r="Q30" s="5"/>
      <c r="R30" s="2"/>
      <c r="S30" s="5"/>
      <c r="T30" s="5"/>
      <c r="U30" s="5"/>
      <c r="V30" s="7"/>
      <c r="W30" s="7"/>
      <c r="X30" s="9"/>
      <c r="Y30" s="9"/>
      <c r="Z30" s="7"/>
      <c r="AA30" s="7"/>
      <c r="AB30" s="7"/>
      <c r="AC30" s="9"/>
      <c r="AD30" s="9"/>
      <c r="AE30" s="9"/>
      <c r="AF30" s="2"/>
      <c r="AG30" s="2"/>
      <c r="AH30" s="5"/>
      <c r="AI30" s="2"/>
      <c r="AJ30" s="2"/>
      <c r="AK30" s="2"/>
      <c r="AL30" s="2"/>
      <c r="AM30" s="2"/>
    </row>
    <row r="31" spans="1:39" ht="15">
      <c r="A31" s="2"/>
      <c r="B31" s="2"/>
      <c r="C31" s="12"/>
      <c r="D31" s="12"/>
      <c r="E31" s="2"/>
      <c r="F31" s="7"/>
      <c r="G31" s="7"/>
      <c r="H31" s="7"/>
      <c r="I31" s="7"/>
      <c r="J31" s="2"/>
      <c r="K31" s="2"/>
      <c r="L31" s="2"/>
      <c r="M31" s="6"/>
      <c r="N31" s="2"/>
      <c r="O31" s="6"/>
      <c r="P31" s="2"/>
      <c r="Q31" s="2"/>
      <c r="R31" s="2"/>
      <c r="S31" s="5"/>
      <c r="T31" s="5"/>
      <c r="U31" s="5"/>
      <c r="V31" s="9"/>
      <c r="W31" s="7"/>
      <c r="X31" s="9"/>
      <c r="Y31" s="9"/>
      <c r="Z31" s="7"/>
      <c r="AA31" s="7"/>
      <c r="AB31" s="7"/>
      <c r="AC31" s="9"/>
      <c r="AD31" s="9"/>
      <c r="AE31" s="9"/>
      <c r="AF31" s="2"/>
      <c r="AG31" s="2"/>
      <c r="AH31" s="5"/>
      <c r="AI31" s="2"/>
      <c r="AJ31" s="2"/>
      <c r="AK31" s="2"/>
      <c r="AL31" s="2"/>
      <c r="AM31" s="2"/>
    </row>
    <row r="32" spans="1:39" ht="15">
      <c r="A32" s="2"/>
      <c r="B32" s="2"/>
      <c r="C32" s="12"/>
      <c r="D32" s="12"/>
      <c r="E32" s="2"/>
      <c r="F32" s="7"/>
      <c r="G32" s="9"/>
      <c r="H32" s="9"/>
      <c r="I32" s="9"/>
      <c r="J32" s="2"/>
      <c r="K32" s="2"/>
      <c r="L32" s="2"/>
      <c r="M32" s="6"/>
      <c r="N32" s="2"/>
      <c r="O32" s="6"/>
      <c r="P32" s="5"/>
      <c r="Q32" s="5"/>
      <c r="R32" s="2"/>
      <c r="S32" s="5"/>
      <c r="T32" s="5"/>
      <c r="U32" s="5"/>
      <c r="V32" s="7"/>
      <c r="W32" s="7"/>
      <c r="X32" s="9"/>
      <c r="Y32" s="9"/>
      <c r="Z32" s="7"/>
      <c r="AA32" s="7"/>
      <c r="AB32" s="7"/>
      <c r="AC32" s="9"/>
      <c r="AD32" s="9"/>
      <c r="AE32" s="9"/>
      <c r="AF32" s="2"/>
      <c r="AG32" s="2"/>
      <c r="AH32" s="5"/>
      <c r="AI32" s="2"/>
      <c r="AJ32" s="2"/>
      <c r="AK32" s="2"/>
      <c r="AL32" s="2"/>
      <c r="AM32" s="2"/>
    </row>
    <row r="33" spans="1:39" ht="15">
      <c r="A33" s="2"/>
      <c r="B33" s="2"/>
      <c r="C33" s="12"/>
      <c r="D33" s="12"/>
      <c r="E33" s="2"/>
      <c r="F33" s="7"/>
      <c r="G33" s="9"/>
      <c r="H33" s="9"/>
      <c r="I33" s="9"/>
      <c r="J33" s="2"/>
      <c r="K33" s="2"/>
      <c r="L33" s="2"/>
      <c r="M33" s="6"/>
      <c r="N33" s="2"/>
      <c r="O33" s="6"/>
      <c r="P33" s="5"/>
      <c r="Q33" s="5"/>
      <c r="R33" s="2"/>
      <c r="S33" s="5"/>
      <c r="T33" s="5"/>
      <c r="U33" s="5"/>
      <c r="V33" s="7"/>
      <c r="W33" s="7"/>
      <c r="X33" s="9"/>
      <c r="Y33" s="9"/>
      <c r="Z33" s="7"/>
      <c r="AA33" s="7"/>
      <c r="AB33" s="7"/>
      <c r="AC33" s="9"/>
      <c r="AD33" s="9"/>
      <c r="AE33" s="9"/>
      <c r="AF33" s="2"/>
      <c r="AG33" s="2"/>
      <c r="AH33" s="5"/>
      <c r="AI33" s="2"/>
      <c r="AJ33" s="2"/>
      <c r="AK33" s="2"/>
      <c r="AL33" s="2"/>
      <c r="AM33" s="2"/>
    </row>
    <row r="34" spans="1:39" ht="15">
      <c r="A34" s="2"/>
      <c r="B34" s="2"/>
      <c r="C34" s="12"/>
      <c r="D34" s="12"/>
      <c r="E34" s="2"/>
      <c r="F34" s="7"/>
      <c r="G34" s="9"/>
      <c r="H34" s="9"/>
      <c r="I34" s="9"/>
      <c r="J34" s="2"/>
      <c r="K34" s="2"/>
      <c r="L34" s="2"/>
      <c r="M34" s="6"/>
      <c r="N34" s="2"/>
      <c r="O34" s="6"/>
      <c r="P34" s="5"/>
      <c r="Q34" s="5"/>
      <c r="R34" s="2"/>
      <c r="S34" s="5"/>
      <c r="T34" s="5"/>
      <c r="U34" s="5"/>
      <c r="V34" s="7"/>
      <c r="W34" s="7"/>
      <c r="X34" s="9"/>
      <c r="Y34" s="9"/>
      <c r="Z34" s="7"/>
      <c r="AA34" s="7"/>
      <c r="AB34" s="7"/>
      <c r="AC34" s="9"/>
      <c r="AD34" s="9"/>
      <c r="AE34" s="9"/>
      <c r="AF34" s="2"/>
      <c r="AG34" s="2"/>
      <c r="AH34" s="5"/>
      <c r="AI34" s="2"/>
      <c r="AJ34" s="2"/>
      <c r="AK34" s="2"/>
      <c r="AL34" s="2"/>
      <c r="AM34" s="2"/>
    </row>
    <row r="35" spans="1:39" ht="15">
      <c r="A35" s="2"/>
      <c r="B35" s="2"/>
      <c r="C35" s="12"/>
      <c r="D35" s="12"/>
      <c r="E35" s="2"/>
      <c r="F35" s="7"/>
      <c r="G35" s="9"/>
      <c r="H35" s="9"/>
      <c r="I35" s="9"/>
      <c r="J35" s="2"/>
      <c r="K35" s="2"/>
      <c r="L35" s="2"/>
      <c r="M35" s="6"/>
      <c r="N35" s="2"/>
      <c r="O35" s="6"/>
      <c r="P35" s="5"/>
      <c r="Q35" s="5"/>
      <c r="R35" s="2"/>
      <c r="S35" s="5"/>
      <c r="T35" s="5"/>
      <c r="U35" s="5"/>
      <c r="V35" s="7"/>
      <c r="W35" s="7"/>
      <c r="X35" s="9"/>
      <c r="Y35" s="9"/>
      <c r="Z35" s="7"/>
      <c r="AA35" s="7"/>
      <c r="AB35" s="7"/>
      <c r="AC35" s="9"/>
      <c r="AD35" s="9"/>
      <c r="AE35" s="9"/>
      <c r="AF35" s="2"/>
      <c r="AG35" s="2"/>
      <c r="AH35" s="5"/>
      <c r="AI35" s="2"/>
      <c r="AJ35" s="2"/>
      <c r="AK35" s="2"/>
      <c r="AL35" s="2"/>
      <c r="AM35" s="2"/>
    </row>
    <row r="36" spans="1:39" ht="15">
      <c r="A36" s="2"/>
      <c r="B36" s="2"/>
      <c r="C36" s="12"/>
      <c r="D36" s="12"/>
      <c r="E36" s="2"/>
      <c r="F36" s="7"/>
      <c r="G36" s="9"/>
      <c r="H36" s="9"/>
      <c r="I36" s="9"/>
      <c r="J36" s="2"/>
      <c r="K36" s="2"/>
      <c r="L36" s="2"/>
      <c r="M36" s="6"/>
      <c r="N36" s="2"/>
      <c r="O36" s="6"/>
      <c r="P36" s="5"/>
      <c r="Q36" s="5"/>
      <c r="R36" s="2"/>
      <c r="S36" s="5"/>
      <c r="T36" s="5"/>
      <c r="U36" s="5"/>
      <c r="V36" s="7"/>
      <c r="W36" s="7"/>
      <c r="X36" s="9"/>
      <c r="Y36" s="9"/>
      <c r="Z36" s="7"/>
      <c r="AA36" s="7"/>
      <c r="AB36" s="7"/>
      <c r="AC36" s="9"/>
      <c r="AD36" s="9"/>
      <c r="AE36" s="9"/>
      <c r="AF36" s="2"/>
      <c r="AG36" s="2"/>
      <c r="AH36" s="5"/>
      <c r="AI36" s="2"/>
      <c r="AJ36" s="2"/>
      <c r="AK36" s="2"/>
      <c r="AL36" s="2"/>
      <c r="AM36" s="2"/>
    </row>
    <row r="37" spans="1:39" ht="15">
      <c r="A37" s="2"/>
      <c r="B37" s="2"/>
      <c r="C37" s="12"/>
      <c r="D37" s="12"/>
      <c r="E37" s="2"/>
      <c r="F37" s="7"/>
      <c r="G37" s="9"/>
      <c r="H37" s="9"/>
      <c r="I37" s="9"/>
      <c r="J37" s="2"/>
      <c r="K37" s="2"/>
      <c r="L37" s="2"/>
      <c r="M37" s="6"/>
      <c r="N37" s="2"/>
      <c r="O37" s="6"/>
      <c r="P37" s="5"/>
      <c r="Q37" s="5"/>
      <c r="R37" s="2"/>
      <c r="S37" s="5"/>
      <c r="T37" s="5"/>
      <c r="U37" s="5"/>
      <c r="V37" s="7"/>
      <c r="W37" s="7"/>
      <c r="X37" s="9"/>
      <c r="Y37" s="9"/>
      <c r="Z37" s="7"/>
      <c r="AA37" s="7"/>
      <c r="AB37" s="7"/>
      <c r="AC37" s="9"/>
      <c r="AD37" s="9"/>
      <c r="AE37" s="9"/>
      <c r="AF37" s="2"/>
      <c r="AG37" s="2"/>
      <c r="AH37" s="5"/>
      <c r="AI37" s="2"/>
      <c r="AJ37" s="2"/>
      <c r="AK37" s="2"/>
      <c r="AL37" s="2"/>
      <c r="AM37" s="2"/>
    </row>
    <row r="38" spans="1:39" ht="15">
      <c r="A38" s="2"/>
      <c r="B38" s="2"/>
      <c r="C38" s="12"/>
      <c r="D38" s="12"/>
      <c r="E38" s="2"/>
      <c r="F38" s="7"/>
      <c r="G38" s="9"/>
      <c r="H38" s="9"/>
      <c r="I38" s="9"/>
      <c r="J38" s="2"/>
      <c r="K38" s="2"/>
      <c r="L38" s="2"/>
      <c r="M38" s="6"/>
      <c r="N38" s="2"/>
      <c r="O38" s="6"/>
      <c r="P38" s="5"/>
      <c r="Q38" s="5"/>
      <c r="R38" s="2"/>
      <c r="S38" s="5"/>
      <c r="T38" s="5"/>
      <c r="U38" s="5"/>
      <c r="V38" s="7"/>
      <c r="W38" s="7"/>
      <c r="X38" s="9"/>
      <c r="Y38" s="9"/>
      <c r="Z38" s="7"/>
      <c r="AA38" s="7"/>
      <c r="AB38" s="7"/>
      <c r="AC38" s="9"/>
      <c r="AD38" s="9"/>
      <c r="AE38" s="9"/>
      <c r="AF38" s="2"/>
      <c r="AG38" s="2"/>
      <c r="AH38" s="5"/>
      <c r="AI38" s="2"/>
      <c r="AJ38" s="2"/>
      <c r="AK38" s="2"/>
      <c r="AL38" s="2"/>
      <c r="AM38" s="2"/>
    </row>
    <row r="39" spans="1:39" ht="15">
      <c r="A39" s="2"/>
      <c r="B39" s="2"/>
      <c r="C39" s="12"/>
      <c r="D39" s="12"/>
      <c r="E39" s="2"/>
      <c r="F39" s="7"/>
      <c r="G39" s="9"/>
      <c r="H39" s="9"/>
      <c r="I39" s="9"/>
      <c r="J39" s="2"/>
      <c r="K39" s="2"/>
      <c r="L39" s="2"/>
      <c r="M39" s="6"/>
      <c r="N39" s="2"/>
      <c r="O39" s="6"/>
      <c r="P39" s="5"/>
      <c r="Q39" s="5"/>
      <c r="R39" s="2"/>
      <c r="S39" s="5"/>
      <c r="T39" s="5"/>
      <c r="U39" s="5"/>
      <c r="V39" s="7"/>
      <c r="W39" s="7"/>
      <c r="X39" s="9"/>
      <c r="Y39" s="9"/>
      <c r="Z39" s="7"/>
      <c r="AA39" s="7"/>
      <c r="AB39" s="7"/>
      <c r="AC39" s="9"/>
      <c r="AD39" s="9"/>
      <c r="AE39" s="9"/>
      <c r="AF39" s="2"/>
      <c r="AG39" s="2"/>
      <c r="AH39" s="5"/>
      <c r="AI39" s="2"/>
      <c r="AJ39" s="2"/>
      <c r="AK39" s="2"/>
      <c r="AL39" s="2"/>
      <c r="AM39" s="2"/>
    </row>
    <row r="40" spans="1:39" ht="15">
      <c r="A40" s="2"/>
      <c r="B40" s="2"/>
      <c r="C40" s="12"/>
      <c r="D40" s="12"/>
      <c r="E40" s="2"/>
      <c r="F40" s="7"/>
      <c r="G40" s="9"/>
      <c r="H40" s="9"/>
      <c r="I40" s="9"/>
      <c r="J40" s="2"/>
      <c r="K40" s="2"/>
      <c r="L40" s="2"/>
      <c r="M40" s="6"/>
      <c r="N40" s="2"/>
      <c r="O40" s="6"/>
      <c r="P40" s="5"/>
      <c r="Q40" s="5"/>
      <c r="R40" s="2"/>
      <c r="S40" s="5"/>
      <c r="T40" s="5"/>
      <c r="U40" s="5"/>
      <c r="V40" s="7"/>
      <c r="W40" s="7"/>
      <c r="X40" s="9"/>
      <c r="Y40" s="9"/>
      <c r="Z40" s="7"/>
      <c r="AA40" s="7"/>
      <c r="AB40" s="7"/>
      <c r="AC40" s="9"/>
      <c r="AD40" s="9"/>
      <c r="AE40" s="9"/>
      <c r="AF40" s="2"/>
      <c r="AG40" s="2"/>
      <c r="AH40" s="5"/>
      <c r="AI40" s="2"/>
      <c r="AJ40" s="2"/>
      <c r="AK40" s="2"/>
      <c r="AL40" s="2"/>
      <c r="AM40" s="2"/>
    </row>
    <row r="41" spans="1:39" ht="15">
      <c r="A41" s="2"/>
      <c r="B41" s="2"/>
      <c r="C41" s="12"/>
      <c r="D41" s="12"/>
      <c r="E41" s="2"/>
      <c r="F41" s="7"/>
      <c r="G41" s="9"/>
      <c r="H41" s="9"/>
      <c r="I41" s="9"/>
      <c r="J41" s="2"/>
      <c r="K41" s="2"/>
      <c r="L41" s="2"/>
      <c r="M41" s="6"/>
      <c r="N41" s="2"/>
      <c r="O41" s="6"/>
      <c r="P41" s="5"/>
      <c r="Q41" s="5"/>
      <c r="R41" s="2"/>
      <c r="S41" s="5"/>
      <c r="T41" s="5"/>
      <c r="U41" s="5"/>
      <c r="V41" s="7"/>
      <c r="W41" s="7"/>
      <c r="X41" s="9"/>
      <c r="Y41" s="9"/>
      <c r="Z41" s="7"/>
      <c r="AA41" s="7"/>
      <c r="AB41" s="7"/>
      <c r="AC41" s="9"/>
      <c r="AD41" s="9"/>
      <c r="AE41" s="9"/>
      <c r="AF41" s="2"/>
      <c r="AG41" s="2"/>
      <c r="AH41" s="5"/>
      <c r="AI41" s="2"/>
      <c r="AJ41" s="2"/>
      <c r="AK41" s="2"/>
      <c r="AL41" s="2"/>
      <c r="AM41" s="2"/>
    </row>
    <row r="42" spans="1:39" ht="15">
      <c r="A42" s="2"/>
      <c r="B42" s="2"/>
      <c r="C42" s="12"/>
      <c r="D42" s="12"/>
      <c r="E42" s="2"/>
      <c r="F42" s="7"/>
      <c r="G42" s="9"/>
      <c r="H42" s="9"/>
      <c r="I42" s="7"/>
      <c r="J42" s="2"/>
      <c r="K42" s="2"/>
      <c r="L42" s="2"/>
      <c r="M42" s="6"/>
      <c r="N42" s="2"/>
      <c r="O42" s="6"/>
      <c r="P42" s="2"/>
      <c r="Q42" s="2"/>
      <c r="R42" s="2"/>
      <c r="S42" s="2"/>
      <c r="T42" s="5"/>
      <c r="U42" s="5"/>
      <c r="V42" s="9"/>
      <c r="W42" s="7"/>
      <c r="X42" s="9"/>
      <c r="Y42" s="9"/>
      <c r="Z42" s="7"/>
      <c r="AA42" s="7"/>
      <c r="AB42" s="7"/>
      <c r="AC42" s="9"/>
      <c r="AD42" s="9"/>
      <c r="AE42" s="9"/>
      <c r="AF42" s="2"/>
      <c r="AG42" s="2"/>
      <c r="AH42" s="5"/>
      <c r="AI42" s="2"/>
      <c r="AJ42" s="2"/>
      <c r="AK42" s="2"/>
      <c r="AL42" s="2"/>
      <c r="AM42" s="2"/>
    </row>
    <row r="43" spans="1:39" ht="15">
      <c r="A43" s="2"/>
      <c r="B43" s="2"/>
      <c r="C43" s="12"/>
      <c r="D43" s="12"/>
      <c r="E43" s="2"/>
      <c r="F43" s="7"/>
      <c r="G43" s="9"/>
      <c r="H43" s="9"/>
      <c r="I43" s="7"/>
      <c r="J43" s="2"/>
      <c r="K43" s="2"/>
      <c r="L43" s="2"/>
      <c r="M43" s="6"/>
      <c r="N43" s="2"/>
      <c r="O43" s="6"/>
      <c r="P43" s="2"/>
      <c r="Q43" s="2"/>
      <c r="R43" s="2"/>
      <c r="S43" s="2"/>
      <c r="T43" s="5"/>
      <c r="U43" s="5"/>
      <c r="V43" s="9"/>
      <c r="W43" s="7"/>
      <c r="X43" s="9"/>
      <c r="Y43" s="9"/>
      <c r="Z43" s="7"/>
      <c r="AA43" s="7"/>
      <c r="AB43" s="7"/>
      <c r="AC43" s="9"/>
      <c r="AD43" s="9"/>
      <c r="AE43" s="9"/>
      <c r="AF43" s="2"/>
      <c r="AG43" s="2"/>
      <c r="AH43" s="5"/>
      <c r="AI43" s="2"/>
      <c r="AJ43" s="2"/>
      <c r="AK43" s="2"/>
      <c r="AL43" s="2"/>
      <c r="AM43" s="2"/>
    </row>
    <row r="44" spans="1:39" ht="15">
      <c r="A44" s="2"/>
      <c r="B44" s="2"/>
      <c r="C44" s="6"/>
      <c r="D44" s="6"/>
      <c r="E44" s="2"/>
      <c r="F44" s="7"/>
      <c r="G44" s="7"/>
      <c r="H44" s="7"/>
      <c r="I44" s="7"/>
      <c r="J44" s="2"/>
      <c r="K44" s="2"/>
      <c r="L44" s="5"/>
      <c r="M44" s="10"/>
      <c r="N44" s="5"/>
      <c r="O44" s="5"/>
      <c r="P44" s="5"/>
      <c r="Q44" s="5"/>
      <c r="R44" s="5"/>
      <c r="S44" s="5"/>
      <c r="T44" s="5"/>
      <c r="U44" s="5"/>
      <c r="V44" s="7"/>
      <c r="W44" s="7"/>
      <c r="X44" s="7"/>
      <c r="Y44" s="7"/>
      <c r="Z44" s="7"/>
      <c r="AA44" s="7"/>
      <c r="AB44" s="7"/>
      <c r="AC44" s="7"/>
      <c r="AD44" s="7"/>
      <c r="AE44" s="7"/>
      <c r="AF44" s="5"/>
      <c r="AG44" s="5"/>
      <c r="AH44" s="5"/>
      <c r="AI44" s="2"/>
      <c r="AJ44" s="2"/>
      <c r="AK44" s="2"/>
      <c r="AL44" s="2"/>
      <c r="AM44" s="2"/>
    </row>
    <row r="45" spans="1:39" ht="15">
      <c r="A45" s="2"/>
      <c r="B45" s="2"/>
      <c r="C45" s="6"/>
      <c r="D45" s="6"/>
      <c r="E45" s="2"/>
      <c r="F45" s="7"/>
      <c r="G45" s="7"/>
      <c r="H45" s="7"/>
      <c r="I45" s="7"/>
      <c r="J45" s="2"/>
      <c r="K45" s="2"/>
      <c r="L45" s="5"/>
      <c r="M45" s="10"/>
      <c r="N45" s="5"/>
      <c r="O45" s="5"/>
      <c r="P45" s="5"/>
      <c r="Q45" s="5"/>
      <c r="R45" s="5"/>
      <c r="S45" s="5"/>
      <c r="T45" s="5"/>
      <c r="U45" s="5"/>
      <c r="V45" s="7"/>
      <c r="W45" s="7"/>
      <c r="X45" s="7"/>
      <c r="Y45" s="7"/>
      <c r="Z45" s="7"/>
      <c r="AA45" s="7"/>
      <c r="AB45" s="7"/>
      <c r="AC45" s="7"/>
      <c r="AD45" s="7"/>
      <c r="AE45" s="7"/>
      <c r="AF45" s="5"/>
      <c r="AG45" s="5"/>
      <c r="AH45" s="5"/>
      <c r="AI45" s="2"/>
      <c r="AJ45" s="2"/>
      <c r="AK45" s="2"/>
      <c r="AL45" s="2"/>
      <c r="AM45" s="2"/>
    </row>
    <row r="46" spans="1:39" ht="15">
      <c r="A46" s="2"/>
      <c r="B46" s="2"/>
      <c r="C46" s="6"/>
      <c r="D46" s="6"/>
      <c r="E46" s="2"/>
      <c r="F46" s="7"/>
      <c r="G46" s="7"/>
      <c r="H46" s="7"/>
      <c r="I46" s="7"/>
      <c r="J46" s="2"/>
      <c r="K46" s="2"/>
      <c r="L46" s="5"/>
      <c r="M46" s="10"/>
      <c r="N46" s="5"/>
      <c r="O46" s="5"/>
      <c r="P46" s="5"/>
      <c r="Q46" s="5"/>
      <c r="R46" s="5"/>
      <c r="S46" s="5"/>
      <c r="T46" s="5"/>
      <c r="U46" s="5"/>
      <c r="V46" s="7"/>
      <c r="W46" s="7"/>
      <c r="X46" s="7"/>
      <c r="Y46" s="7"/>
      <c r="Z46" s="7"/>
      <c r="AA46" s="7"/>
      <c r="AB46" s="7"/>
      <c r="AC46" s="7"/>
      <c r="AD46" s="7"/>
      <c r="AE46" s="7"/>
      <c r="AF46" s="5"/>
      <c r="AG46" s="5"/>
      <c r="AH46" s="5"/>
      <c r="AI46" s="2"/>
      <c r="AJ46" s="2"/>
      <c r="AK46" s="2"/>
      <c r="AL46" s="2"/>
      <c r="AM46" s="2"/>
    </row>
    <row r="47" spans="1:39" ht="15">
      <c r="A47" s="2"/>
      <c r="B47" s="2"/>
      <c r="C47" s="6"/>
      <c r="D47" s="6"/>
      <c r="E47" s="2"/>
      <c r="F47" s="7"/>
      <c r="G47" s="7"/>
      <c r="H47" s="7"/>
      <c r="I47" s="7"/>
      <c r="J47" s="2"/>
      <c r="K47" s="2"/>
      <c r="L47" s="5"/>
      <c r="M47" s="10"/>
      <c r="N47" s="5"/>
      <c r="O47" s="5"/>
      <c r="P47" s="5"/>
      <c r="Q47" s="5"/>
      <c r="R47" s="5"/>
      <c r="S47" s="5"/>
      <c r="T47" s="5"/>
      <c r="U47" s="5"/>
      <c r="V47" s="7"/>
      <c r="W47" s="7"/>
      <c r="X47" s="7"/>
      <c r="Y47" s="7"/>
      <c r="Z47" s="7"/>
      <c r="AA47" s="7"/>
      <c r="AB47" s="7"/>
      <c r="AC47" s="7"/>
      <c r="AD47" s="7"/>
      <c r="AE47" s="7"/>
      <c r="AF47" s="5"/>
      <c r="AG47" s="5"/>
      <c r="AH47" s="5"/>
      <c r="AI47" s="2"/>
      <c r="AJ47" s="2"/>
      <c r="AK47" s="2"/>
      <c r="AL47" s="2"/>
      <c r="AM47" s="2"/>
    </row>
    <row r="48" spans="1:39" ht="15">
      <c r="A48" s="2"/>
      <c r="B48" s="2"/>
      <c r="C48" s="6"/>
      <c r="D48" s="6"/>
      <c r="E48" s="2"/>
      <c r="F48" s="7"/>
      <c r="G48" s="7"/>
      <c r="H48" s="7"/>
      <c r="I48" s="7"/>
      <c r="J48" s="2"/>
      <c r="K48" s="2"/>
      <c r="L48" s="5"/>
      <c r="M48" s="10"/>
      <c r="N48" s="5"/>
      <c r="O48" s="5"/>
      <c r="P48" s="5"/>
      <c r="Q48" s="5"/>
      <c r="R48" s="5"/>
      <c r="S48" s="5"/>
      <c r="T48" s="5"/>
      <c r="U48" s="5"/>
      <c r="V48" s="7"/>
      <c r="W48" s="7"/>
      <c r="X48" s="7"/>
      <c r="Y48" s="7"/>
      <c r="Z48" s="7"/>
      <c r="AA48" s="7"/>
      <c r="AB48" s="7"/>
      <c r="AC48" s="7"/>
      <c r="AD48" s="7"/>
      <c r="AE48" s="7"/>
      <c r="AF48" s="5"/>
      <c r="AG48" s="5"/>
      <c r="AH48" s="5"/>
      <c r="AI48" s="2"/>
      <c r="AJ48" s="2"/>
      <c r="AK48" s="2"/>
      <c r="AL48" s="2"/>
      <c r="AM48" s="2"/>
    </row>
    <row r="49" spans="1:39" ht="15">
      <c r="A49" s="2"/>
      <c r="B49" s="2"/>
      <c r="C49" s="6"/>
      <c r="D49" s="6"/>
      <c r="E49" s="2"/>
      <c r="F49" s="7"/>
      <c r="G49" s="7"/>
      <c r="H49" s="7"/>
      <c r="I49" s="7"/>
      <c r="J49" s="2"/>
      <c r="K49" s="2"/>
      <c r="L49" s="5"/>
      <c r="M49" s="10"/>
      <c r="N49" s="5"/>
      <c r="O49" s="5"/>
      <c r="P49" s="5"/>
      <c r="Q49" s="5"/>
      <c r="R49" s="5"/>
      <c r="S49" s="5"/>
      <c r="T49" s="5"/>
      <c r="U49" s="5"/>
      <c r="V49" s="7"/>
      <c r="W49" s="7"/>
      <c r="X49" s="7"/>
      <c r="Y49" s="7"/>
      <c r="Z49" s="7"/>
      <c r="AA49" s="7"/>
      <c r="AB49" s="7"/>
      <c r="AC49" s="7"/>
      <c r="AD49" s="7"/>
      <c r="AE49" s="7"/>
      <c r="AF49" s="5"/>
      <c r="AG49" s="5"/>
      <c r="AH49" s="5"/>
      <c r="AI49" s="2"/>
      <c r="AJ49" s="2"/>
      <c r="AK49" s="2"/>
      <c r="AL49" s="2"/>
      <c r="AM49" s="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05"/>
  <sheetViews>
    <sheetView topLeftCell="AH1" workbookViewId="0">
      <selection activeCell="AP3" sqref="AP3"/>
    </sheetView>
  </sheetViews>
  <sheetFormatPr defaultColWidth="15.140625" defaultRowHeight="15.75" customHeight="1"/>
  <cols>
    <col min="40" max="40" width="25.42578125" customWidth="1"/>
  </cols>
  <sheetData>
    <row r="1" spans="1:47">
      <c r="A1" s="2" t="str">
        <f t="array" ref="A1:AM49">'HOOS Data'!A:AM</f>
        <v>RespondentID</v>
      </c>
      <c r="B1" s="2" t="str">
        <v>CollectorID</v>
      </c>
      <c r="C1" s="8" t="str">
        <v>StartDate</v>
      </c>
      <c r="D1" s="8" t="str">
        <v>EndDate</v>
      </c>
      <c r="E1" s="2" t="str">
        <v>IP Address</v>
      </c>
      <c r="F1" s="2" t="str">
        <v>Email Address</v>
      </c>
      <c r="G1" s="2" t="str">
        <v>First Name</v>
      </c>
      <c r="H1" s="2" t="str">
        <v>LastName</v>
      </c>
      <c r="I1" s="2" t="str">
        <v>Custom Data</v>
      </c>
      <c r="J1" s="2" t="str">
        <v>Does the claimant have their information recorded on file with eHealthier?</v>
      </c>
      <c r="K1" s="2" t="str">
        <v>Claimant's case identification code - Open-Ended Response</v>
      </c>
      <c r="L1" s="2" t="str">
        <v>Please enter the claimant's information in the fields below - First Name</v>
      </c>
      <c r="M1" s="2" t="str">
        <v>Please enter the claimant's information in the fields below - Initials</v>
      </c>
      <c r="N1" s="2" t="str">
        <v>Please enter the claimant's information in the fields below - Last Name</v>
      </c>
      <c r="O1" s="2" t="str">
        <v>Please enter the claimant's information in the fields below - Date of birth (DD/MM/YYYY)</v>
      </c>
      <c r="P1" s="2" t="str">
        <v>Please enter the claimant's information in the fields below - Gender (M or F or U)</v>
      </c>
      <c r="Q1" s="2" t="str">
        <v>Please enter the claimant's information in the fields below - Employer's full name</v>
      </c>
      <c r="R1" s="2" t="str">
        <v>Please enter the Nominated Treating Doctor's information in the fields below - First Name</v>
      </c>
      <c r="S1" s="2" t="str">
        <v>Please enter the Nominated Treating Doctor's information in the fields below - Initials</v>
      </c>
      <c r="T1" s="2" t="str">
        <v>Please enter the Nominated Treating Doctor's information in the fields below - Last name</v>
      </c>
      <c r="U1" s="2" t="str">
        <v>Please enter the Nominated Treating Doctor's information in the fields below - Provider Number</v>
      </c>
      <c r="V1" s="2" t="str">
        <v>Please enter the email address to which all results will be sent (this will provide access to all of your claimants' results and thus should be a unique email address used solely for eHealthier data monitoring). For privacy reasons, it is highly recommended that access to the email address be restricted and closely monitored. - Open-Ended Response</v>
      </c>
      <c r="W1" s="2" t="str">
        <v>Does the claimant have additional health practitioners associated with their treatment?</v>
      </c>
      <c r="X1" s="2" t="str">
        <v>Nominated Treating Specialist details - Name</v>
      </c>
      <c r="Y1" s="2" t="str">
        <v>Nominated Treating Specialist details - Provider number</v>
      </c>
      <c r="Z1" s="2" t="str">
        <v>Nominated Treating Therapist (e.g. physiotherapist, chiropractor, osteopath and other approved providers) details - Type of therapist (e.g. physiotherapist, chiropractor, osteopath and other approved providers)</v>
      </c>
      <c r="AA1" s="2" t="str">
        <v>Nominated Treating Therapist (e.g. physiotherapist, chiropractor, osteopath and other approved providers) details - Name</v>
      </c>
      <c r="AB1" s="2" t="str">
        <v>Nominated Treating Therapist (e.g. physiotherapist, chiropractor, osteopath and other approved providers) details - Provider number</v>
      </c>
      <c r="AC1" s="2" t="str">
        <v>Other Ancillary Health Providers (e.g. remedial masseur, psychologist, exercise physiologist, dietician) - Type of practitioner (e.g. remedial masseur, psychologist, exercise physiologist, dietician)</v>
      </c>
      <c r="AD1" s="2" t="str">
        <v>Other Ancillary Health Providers (e.g. remedial masseur, psychologist, exercise physiologist, dietician) - Name</v>
      </c>
      <c r="AE1" s="2" t="str">
        <v>Other Ancillary Health Providers (e.g. remedial masseur, psychologist, exercise physiologist, dietician) - Provider number</v>
      </c>
      <c r="AF1" s="2" t="str">
        <v>Rehabilitation Provider - Type</v>
      </c>
      <c r="AG1" s="2" t="str">
        <v>Rehabilitation Provider - Name</v>
      </c>
      <c r="AH1" s="2" t="str">
        <v>Rehabilitation Provider - Provider number</v>
      </c>
      <c r="AI1" s="2" t="str">
        <v>Descending stairs</v>
      </c>
      <c r="AJ1" s="2" t="str">
        <v>Getting in/out of bath or shower</v>
      </c>
      <c r="AK1" s="2" t="str">
        <v>Sitting</v>
      </c>
      <c r="AL1" s="2" t="str">
        <v>Running</v>
      </c>
      <c r="AM1" s="2" t="str">
        <v>Twisting/pivoting on your loaded leg</v>
      </c>
      <c r="AN1" s="2" t="s">
        <v>700</v>
      </c>
      <c r="AO1" s="3" t="s">
        <v>701</v>
      </c>
      <c r="AP1" s="2" t="s">
        <v>874</v>
      </c>
      <c r="AQ1" s="2" t="s">
        <v>875</v>
      </c>
      <c r="AR1" s="2" t="s">
        <v>876</v>
      </c>
      <c r="AS1" s="2" t="s">
        <v>877</v>
      </c>
      <c r="AT1" s="2" t="s">
        <v>878</v>
      </c>
      <c r="AU1" s="2" t="s">
        <v>912</v>
      </c>
    </row>
    <row r="2" spans="1:47">
      <c r="A2">
        <v>3821580682</v>
      </c>
      <c r="B2">
        <v>62430165</v>
      </c>
      <c r="C2" s="54">
        <v>42084.041122685187</v>
      </c>
      <c r="D2" s="54">
        <v>42084.041956018518</v>
      </c>
      <c r="E2" t="str">
        <v>58.173.113.107</v>
      </c>
      <c r="F2">
        <v>0</v>
      </c>
      <c r="G2" t="str">
        <v>ClaimantFName</v>
      </c>
      <c r="H2" t="str">
        <v>ClaimantLastName</v>
      </c>
      <c r="I2" t="str">
        <v>code12345688</v>
      </c>
      <c r="J2" t="str">
        <v>No, I want to input the claim's particulars</v>
      </c>
      <c r="K2" t="str">
        <v>code12345688</v>
      </c>
      <c r="L2" t="str">
        <v>ClaimantFName</v>
      </c>
      <c r="M2" s="55" t="str">
        <v>ClaimantInitials</v>
      </c>
      <c r="N2" t="str">
        <v>ClaimantLastName</v>
      </c>
      <c r="O2" s="55" t="str">
        <v>5/4/1961</v>
      </c>
      <c r="P2" t="str">
        <v>M</v>
      </c>
      <c r="Q2" t="str">
        <v>EmployerFullName</v>
      </c>
      <c r="R2" t="str">
        <v>DocFName</v>
      </c>
      <c r="S2" t="str">
        <v>DocInitials</v>
      </c>
      <c r="T2">
        <v>0</v>
      </c>
      <c r="U2">
        <v>0</v>
      </c>
      <c r="V2" t="str">
        <v>jamesbenjamin1961@gmail.com</v>
      </c>
      <c r="W2">
        <v>0</v>
      </c>
      <c r="X2">
        <v>0</v>
      </c>
      <c r="Y2">
        <v>0</v>
      </c>
      <c r="Z2">
        <v>0</v>
      </c>
      <c r="AA2">
        <v>0</v>
      </c>
      <c r="AB2">
        <v>0</v>
      </c>
      <c r="AC2">
        <v>0</v>
      </c>
      <c r="AD2">
        <v>0</v>
      </c>
      <c r="AE2">
        <v>0</v>
      </c>
      <c r="AF2">
        <v>0</v>
      </c>
      <c r="AG2">
        <v>0</v>
      </c>
      <c r="AH2">
        <v>0</v>
      </c>
      <c r="AI2" s="18" t="str">
        <v>Extreme</v>
      </c>
      <c r="AJ2" t="str">
        <v>Moderate</v>
      </c>
      <c r="AK2" t="str">
        <v>None</v>
      </c>
      <c r="AL2" t="str">
        <v>Severe</v>
      </c>
      <c r="AM2" t="str">
        <v>Mild</v>
      </c>
      <c r="AN2" s="57" t="str">
        <f t="shared" ref="AN2:AN65" si="0">IF(V2="",VLOOKUP(K2,CodeToEmailData,2,0),V2)</f>
        <v>jamesbenjamin1961@gmail.com</v>
      </c>
      <c r="AO2" s="68" t="str">
        <f t="shared" ref="AO2:AO65" si="1">IF(L2="",VLOOKUP(K2,CodeToEmailData,3,0),L2&amp;" "&amp;N2)</f>
        <v>ClaimantFName ClaimantLastName</v>
      </c>
      <c r="AP2">
        <f t="shared" ref="AP2:AP65" si="2">VLOOKUP(AI2,HOOSMatrix,2,1)</f>
        <v>4</v>
      </c>
      <c r="AQ2">
        <f t="shared" ref="AQ2:AQ65" si="3">VLOOKUP(AJ2,HOOSMatrix,2,1)</f>
        <v>2</v>
      </c>
      <c r="AR2">
        <f t="shared" ref="AR2:AR65" si="4">VLOOKUP(AK2,HOOSMatrix,2,1)</f>
        <v>0</v>
      </c>
      <c r="AS2">
        <f t="shared" ref="AS2:AS65" si="5">VLOOKUP(AL2,HOOSMatrix,2,1)</f>
        <v>3</v>
      </c>
      <c r="AT2">
        <f t="shared" ref="AT2:AT65" si="6">VLOOKUP(AM2,HOOSMatrix,2,1)</f>
        <v>1</v>
      </c>
      <c r="AU2" s="57">
        <f t="shared" ref="AU2:AU65" si="7">IF(A2="","",IF(ISNA(SUM(AP2:AT2)),"Something has gone wrong. Please contact eHealthier by email at info@ehealthier.net",VLOOKUP(SUM(AP2:AT2),HOOSCoversion,3,1)))</f>
        <v>37.700000000000003</v>
      </c>
    </row>
    <row r="3" spans="1:47">
      <c r="A3">
        <v>3982767182</v>
      </c>
      <c r="B3">
        <v>68926268</v>
      </c>
      <c r="C3" s="54">
        <v>42146.05</v>
      </c>
      <c r="D3" s="54">
        <v>42146.050509259258</v>
      </c>
      <c r="E3" t="str">
        <v>58.173.113.97</v>
      </c>
      <c r="F3">
        <v>0</v>
      </c>
      <c r="G3">
        <v>0</v>
      </c>
      <c r="H3">
        <v>0</v>
      </c>
      <c r="I3">
        <v>0</v>
      </c>
      <c r="J3" t="str">
        <v>Yes, I have the client identification code</v>
      </c>
      <c r="K3">
        <v>1234568</v>
      </c>
      <c r="L3">
        <v>0</v>
      </c>
      <c r="M3" s="55">
        <v>0</v>
      </c>
      <c r="N3">
        <v>0</v>
      </c>
      <c r="O3" s="55">
        <v>0</v>
      </c>
      <c r="P3">
        <v>0</v>
      </c>
      <c r="Q3">
        <v>0</v>
      </c>
      <c r="R3">
        <v>0</v>
      </c>
      <c r="S3">
        <v>0</v>
      </c>
      <c r="T3">
        <v>0</v>
      </c>
      <c r="U3">
        <v>0</v>
      </c>
      <c r="V3">
        <v>0</v>
      </c>
      <c r="W3">
        <v>0</v>
      </c>
      <c r="X3">
        <v>0</v>
      </c>
      <c r="Y3">
        <v>0</v>
      </c>
      <c r="Z3">
        <v>0</v>
      </c>
      <c r="AA3">
        <v>0</v>
      </c>
      <c r="AB3">
        <v>0</v>
      </c>
      <c r="AC3">
        <v>0</v>
      </c>
      <c r="AD3">
        <v>0</v>
      </c>
      <c r="AE3">
        <v>0</v>
      </c>
      <c r="AF3">
        <v>0</v>
      </c>
      <c r="AG3">
        <v>0</v>
      </c>
      <c r="AH3">
        <v>0</v>
      </c>
      <c r="AI3" s="18" t="str">
        <v>Mild</v>
      </c>
      <c r="AJ3" t="str">
        <v>Moderate</v>
      </c>
      <c r="AK3" t="str">
        <v>Moderate</v>
      </c>
      <c r="AL3" t="str">
        <v>Extreme</v>
      </c>
      <c r="AM3" t="str">
        <v>None</v>
      </c>
      <c r="AN3" s="57">
        <f t="shared" si="0"/>
        <v>0</v>
      </c>
      <c r="AO3" s="68" t="str">
        <f t="shared" si="1"/>
        <v>0 0</v>
      </c>
      <c r="AP3">
        <f t="shared" si="2"/>
        <v>1</v>
      </c>
      <c r="AQ3">
        <f t="shared" si="3"/>
        <v>2</v>
      </c>
      <c r="AR3">
        <f t="shared" si="4"/>
        <v>2</v>
      </c>
      <c r="AS3">
        <f t="shared" si="5"/>
        <v>4</v>
      </c>
      <c r="AT3">
        <f t="shared" si="6"/>
        <v>0</v>
      </c>
      <c r="AU3" s="57">
        <f t="shared" si="7"/>
        <v>33.9</v>
      </c>
    </row>
    <row r="4" spans="1:47">
      <c r="A4">
        <v>3982884156</v>
      </c>
      <c r="B4">
        <v>68182437</v>
      </c>
      <c r="C4" s="54">
        <v>42146.121782407405</v>
      </c>
      <c r="D4" s="54">
        <v>42146.122233796297</v>
      </c>
      <c r="E4" t="str">
        <v>58.173.113.97</v>
      </c>
      <c r="F4">
        <v>0</v>
      </c>
      <c r="G4">
        <v>0</v>
      </c>
      <c r="H4">
        <v>0</v>
      </c>
      <c r="I4">
        <v>0</v>
      </c>
      <c r="J4" t="str">
        <v>Yes, I have the client identification code</v>
      </c>
      <c r="K4">
        <v>12345</v>
      </c>
      <c r="L4">
        <v>0</v>
      </c>
      <c r="M4" s="55">
        <v>0</v>
      </c>
      <c r="N4">
        <v>0</v>
      </c>
      <c r="O4" s="55">
        <v>0</v>
      </c>
      <c r="P4">
        <v>0</v>
      </c>
      <c r="Q4">
        <v>0</v>
      </c>
      <c r="R4">
        <v>0</v>
      </c>
      <c r="S4">
        <v>0</v>
      </c>
      <c r="T4">
        <v>0</v>
      </c>
      <c r="U4">
        <v>0</v>
      </c>
      <c r="V4">
        <v>0</v>
      </c>
      <c r="W4">
        <v>0</v>
      </c>
      <c r="X4">
        <v>0</v>
      </c>
      <c r="Y4">
        <v>0</v>
      </c>
      <c r="Z4">
        <v>0</v>
      </c>
      <c r="AA4">
        <v>0</v>
      </c>
      <c r="AB4">
        <v>0</v>
      </c>
      <c r="AC4">
        <v>0</v>
      </c>
      <c r="AD4">
        <v>0</v>
      </c>
      <c r="AE4">
        <v>0</v>
      </c>
      <c r="AF4">
        <v>0</v>
      </c>
      <c r="AG4">
        <v>0</v>
      </c>
      <c r="AH4">
        <v>0</v>
      </c>
      <c r="AI4" s="18" t="str">
        <v>Mild</v>
      </c>
      <c r="AJ4" t="str">
        <v>Mild</v>
      </c>
      <c r="AK4" t="str">
        <v>Mild</v>
      </c>
      <c r="AL4" t="str">
        <v>Mild</v>
      </c>
      <c r="AM4" t="str">
        <v>Moderate</v>
      </c>
      <c r="AN4" s="57">
        <f t="shared" si="0"/>
        <v>0</v>
      </c>
      <c r="AO4" s="68" t="str">
        <f t="shared" si="1"/>
        <v>0 0</v>
      </c>
      <c r="AP4">
        <f t="shared" si="2"/>
        <v>1</v>
      </c>
      <c r="AQ4">
        <f t="shared" si="3"/>
        <v>1</v>
      </c>
      <c r="AR4">
        <f t="shared" si="4"/>
        <v>1</v>
      </c>
      <c r="AS4">
        <f t="shared" si="5"/>
        <v>1</v>
      </c>
      <c r="AT4">
        <f t="shared" si="6"/>
        <v>2</v>
      </c>
      <c r="AU4" s="79">
        <f t="shared" si="7"/>
        <v>23.4</v>
      </c>
    </row>
    <row r="5" spans="1:47">
      <c r="A5">
        <v>3986760132</v>
      </c>
      <c r="B5">
        <v>68926268</v>
      </c>
      <c r="C5" s="54">
        <v>42149.040590277778</v>
      </c>
      <c r="D5" s="54">
        <v>42149.040983796294</v>
      </c>
      <c r="E5" t="str">
        <v>58.173.113.97</v>
      </c>
      <c r="F5">
        <v>0</v>
      </c>
      <c r="G5">
        <v>0</v>
      </c>
      <c r="H5">
        <v>0</v>
      </c>
      <c r="I5">
        <v>0</v>
      </c>
      <c r="J5" t="str">
        <v>Yes, I have the client identification code</v>
      </c>
      <c r="K5">
        <v>1235</v>
      </c>
      <c r="L5">
        <v>0</v>
      </c>
      <c r="M5" s="55">
        <v>0</v>
      </c>
      <c r="N5">
        <v>0</v>
      </c>
      <c r="O5" s="55">
        <v>0</v>
      </c>
      <c r="P5">
        <v>0</v>
      </c>
      <c r="Q5">
        <v>0</v>
      </c>
      <c r="R5">
        <v>0</v>
      </c>
      <c r="S5">
        <v>0</v>
      </c>
      <c r="T5">
        <v>0</v>
      </c>
      <c r="U5">
        <v>0</v>
      </c>
      <c r="V5">
        <v>0</v>
      </c>
      <c r="W5">
        <v>0</v>
      </c>
      <c r="X5">
        <v>0</v>
      </c>
      <c r="Y5">
        <v>0</v>
      </c>
      <c r="Z5">
        <v>0</v>
      </c>
      <c r="AA5">
        <v>0</v>
      </c>
      <c r="AB5">
        <v>0</v>
      </c>
      <c r="AC5">
        <v>0</v>
      </c>
      <c r="AD5">
        <v>0</v>
      </c>
      <c r="AE5">
        <v>0</v>
      </c>
      <c r="AF5">
        <v>0</v>
      </c>
      <c r="AG5">
        <v>0</v>
      </c>
      <c r="AH5">
        <v>0</v>
      </c>
      <c r="AI5" s="18" t="str">
        <v>Mild</v>
      </c>
      <c r="AJ5" t="str">
        <v>Mild</v>
      </c>
      <c r="AK5" t="str">
        <v>Mild</v>
      </c>
      <c r="AL5" t="str">
        <v>Mild</v>
      </c>
      <c r="AM5" t="str">
        <v>Mild</v>
      </c>
      <c r="AN5" s="57">
        <f t="shared" si="0"/>
        <v>0</v>
      </c>
      <c r="AO5" s="68" t="str">
        <f t="shared" si="1"/>
        <v>0 0</v>
      </c>
      <c r="AP5">
        <f t="shared" si="2"/>
        <v>1</v>
      </c>
      <c r="AQ5">
        <f t="shared" si="3"/>
        <v>1</v>
      </c>
      <c r="AR5">
        <f t="shared" si="4"/>
        <v>1</v>
      </c>
      <c r="AS5">
        <f t="shared" si="5"/>
        <v>1</v>
      </c>
      <c r="AT5">
        <f t="shared" si="6"/>
        <v>1</v>
      </c>
      <c r="AU5" s="79">
        <f t="shared" si="7"/>
        <v>20</v>
      </c>
    </row>
    <row r="6" spans="1:47">
      <c r="A6">
        <v>3986757339</v>
      </c>
      <c r="B6">
        <v>68182437</v>
      </c>
      <c r="C6" s="54">
        <v>42149.037881944445</v>
      </c>
      <c r="D6" s="54">
        <v>42149.03833333333</v>
      </c>
      <c r="E6" t="str">
        <v>58.173.113.97</v>
      </c>
      <c r="F6">
        <v>0</v>
      </c>
      <c r="G6">
        <v>0</v>
      </c>
      <c r="H6">
        <v>0</v>
      </c>
      <c r="I6">
        <v>0</v>
      </c>
      <c r="J6" t="str">
        <v>Yes, I have the client identification code</v>
      </c>
      <c r="K6">
        <v>1235</v>
      </c>
      <c r="L6">
        <v>0</v>
      </c>
      <c r="M6" s="55">
        <v>0</v>
      </c>
      <c r="N6">
        <v>0</v>
      </c>
      <c r="O6" s="55">
        <v>0</v>
      </c>
      <c r="P6">
        <v>0</v>
      </c>
      <c r="Q6">
        <v>0</v>
      </c>
      <c r="R6">
        <v>0</v>
      </c>
      <c r="S6">
        <v>0</v>
      </c>
      <c r="T6">
        <v>0</v>
      </c>
      <c r="U6">
        <v>0</v>
      </c>
      <c r="V6">
        <v>0</v>
      </c>
      <c r="W6">
        <v>0</v>
      </c>
      <c r="X6">
        <v>0</v>
      </c>
      <c r="Y6">
        <v>0</v>
      </c>
      <c r="Z6">
        <v>0</v>
      </c>
      <c r="AA6">
        <v>0</v>
      </c>
      <c r="AB6">
        <v>0</v>
      </c>
      <c r="AC6">
        <v>0</v>
      </c>
      <c r="AD6">
        <v>0</v>
      </c>
      <c r="AE6">
        <v>0</v>
      </c>
      <c r="AF6">
        <v>0</v>
      </c>
      <c r="AG6">
        <v>0</v>
      </c>
      <c r="AH6">
        <v>0</v>
      </c>
      <c r="AI6" s="18" t="str">
        <v>Mild</v>
      </c>
      <c r="AJ6" t="str">
        <v>Moderate</v>
      </c>
      <c r="AK6" t="str">
        <v>Moderate</v>
      </c>
      <c r="AL6" t="str">
        <v>None</v>
      </c>
      <c r="AM6" t="str">
        <v>Extreme</v>
      </c>
      <c r="AN6" s="57">
        <f t="shared" si="0"/>
        <v>0</v>
      </c>
      <c r="AO6" s="68" t="str">
        <f t="shared" si="1"/>
        <v>0 0</v>
      </c>
      <c r="AP6">
        <f t="shared" si="2"/>
        <v>1</v>
      </c>
      <c r="AQ6">
        <f t="shared" si="3"/>
        <v>2</v>
      </c>
      <c r="AR6">
        <f t="shared" si="4"/>
        <v>2</v>
      </c>
      <c r="AS6">
        <f t="shared" si="5"/>
        <v>0</v>
      </c>
      <c r="AT6">
        <f t="shared" si="6"/>
        <v>4</v>
      </c>
      <c r="AU6" s="79">
        <f t="shared" si="7"/>
        <v>33.9</v>
      </c>
    </row>
    <row r="7" spans="1:47">
      <c r="A7">
        <v>3987029050</v>
      </c>
      <c r="B7">
        <v>68182437</v>
      </c>
      <c r="C7" s="54">
        <v>42149.307002314818</v>
      </c>
      <c r="D7" s="54">
        <v>42149.307546296295</v>
      </c>
      <c r="E7" t="str">
        <v>58.173.113.97</v>
      </c>
      <c r="F7">
        <v>0</v>
      </c>
      <c r="G7">
        <v>0</v>
      </c>
      <c r="H7">
        <v>0</v>
      </c>
      <c r="I7">
        <v>0</v>
      </c>
      <c r="J7" t="str">
        <v>Yes, I have the client identification code</v>
      </c>
      <c r="K7">
        <v>123</v>
      </c>
      <c r="L7">
        <v>0</v>
      </c>
      <c r="M7" s="55">
        <v>0</v>
      </c>
      <c r="N7">
        <v>0</v>
      </c>
      <c r="O7" s="55">
        <v>0</v>
      </c>
      <c r="P7">
        <v>0</v>
      </c>
      <c r="Q7">
        <v>0</v>
      </c>
      <c r="R7">
        <v>0</v>
      </c>
      <c r="S7">
        <v>0</v>
      </c>
      <c r="T7">
        <v>0</v>
      </c>
      <c r="U7">
        <v>0</v>
      </c>
      <c r="V7">
        <v>0</v>
      </c>
      <c r="W7">
        <v>0</v>
      </c>
      <c r="X7">
        <v>0</v>
      </c>
      <c r="Y7">
        <v>0</v>
      </c>
      <c r="Z7">
        <v>0</v>
      </c>
      <c r="AA7">
        <v>0</v>
      </c>
      <c r="AB7">
        <v>0</v>
      </c>
      <c r="AC7">
        <v>0</v>
      </c>
      <c r="AD7">
        <v>0</v>
      </c>
      <c r="AE7">
        <v>0</v>
      </c>
      <c r="AF7">
        <v>0</v>
      </c>
      <c r="AG7">
        <v>0</v>
      </c>
      <c r="AH7">
        <v>0</v>
      </c>
      <c r="AI7" s="18" t="str">
        <v>Mild</v>
      </c>
      <c r="AJ7" t="str">
        <v>None</v>
      </c>
      <c r="AK7" t="str">
        <v>None</v>
      </c>
      <c r="AL7" t="str">
        <v>Severe</v>
      </c>
      <c r="AM7" t="str">
        <v>Extreme</v>
      </c>
      <c r="AN7" s="57">
        <f t="shared" si="0"/>
        <v>0</v>
      </c>
      <c r="AO7" s="68" t="str">
        <f t="shared" si="1"/>
        <v>0 0</v>
      </c>
      <c r="AP7">
        <f t="shared" si="2"/>
        <v>1</v>
      </c>
      <c r="AQ7">
        <f t="shared" si="3"/>
        <v>0</v>
      </c>
      <c r="AR7">
        <f t="shared" si="4"/>
        <v>0</v>
      </c>
      <c r="AS7">
        <f t="shared" si="5"/>
        <v>3</v>
      </c>
      <c r="AT7">
        <f t="shared" si="6"/>
        <v>4</v>
      </c>
      <c r="AU7" s="79">
        <f t="shared" si="7"/>
        <v>30.4</v>
      </c>
    </row>
    <row r="8" spans="1:47">
      <c r="A8">
        <v>4023691966</v>
      </c>
      <c r="B8">
        <v>68182437</v>
      </c>
      <c r="C8" s="54">
        <v>42166.130787037036</v>
      </c>
      <c r="D8" s="54">
        <v>42166.149270833332</v>
      </c>
      <c r="E8" t="str">
        <v>137.154.234.116</v>
      </c>
      <c r="F8">
        <v>0</v>
      </c>
      <c r="G8">
        <v>0</v>
      </c>
      <c r="H8">
        <v>0</v>
      </c>
      <c r="I8">
        <v>0</v>
      </c>
      <c r="J8" t="str">
        <v>Yes, I have the client identification code</v>
      </c>
      <c r="K8" t="str">
        <v>retjrur</v>
      </c>
      <c r="L8">
        <v>0</v>
      </c>
      <c r="M8" s="55">
        <v>0</v>
      </c>
      <c r="N8">
        <v>0</v>
      </c>
      <c r="O8" s="55">
        <v>0</v>
      </c>
      <c r="P8">
        <v>0</v>
      </c>
      <c r="Q8">
        <v>0</v>
      </c>
      <c r="R8">
        <v>0</v>
      </c>
      <c r="S8">
        <v>0</v>
      </c>
      <c r="T8">
        <v>0</v>
      </c>
      <c r="U8">
        <v>0</v>
      </c>
      <c r="V8">
        <v>0</v>
      </c>
      <c r="W8">
        <v>0</v>
      </c>
      <c r="X8">
        <v>0</v>
      </c>
      <c r="Y8">
        <v>0</v>
      </c>
      <c r="Z8">
        <v>0</v>
      </c>
      <c r="AA8">
        <v>0</v>
      </c>
      <c r="AB8">
        <v>0</v>
      </c>
      <c r="AC8">
        <v>0</v>
      </c>
      <c r="AD8">
        <v>0</v>
      </c>
      <c r="AE8">
        <v>0</v>
      </c>
      <c r="AF8">
        <v>0</v>
      </c>
      <c r="AG8">
        <v>0</v>
      </c>
      <c r="AH8">
        <v>0</v>
      </c>
      <c r="AI8" s="18" t="str">
        <v>None</v>
      </c>
      <c r="AJ8" t="str">
        <v>Mild</v>
      </c>
      <c r="AK8" t="str">
        <v>Mild</v>
      </c>
      <c r="AL8" t="str">
        <v>Severe</v>
      </c>
      <c r="AM8" t="str">
        <v>Extreme</v>
      </c>
      <c r="AN8" s="57">
        <f t="shared" si="0"/>
        <v>0</v>
      </c>
      <c r="AO8" s="68" t="str">
        <f t="shared" si="1"/>
        <v>0 0</v>
      </c>
      <c r="AP8">
        <f t="shared" si="2"/>
        <v>0</v>
      </c>
      <c r="AQ8">
        <f t="shared" si="3"/>
        <v>1</v>
      </c>
      <c r="AR8">
        <f t="shared" si="4"/>
        <v>1</v>
      </c>
      <c r="AS8">
        <f t="shared" si="5"/>
        <v>3</v>
      </c>
      <c r="AT8">
        <f t="shared" si="6"/>
        <v>4</v>
      </c>
      <c r="AU8" s="79">
        <f t="shared" si="7"/>
        <v>33.9</v>
      </c>
    </row>
    <row r="9" spans="1:47">
      <c r="A9">
        <v>4026027762</v>
      </c>
      <c r="B9">
        <v>68182437</v>
      </c>
      <c r="C9" s="54">
        <v>42167.075821759259</v>
      </c>
      <c r="D9" s="54">
        <v>42167.07880787037</v>
      </c>
      <c r="E9" t="str">
        <v>58.173.113.97</v>
      </c>
      <c r="F9">
        <v>0</v>
      </c>
      <c r="G9">
        <v>0</v>
      </c>
      <c r="H9">
        <v>0</v>
      </c>
      <c r="I9">
        <v>0</v>
      </c>
      <c r="J9" t="str">
        <v>Yes, I have the client identification code</v>
      </c>
      <c r="K9" t="str">
        <v>JudyIdelson</v>
      </c>
      <c r="L9">
        <v>0</v>
      </c>
      <c r="M9" s="55">
        <v>0</v>
      </c>
      <c r="N9">
        <v>0</v>
      </c>
      <c r="O9" s="55">
        <v>0</v>
      </c>
      <c r="P9">
        <v>0</v>
      </c>
      <c r="Q9">
        <v>0</v>
      </c>
      <c r="R9">
        <v>0</v>
      </c>
      <c r="S9">
        <v>0</v>
      </c>
      <c r="T9">
        <v>0</v>
      </c>
      <c r="U9">
        <v>0</v>
      </c>
      <c r="V9">
        <v>0</v>
      </c>
      <c r="W9">
        <v>0</v>
      </c>
      <c r="X9">
        <v>0</v>
      </c>
      <c r="Y9">
        <v>0</v>
      </c>
      <c r="Z9">
        <v>0</v>
      </c>
      <c r="AA9">
        <v>0</v>
      </c>
      <c r="AB9">
        <v>0</v>
      </c>
      <c r="AC9">
        <v>0</v>
      </c>
      <c r="AD9">
        <v>0</v>
      </c>
      <c r="AE9">
        <v>0</v>
      </c>
      <c r="AF9">
        <v>0</v>
      </c>
      <c r="AG9">
        <v>0</v>
      </c>
      <c r="AH9">
        <v>0</v>
      </c>
      <c r="AI9" s="18" t="str">
        <v>None</v>
      </c>
      <c r="AJ9" t="str">
        <v>None</v>
      </c>
      <c r="AK9" t="str">
        <v>None</v>
      </c>
      <c r="AL9" t="str">
        <v>None</v>
      </c>
      <c r="AM9" t="str">
        <v>None</v>
      </c>
      <c r="AN9" s="57">
        <f t="shared" si="0"/>
        <v>0</v>
      </c>
      <c r="AO9" s="68" t="str">
        <f t="shared" si="1"/>
        <v>0 0</v>
      </c>
      <c r="AP9">
        <f t="shared" si="2"/>
        <v>0</v>
      </c>
      <c r="AQ9">
        <f t="shared" si="3"/>
        <v>0</v>
      </c>
      <c r="AR9">
        <f t="shared" si="4"/>
        <v>0</v>
      </c>
      <c r="AS9">
        <f t="shared" si="5"/>
        <v>0</v>
      </c>
      <c r="AT9">
        <f t="shared" si="6"/>
        <v>0</v>
      </c>
      <c r="AU9" s="79">
        <f t="shared" si="7"/>
        <v>0</v>
      </c>
    </row>
    <row r="10" spans="1:47">
      <c r="A10">
        <v>4026128267</v>
      </c>
      <c r="B10">
        <v>68926268</v>
      </c>
      <c r="C10" s="54">
        <v>42167.137696759259</v>
      </c>
      <c r="D10" s="54">
        <v>42167.139351851853</v>
      </c>
      <c r="E10" t="str">
        <v>58.173.113.97</v>
      </c>
      <c r="F10">
        <v>0</v>
      </c>
      <c r="G10" t="str">
        <v>ClaimName</v>
      </c>
      <c r="H10" t="str">
        <v>Benjamin</v>
      </c>
      <c r="I10">
        <v>0</v>
      </c>
      <c r="J10" t="str">
        <v>No, I want to input the claim's particulars</v>
      </c>
      <c r="K10" t="str">
        <v>sssss</v>
      </c>
      <c r="L10" t="str">
        <v>ClaimName</v>
      </c>
      <c r="M10" s="55" t="str">
        <v>James</v>
      </c>
      <c r="N10" t="str">
        <v>Benjamin</v>
      </c>
      <c r="O10" s="55" t="str">
        <v>4/24/1961</v>
      </c>
      <c r="P10" t="str">
        <v>M</v>
      </c>
      <c r="Q10" t="str">
        <v>Empname</v>
      </c>
      <c r="R10" t="str">
        <v>fdvadsfvavfdfvafdv</v>
      </c>
      <c r="S10" t="str">
        <v>James</v>
      </c>
      <c r="T10" t="str">
        <v>Benjamin</v>
      </c>
      <c r="U10" t="str">
        <v>3e1ee</v>
      </c>
      <c r="V10">
        <v>0</v>
      </c>
      <c r="W10" t="str">
        <v>Yes</v>
      </c>
      <c r="X10" t="str">
        <v>James Benjamin</v>
      </c>
      <c r="Y10" t="str">
        <v>fdvafv</v>
      </c>
      <c r="Z10" t="str">
        <v>fvafv</v>
      </c>
      <c r="AA10" t="str">
        <v>James Benjamin</v>
      </c>
      <c r="AB10" t="str">
        <v>fdvdfvdfv</v>
      </c>
      <c r="AC10" t="str">
        <v>fdvffdv</v>
      </c>
      <c r="AD10" t="str">
        <v>James Benjamin</v>
      </c>
      <c r="AE10" t="str">
        <v>nghnghgnhgnn</v>
      </c>
      <c r="AF10" t="str">
        <v>nghngngfn</v>
      </c>
      <c r="AG10" t="str">
        <v>James Benjamin</v>
      </c>
      <c r="AH10" t="str">
        <v>ndnnn</v>
      </c>
      <c r="AI10" s="18" t="str">
        <v>Mild</v>
      </c>
      <c r="AJ10" t="str">
        <v>Moderate</v>
      </c>
      <c r="AK10" t="str">
        <v>Moderate</v>
      </c>
      <c r="AL10" t="str">
        <v>Severe</v>
      </c>
      <c r="AM10" t="str">
        <v>Extreme</v>
      </c>
      <c r="AN10" s="57">
        <f t="shared" si="0"/>
        <v>0</v>
      </c>
      <c r="AO10" s="68" t="str">
        <f t="shared" si="1"/>
        <v>ClaimName Benjamin</v>
      </c>
      <c r="AP10">
        <f t="shared" si="2"/>
        <v>1</v>
      </c>
      <c r="AQ10">
        <f t="shared" si="3"/>
        <v>2</v>
      </c>
      <c r="AR10">
        <f t="shared" si="4"/>
        <v>2</v>
      </c>
      <c r="AS10">
        <f t="shared" si="5"/>
        <v>3</v>
      </c>
      <c r="AT10">
        <f t="shared" si="6"/>
        <v>4</v>
      </c>
      <c r="AU10" s="79">
        <f t="shared" si="7"/>
        <v>46.1</v>
      </c>
    </row>
    <row r="11" spans="1:47">
      <c r="A11">
        <v>4023691966</v>
      </c>
      <c r="B11">
        <v>68182437</v>
      </c>
      <c r="C11" s="54">
        <v>42166.130787037036</v>
      </c>
      <c r="D11" s="54">
        <v>42166.149270833332</v>
      </c>
      <c r="E11" t="str">
        <v>137.154.234.116</v>
      </c>
      <c r="F11">
        <v>0</v>
      </c>
      <c r="G11">
        <v>0</v>
      </c>
      <c r="H11">
        <v>0</v>
      </c>
      <c r="I11">
        <v>0</v>
      </c>
      <c r="J11" t="str">
        <v>Yes, I have the client identification code</v>
      </c>
      <c r="K11" t="str">
        <v>retjrur</v>
      </c>
      <c r="L11">
        <v>0</v>
      </c>
      <c r="M11" s="55">
        <v>0</v>
      </c>
      <c r="N11">
        <v>0</v>
      </c>
      <c r="O11" s="55">
        <v>0</v>
      </c>
      <c r="P11">
        <v>0</v>
      </c>
      <c r="Q11">
        <v>0</v>
      </c>
      <c r="R11">
        <v>0</v>
      </c>
      <c r="S11">
        <v>0</v>
      </c>
      <c r="T11">
        <v>0</v>
      </c>
      <c r="U11">
        <v>0</v>
      </c>
      <c r="V11">
        <v>0</v>
      </c>
      <c r="W11">
        <v>0</v>
      </c>
      <c r="X11">
        <v>0</v>
      </c>
      <c r="Y11">
        <v>0</v>
      </c>
      <c r="Z11">
        <v>0</v>
      </c>
      <c r="AA11">
        <v>0</v>
      </c>
      <c r="AB11">
        <v>0</v>
      </c>
      <c r="AC11">
        <v>0</v>
      </c>
      <c r="AD11">
        <v>0</v>
      </c>
      <c r="AE11">
        <v>0</v>
      </c>
      <c r="AF11">
        <v>0</v>
      </c>
      <c r="AG11">
        <v>0</v>
      </c>
      <c r="AH11">
        <v>0</v>
      </c>
      <c r="AI11" s="18" t="str">
        <v>None</v>
      </c>
      <c r="AJ11" t="str">
        <v>Mild</v>
      </c>
      <c r="AK11">
        <v>0</v>
      </c>
      <c r="AL11" t="str">
        <v>Severe</v>
      </c>
      <c r="AM11" t="str">
        <v>Extreme</v>
      </c>
      <c r="AN11" s="57">
        <f t="shared" si="0"/>
        <v>0</v>
      </c>
      <c r="AO11" s="68" t="str">
        <f t="shared" si="1"/>
        <v>0 0</v>
      </c>
      <c r="AP11">
        <f t="shared" si="2"/>
        <v>0</v>
      </c>
      <c r="AQ11">
        <f t="shared" si="3"/>
        <v>1</v>
      </c>
      <c r="AR11" t="e">
        <f t="shared" si="4"/>
        <v>#N/A</v>
      </c>
      <c r="AS11">
        <f t="shared" si="5"/>
        <v>3</v>
      </c>
      <c r="AT11">
        <f t="shared" si="6"/>
        <v>4</v>
      </c>
      <c r="AU11" s="79" t="str">
        <f t="shared" si="7"/>
        <v>Something has gone wrong. Please contact eHealthier by email at info@ehealthier.net</v>
      </c>
    </row>
    <row r="12" spans="1:47">
      <c r="A12">
        <v>4026364257</v>
      </c>
      <c r="B12">
        <v>68926268</v>
      </c>
      <c r="C12" s="54">
        <v>42167.321273148147</v>
      </c>
      <c r="D12" s="54">
        <v>42167.321458333332</v>
      </c>
      <c r="E12" t="str">
        <v>58.173.113.97</v>
      </c>
      <c r="F12">
        <v>0</v>
      </c>
      <c r="G12">
        <v>0</v>
      </c>
      <c r="H12">
        <v>0</v>
      </c>
      <c r="I12">
        <v>0</v>
      </c>
      <c r="J12" t="str">
        <v>Yes, I have the client identification code</v>
      </c>
      <c r="K12" t="str">
        <v>12345678790ab</v>
      </c>
      <c r="L12">
        <v>0</v>
      </c>
      <c r="M12" s="55">
        <v>0</v>
      </c>
      <c r="N12">
        <v>0</v>
      </c>
      <c r="O12" s="55">
        <v>0</v>
      </c>
      <c r="P12">
        <v>0</v>
      </c>
      <c r="Q12">
        <v>0</v>
      </c>
      <c r="R12">
        <v>0</v>
      </c>
      <c r="S12">
        <v>0</v>
      </c>
      <c r="T12">
        <v>0</v>
      </c>
      <c r="U12">
        <v>0</v>
      </c>
      <c r="V12">
        <v>0</v>
      </c>
      <c r="W12">
        <v>0</v>
      </c>
      <c r="X12">
        <v>0</v>
      </c>
      <c r="Y12">
        <v>0</v>
      </c>
      <c r="Z12">
        <v>0</v>
      </c>
      <c r="AA12">
        <v>0</v>
      </c>
      <c r="AB12">
        <v>0</v>
      </c>
      <c r="AC12">
        <v>0</v>
      </c>
      <c r="AD12">
        <v>0</v>
      </c>
      <c r="AE12">
        <v>0</v>
      </c>
      <c r="AF12">
        <v>0</v>
      </c>
      <c r="AG12">
        <v>0</v>
      </c>
      <c r="AH12">
        <v>0</v>
      </c>
      <c r="AI12" s="18" t="str">
        <v>None</v>
      </c>
      <c r="AJ12" t="str">
        <v>None</v>
      </c>
      <c r="AK12" t="str">
        <v>None</v>
      </c>
      <c r="AL12" t="str">
        <v>None</v>
      </c>
      <c r="AM12" t="str">
        <v>None</v>
      </c>
      <c r="AN12" s="57">
        <f t="shared" si="0"/>
        <v>0</v>
      </c>
      <c r="AO12" s="68" t="str">
        <f t="shared" si="1"/>
        <v>0 0</v>
      </c>
      <c r="AP12">
        <f t="shared" si="2"/>
        <v>0</v>
      </c>
      <c r="AQ12">
        <f t="shared" si="3"/>
        <v>0</v>
      </c>
      <c r="AR12">
        <f t="shared" si="4"/>
        <v>0</v>
      </c>
      <c r="AS12">
        <f t="shared" si="5"/>
        <v>0</v>
      </c>
      <c r="AT12">
        <f t="shared" si="6"/>
        <v>0</v>
      </c>
      <c r="AU12" s="79">
        <f t="shared" si="7"/>
        <v>0</v>
      </c>
    </row>
    <row r="13" spans="1:47">
      <c r="A13">
        <v>4106067953</v>
      </c>
      <c r="B13">
        <v>68926268</v>
      </c>
      <c r="C13" s="54">
        <v>42212.119872685187</v>
      </c>
      <c r="D13" s="54">
        <v>42212.12091435185</v>
      </c>
      <c r="E13" t="str">
        <v>58.173.113.97</v>
      </c>
      <c r="F13" t="str">
        <v>jamesbenjamin1961@gmail.com</v>
      </c>
      <c r="G13" t="str">
        <v>ClaimName</v>
      </c>
      <c r="H13" t="str">
        <v>Benjamin</v>
      </c>
      <c r="I13">
        <v>0</v>
      </c>
      <c r="J13" t="str">
        <v>No, I want to input the claim's particulars</v>
      </c>
      <c r="K13" t="str">
        <v>NewCodeTest</v>
      </c>
      <c r="L13" t="str">
        <v>ClaimName</v>
      </c>
      <c r="M13" s="55" t="str">
        <v>ClaimInit</v>
      </c>
      <c r="N13" t="str">
        <v>Benjamin</v>
      </c>
      <c r="O13" s="55" t="str">
        <v>4/24/1961</v>
      </c>
      <c r="P13" t="str">
        <v>M</v>
      </c>
      <c r="Q13" t="str">
        <v>Empname</v>
      </c>
      <c r="R13" t="str">
        <v>fdvadsfvavfdfvafdv</v>
      </c>
      <c r="S13" t="str">
        <v>James</v>
      </c>
      <c r="T13" t="str">
        <v>Benjamin</v>
      </c>
      <c r="U13" t="str">
        <v>3e1ee</v>
      </c>
      <c r="V13" t="str">
        <v>jamesbenjamin1961@gmail.com</v>
      </c>
      <c r="W13" t="str">
        <v>Yes</v>
      </c>
      <c r="X13" t="str">
        <v>James Benjamin</v>
      </c>
      <c r="Y13" t="str">
        <v>fdvafv</v>
      </c>
      <c r="Z13" t="str">
        <v>fvafv</v>
      </c>
      <c r="AA13" t="str">
        <v>James Benjamin</v>
      </c>
      <c r="AB13" t="str">
        <v>fdvdfvdfv</v>
      </c>
      <c r="AC13" t="str">
        <v>fdvffdv</v>
      </c>
      <c r="AD13" t="str">
        <v>James Benjamin</v>
      </c>
      <c r="AE13" t="str">
        <v>nghnghgnhgnn</v>
      </c>
      <c r="AF13" t="str">
        <v>nghngngfn</v>
      </c>
      <c r="AG13" t="str">
        <v>James Benjamin</v>
      </c>
      <c r="AH13" t="str">
        <v>ndnnn</v>
      </c>
      <c r="AI13" s="18" t="str">
        <v>Moderate</v>
      </c>
      <c r="AJ13" t="str">
        <v>Moderate</v>
      </c>
      <c r="AK13" t="str">
        <v>Moderate</v>
      </c>
      <c r="AL13" t="str">
        <v>Moderate</v>
      </c>
      <c r="AM13" t="str">
        <v>Moderate</v>
      </c>
      <c r="AN13" s="57" t="str">
        <f t="shared" si="0"/>
        <v>jamesbenjamin1961@gmail.com</v>
      </c>
      <c r="AO13" s="68" t="str">
        <f t="shared" si="1"/>
        <v>ClaimName Benjamin</v>
      </c>
      <c r="AP13">
        <f t="shared" si="2"/>
        <v>2</v>
      </c>
      <c r="AQ13">
        <f t="shared" si="3"/>
        <v>2</v>
      </c>
      <c r="AR13">
        <f t="shared" si="4"/>
        <v>2</v>
      </c>
      <c r="AS13">
        <f t="shared" si="5"/>
        <v>2</v>
      </c>
      <c r="AT13">
        <f t="shared" si="6"/>
        <v>2</v>
      </c>
      <c r="AU13" s="79">
        <f t="shared" si="7"/>
        <v>37.700000000000003</v>
      </c>
    </row>
    <row r="14" spans="1:47">
      <c r="A14">
        <v>4106066346</v>
      </c>
      <c r="B14">
        <v>68926268</v>
      </c>
      <c r="C14" s="54">
        <v>42212.118414351855</v>
      </c>
      <c r="D14" s="54">
        <v>42212.11917824074</v>
      </c>
      <c r="E14" t="str">
        <v>58.173.113.97</v>
      </c>
      <c r="F14">
        <v>0</v>
      </c>
      <c r="G14">
        <v>0</v>
      </c>
      <c r="H14">
        <v>0</v>
      </c>
      <c r="I14">
        <v>0</v>
      </c>
      <c r="J14" t="str">
        <v>Yes, I have the client identification code</v>
      </c>
      <c r="K14" t="str">
        <v>sdfSDFASDFAS</v>
      </c>
      <c r="L14">
        <v>0</v>
      </c>
      <c r="M14" s="55">
        <v>0</v>
      </c>
      <c r="N14">
        <v>0</v>
      </c>
      <c r="O14" s="55">
        <v>0</v>
      </c>
      <c r="P14">
        <v>0</v>
      </c>
      <c r="Q14">
        <v>0</v>
      </c>
      <c r="R14">
        <v>0</v>
      </c>
      <c r="S14">
        <v>0</v>
      </c>
      <c r="T14">
        <v>0</v>
      </c>
      <c r="U14">
        <v>0</v>
      </c>
      <c r="V14">
        <v>0</v>
      </c>
      <c r="W14">
        <v>0</v>
      </c>
      <c r="X14">
        <v>0</v>
      </c>
      <c r="Y14">
        <v>0</v>
      </c>
      <c r="Z14">
        <v>0</v>
      </c>
      <c r="AA14">
        <v>0</v>
      </c>
      <c r="AB14">
        <v>0</v>
      </c>
      <c r="AC14">
        <v>0</v>
      </c>
      <c r="AD14">
        <v>0</v>
      </c>
      <c r="AE14">
        <v>0</v>
      </c>
      <c r="AF14">
        <v>0</v>
      </c>
      <c r="AG14">
        <v>0</v>
      </c>
      <c r="AH14">
        <v>0</v>
      </c>
      <c r="AI14" s="18" t="str">
        <v>Mild</v>
      </c>
      <c r="AJ14" t="str">
        <v>Mild</v>
      </c>
      <c r="AK14" t="str">
        <v>Mild</v>
      </c>
      <c r="AL14" t="str">
        <v>Mild</v>
      </c>
      <c r="AM14" t="str">
        <v>Mild</v>
      </c>
      <c r="AN14" s="57">
        <f t="shared" si="0"/>
        <v>0</v>
      </c>
      <c r="AO14" s="68" t="str">
        <f t="shared" si="1"/>
        <v>0 0</v>
      </c>
      <c r="AP14">
        <f t="shared" si="2"/>
        <v>1</v>
      </c>
      <c r="AQ14">
        <f t="shared" si="3"/>
        <v>1</v>
      </c>
      <c r="AR14">
        <f t="shared" si="4"/>
        <v>1</v>
      </c>
      <c r="AS14">
        <f t="shared" si="5"/>
        <v>1</v>
      </c>
      <c r="AT14">
        <f t="shared" si="6"/>
        <v>1</v>
      </c>
      <c r="AU14" s="79">
        <f t="shared" si="7"/>
        <v>20</v>
      </c>
    </row>
    <row r="15" spans="1:47">
      <c r="A15">
        <v>4174990924</v>
      </c>
      <c r="B15">
        <v>68926268</v>
      </c>
      <c r="C15" s="54">
        <v>42250.052430555559</v>
      </c>
      <c r="D15" s="54">
        <v>42250.053368055553</v>
      </c>
      <c r="E15" t="str">
        <v>202.58.230.140</v>
      </c>
      <c r="F15">
        <v>0</v>
      </c>
      <c r="G15">
        <v>0</v>
      </c>
      <c r="H15">
        <v>0</v>
      </c>
      <c r="I15">
        <v>0</v>
      </c>
      <c r="J15" t="str">
        <v>Yes, I have the client identification code</v>
      </c>
      <c r="K15">
        <v>123456789</v>
      </c>
      <c r="L15">
        <v>0</v>
      </c>
      <c r="M15" s="55">
        <v>0</v>
      </c>
      <c r="N15">
        <v>0</v>
      </c>
      <c r="O15" s="55">
        <v>0</v>
      </c>
      <c r="P15">
        <v>0</v>
      </c>
      <c r="Q15">
        <v>0</v>
      </c>
      <c r="R15">
        <v>0</v>
      </c>
      <c r="S15">
        <v>0</v>
      </c>
      <c r="T15">
        <v>0</v>
      </c>
      <c r="U15">
        <v>0</v>
      </c>
      <c r="V15">
        <v>0</v>
      </c>
      <c r="W15">
        <v>0</v>
      </c>
      <c r="X15">
        <v>0</v>
      </c>
      <c r="Y15">
        <v>0</v>
      </c>
      <c r="Z15">
        <v>0</v>
      </c>
      <c r="AA15">
        <v>0</v>
      </c>
      <c r="AB15">
        <v>0</v>
      </c>
      <c r="AC15">
        <v>0</v>
      </c>
      <c r="AD15">
        <v>0</v>
      </c>
      <c r="AE15">
        <v>0</v>
      </c>
      <c r="AF15">
        <v>0</v>
      </c>
      <c r="AG15">
        <v>0</v>
      </c>
      <c r="AH15">
        <v>0</v>
      </c>
      <c r="AI15" s="18" t="str">
        <v>Mild</v>
      </c>
      <c r="AJ15" t="str">
        <v>Moderate</v>
      </c>
      <c r="AK15" t="str">
        <v>None</v>
      </c>
      <c r="AL15" t="str">
        <v>Mild</v>
      </c>
      <c r="AM15" t="str">
        <v>Moderate</v>
      </c>
      <c r="AN15" s="57">
        <f t="shared" si="0"/>
        <v>0</v>
      </c>
      <c r="AO15" s="68" t="str">
        <f t="shared" si="1"/>
        <v>0 0</v>
      </c>
      <c r="AP15">
        <f t="shared" si="2"/>
        <v>1</v>
      </c>
      <c r="AQ15">
        <f t="shared" si="3"/>
        <v>2</v>
      </c>
      <c r="AR15">
        <f t="shared" si="4"/>
        <v>0</v>
      </c>
      <c r="AS15">
        <f t="shared" si="5"/>
        <v>1</v>
      </c>
      <c r="AT15">
        <f t="shared" si="6"/>
        <v>2</v>
      </c>
      <c r="AU15" s="79">
        <f t="shared" si="7"/>
        <v>23.4</v>
      </c>
    </row>
    <row r="16" spans="1:47">
      <c r="A16">
        <v>4175311302</v>
      </c>
      <c r="B16">
        <v>68926268</v>
      </c>
      <c r="C16" s="54">
        <v>42250.270428240743</v>
      </c>
      <c r="D16" s="54">
        <v>42250.296539351853</v>
      </c>
      <c r="E16" t="str">
        <v>58.173.113.97</v>
      </c>
      <c r="F16">
        <v>0</v>
      </c>
      <c r="G16">
        <v>0</v>
      </c>
      <c r="H16">
        <v>0</v>
      </c>
      <c r="I16">
        <v>0</v>
      </c>
      <c r="J16" t="str">
        <v>Yes, I have the client identification code</v>
      </c>
      <c r="K16">
        <v>123</v>
      </c>
      <c r="L16">
        <v>0</v>
      </c>
      <c r="M16" s="55">
        <v>0</v>
      </c>
      <c r="N16">
        <v>0</v>
      </c>
      <c r="O16" s="55">
        <v>0</v>
      </c>
      <c r="P16">
        <v>0</v>
      </c>
      <c r="Q16">
        <v>0</v>
      </c>
      <c r="R16">
        <v>0</v>
      </c>
      <c r="S16">
        <v>0</v>
      </c>
      <c r="T16">
        <v>0</v>
      </c>
      <c r="U16">
        <v>0</v>
      </c>
      <c r="V16">
        <v>0</v>
      </c>
      <c r="W16">
        <v>0</v>
      </c>
      <c r="X16">
        <v>0</v>
      </c>
      <c r="Y16">
        <v>0</v>
      </c>
      <c r="Z16">
        <v>0</v>
      </c>
      <c r="AA16">
        <v>0</v>
      </c>
      <c r="AB16">
        <v>0</v>
      </c>
      <c r="AC16">
        <v>0</v>
      </c>
      <c r="AD16">
        <v>0</v>
      </c>
      <c r="AE16">
        <v>0</v>
      </c>
      <c r="AF16">
        <v>0</v>
      </c>
      <c r="AG16">
        <v>0</v>
      </c>
      <c r="AH16">
        <v>0</v>
      </c>
      <c r="AI16" s="18" t="str">
        <v>Mild</v>
      </c>
      <c r="AJ16" t="str">
        <v>Moderate</v>
      </c>
      <c r="AK16" t="str">
        <v>Mild</v>
      </c>
      <c r="AL16" t="str">
        <v>Severe</v>
      </c>
      <c r="AM16" t="str">
        <v>Moderate</v>
      </c>
      <c r="AN16" s="57">
        <f t="shared" si="0"/>
        <v>0</v>
      </c>
      <c r="AO16" s="68" t="str">
        <f t="shared" si="1"/>
        <v>0 0</v>
      </c>
      <c r="AP16">
        <f t="shared" si="2"/>
        <v>1</v>
      </c>
      <c r="AQ16">
        <f t="shared" si="3"/>
        <v>2</v>
      </c>
      <c r="AR16">
        <f t="shared" si="4"/>
        <v>1</v>
      </c>
      <c r="AS16">
        <f t="shared" si="5"/>
        <v>3</v>
      </c>
      <c r="AT16">
        <f t="shared" si="6"/>
        <v>2</v>
      </c>
      <c r="AU16" s="79">
        <f t="shared" si="7"/>
        <v>33.9</v>
      </c>
    </row>
    <row r="17" spans="1:47">
      <c r="A17">
        <v>4177470113</v>
      </c>
      <c r="B17">
        <v>68926268</v>
      </c>
      <c r="C17" s="54">
        <v>42251.163587962961</v>
      </c>
      <c r="D17" s="54">
        <v>42251.252928240741</v>
      </c>
      <c r="E17" t="str">
        <v>58.173.113.97</v>
      </c>
      <c r="F17">
        <v>0</v>
      </c>
      <c r="G17">
        <v>0</v>
      </c>
      <c r="H17">
        <v>0</v>
      </c>
      <c r="I17">
        <v>0</v>
      </c>
      <c r="J17" t="str">
        <v>Yes, I have the client identification code</v>
      </c>
      <c r="K17" t="str">
        <v>sdfSDFASDFAS</v>
      </c>
      <c r="L17">
        <v>0</v>
      </c>
      <c r="M17" s="55">
        <v>0</v>
      </c>
      <c r="N17">
        <v>0</v>
      </c>
      <c r="O17" s="55">
        <v>0</v>
      </c>
      <c r="P17">
        <v>0</v>
      </c>
      <c r="Q17">
        <v>0</v>
      </c>
      <c r="R17">
        <v>0</v>
      </c>
      <c r="S17">
        <v>0</v>
      </c>
      <c r="T17">
        <v>0</v>
      </c>
      <c r="U17">
        <v>0</v>
      </c>
      <c r="V17">
        <v>0</v>
      </c>
      <c r="W17">
        <v>0</v>
      </c>
      <c r="X17">
        <v>0</v>
      </c>
      <c r="Y17">
        <v>0</v>
      </c>
      <c r="Z17">
        <v>0</v>
      </c>
      <c r="AA17">
        <v>0</v>
      </c>
      <c r="AB17">
        <v>0</v>
      </c>
      <c r="AC17">
        <v>0</v>
      </c>
      <c r="AD17">
        <v>0</v>
      </c>
      <c r="AE17">
        <v>0</v>
      </c>
      <c r="AF17">
        <v>0</v>
      </c>
      <c r="AG17">
        <v>0</v>
      </c>
      <c r="AH17">
        <v>0</v>
      </c>
      <c r="AI17" s="18" t="str">
        <v>Mild</v>
      </c>
      <c r="AJ17" t="str">
        <v>Moderate</v>
      </c>
      <c r="AK17" t="str">
        <v>Moderate</v>
      </c>
      <c r="AL17" t="str">
        <v>Severe</v>
      </c>
      <c r="AM17" t="str">
        <v>Moderate</v>
      </c>
      <c r="AN17" s="57">
        <f t="shared" si="0"/>
        <v>0</v>
      </c>
      <c r="AO17" s="68" t="str">
        <f t="shared" si="1"/>
        <v>0 0</v>
      </c>
      <c r="AP17">
        <f t="shared" si="2"/>
        <v>1</v>
      </c>
      <c r="AQ17">
        <f t="shared" si="3"/>
        <v>2</v>
      </c>
      <c r="AR17">
        <f t="shared" si="4"/>
        <v>2</v>
      </c>
      <c r="AS17">
        <f t="shared" si="5"/>
        <v>3</v>
      </c>
      <c r="AT17">
        <f t="shared" si="6"/>
        <v>2</v>
      </c>
      <c r="AU17" s="79">
        <f t="shared" si="7"/>
        <v>37.700000000000003</v>
      </c>
    </row>
    <row r="18" spans="1:47">
      <c r="A18">
        <v>4294168933</v>
      </c>
      <c r="B18">
        <v>68926268</v>
      </c>
      <c r="C18" s="54">
        <v>42307.026631944442</v>
      </c>
      <c r="D18" s="54">
        <v>42307.027326388888</v>
      </c>
      <c r="E18" t="str">
        <v>58.172.41.145</v>
      </c>
      <c r="F18">
        <v>0</v>
      </c>
      <c r="G18">
        <v>0</v>
      </c>
      <c r="H18">
        <v>0</v>
      </c>
      <c r="I18">
        <v>0</v>
      </c>
      <c r="J18" t="str">
        <v>Yes, I have the client identification code</v>
      </c>
      <c r="K18" t="str">
        <v>sdfSDFASDFAS</v>
      </c>
      <c r="L18">
        <v>0</v>
      </c>
      <c r="M18" s="55">
        <v>0</v>
      </c>
      <c r="N18">
        <v>0</v>
      </c>
      <c r="O18" s="55">
        <v>0</v>
      </c>
      <c r="P18">
        <v>0</v>
      </c>
      <c r="Q18">
        <v>0</v>
      </c>
      <c r="R18">
        <v>0</v>
      </c>
      <c r="S18">
        <v>0</v>
      </c>
      <c r="T18">
        <v>0</v>
      </c>
      <c r="U18">
        <v>0</v>
      </c>
      <c r="V18">
        <v>0</v>
      </c>
      <c r="W18">
        <v>0</v>
      </c>
      <c r="X18">
        <v>0</v>
      </c>
      <c r="Y18">
        <v>0</v>
      </c>
      <c r="Z18">
        <v>0</v>
      </c>
      <c r="AA18">
        <v>0</v>
      </c>
      <c r="AB18">
        <v>0</v>
      </c>
      <c r="AC18">
        <v>0</v>
      </c>
      <c r="AD18">
        <v>0</v>
      </c>
      <c r="AE18">
        <v>0</v>
      </c>
      <c r="AF18">
        <v>0</v>
      </c>
      <c r="AG18">
        <v>0</v>
      </c>
      <c r="AH18">
        <v>0</v>
      </c>
      <c r="AI18" s="18" t="str">
        <v>Mild</v>
      </c>
      <c r="AJ18" t="str">
        <v>Mild</v>
      </c>
      <c r="AK18" t="str">
        <v>None</v>
      </c>
      <c r="AL18" t="str">
        <v>Mild</v>
      </c>
      <c r="AM18" t="str">
        <v>Moderate</v>
      </c>
      <c r="AN18" s="57">
        <f t="shared" si="0"/>
        <v>0</v>
      </c>
      <c r="AO18" s="68" t="str">
        <f t="shared" si="1"/>
        <v>0 0</v>
      </c>
      <c r="AP18">
        <f t="shared" si="2"/>
        <v>1</v>
      </c>
      <c r="AQ18">
        <f t="shared" si="3"/>
        <v>1</v>
      </c>
      <c r="AR18">
        <f t="shared" si="4"/>
        <v>0</v>
      </c>
      <c r="AS18">
        <f t="shared" si="5"/>
        <v>1</v>
      </c>
      <c r="AT18">
        <f t="shared" si="6"/>
        <v>2</v>
      </c>
      <c r="AU18" s="79">
        <f t="shared" si="7"/>
        <v>20</v>
      </c>
    </row>
    <row r="19" spans="1:47">
      <c r="A19">
        <v>4294297490</v>
      </c>
      <c r="B19">
        <v>68926268</v>
      </c>
      <c r="C19" s="54">
        <v>42307.093263888892</v>
      </c>
      <c r="D19" s="54">
        <v>42307.093657407408</v>
      </c>
      <c r="E19" t="str">
        <v>58.172.41.145</v>
      </c>
      <c r="F19">
        <v>0</v>
      </c>
      <c r="G19">
        <v>0</v>
      </c>
      <c r="H19">
        <v>0</v>
      </c>
      <c r="I19">
        <v>0</v>
      </c>
      <c r="J19" t="str">
        <v>Yes, I have the client identification code</v>
      </c>
      <c r="K19" t="str">
        <v>sdfSDFASDFAS</v>
      </c>
      <c r="L19">
        <v>0</v>
      </c>
      <c r="M19" s="55">
        <v>0</v>
      </c>
      <c r="N19">
        <v>0</v>
      </c>
      <c r="O19" s="55">
        <v>0</v>
      </c>
      <c r="P19">
        <v>0</v>
      </c>
      <c r="Q19">
        <v>0</v>
      </c>
      <c r="R19">
        <v>0</v>
      </c>
      <c r="S19">
        <v>0</v>
      </c>
      <c r="T19">
        <v>0</v>
      </c>
      <c r="U19">
        <v>0</v>
      </c>
      <c r="V19">
        <v>0</v>
      </c>
      <c r="W19">
        <v>0</v>
      </c>
      <c r="X19">
        <v>0</v>
      </c>
      <c r="Y19">
        <v>0</v>
      </c>
      <c r="Z19">
        <v>0</v>
      </c>
      <c r="AA19">
        <v>0</v>
      </c>
      <c r="AB19">
        <v>0</v>
      </c>
      <c r="AC19">
        <v>0</v>
      </c>
      <c r="AD19">
        <v>0</v>
      </c>
      <c r="AE19">
        <v>0</v>
      </c>
      <c r="AF19">
        <v>0</v>
      </c>
      <c r="AG19">
        <v>0</v>
      </c>
      <c r="AH19">
        <v>0</v>
      </c>
      <c r="AI19" s="18" t="str">
        <v>Mild</v>
      </c>
      <c r="AJ19" t="str">
        <v>Severe</v>
      </c>
      <c r="AK19" t="str">
        <v>Extreme</v>
      </c>
      <c r="AL19" t="str">
        <v>Extreme</v>
      </c>
      <c r="AM19" t="str">
        <v>Extreme</v>
      </c>
      <c r="AN19" s="57">
        <f t="shared" si="0"/>
        <v>0</v>
      </c>
      <c r="AO19" s="68" t="str">
        <f t="shared" si="1"/>
        <v>0 0</v>
      </c>
      <c r="AP19">
        <f t="shared" si="2"/>
        <v>1</v>
      </c>
      <c r="AQ19">
        <f t="shared" si="3"/>
        <v>3</v>
      </c>
      <c r="AR19">
        <f t="shared" si="4"/>
        <v>4</v>
      </c>
      <c r="AS19">
        <f t="shared" si="5"/>
        <v>4</v>
      </c>
      <c r="AT19">
        <f t="shared" si="6"/>
        <v>4</v>
      </c>
      <c r="AU19" s="79">
        <f t="shared" si="7"/>
        <v>67.900000000000006</v>
      </c>
    </row>
    <row r="20" spans="1:47">
      <c r="A20">
        <v>4310359072</v>
      </c>
      <c r="B20">
        <v>68926268</v>
      </c>
      <c r="C20" s="54">
        <v>42314.180763888886</v>
      </c>
      <c r="D20" s="54">
        <v>42314.181504629632</v>
      </c>
      <c r="E20" t="str">
        <v>58.172.41.145</v>
      </c>
      <c r="F20">
        <v>0</v>
      </c>
      <c r="G20">
        <v>0</v>
      </c>
      <c r="H20">
        <v>0</v>
      </c>
      <c r="I20">
        <v>0</v>
      </c>
      <c r="J20" t="str">
        <v>Yes, I have the client identification code</v>
      </c>
      <c r="K20" t="str">
        <v>sdfSDFASDFAS</v>
      </c>
      <c r="L20">
        <v>0</v>
      </c>
      <c r="M20" s="55">
        <v>0</v>
      </c>
      <c r="N20">
        <v>0</v>
      </c>
      <c r="O20" s="55">
        <v>0</v>
      </c>
      <c r="P20">
        <v>0</v>
      </c>
      <c r="Q20">
        <v>0</v>
      </c>
      <c r="R20">
        <v>0</v>
      </c>
      <c r="S20">
        <v>0</v>
      </c>
      <c r="T20">
        <v>0</v>
      </c>
      <c r="U20">
        <v>0</v>
      </c>
      <c r="V20">
        <v>0</v>
      </c>
      <c r="W20">
        <v>0</v>
      </c>
      <c r="X20">
        <v>0</v>
      </c>
      <c r="Y20">
        <v>0</v>
      </c>
      <c r="Z20">
        <v>0</v>
      </c>
      <c r="AA20">
        <v>0</v>
      </c>
      <c r="AB20">
        <v>0</v>
      </c>
      <c r="AC20">
        <v>0</v>
      </c>
      <c r="AD20">
        <v>0</v>
      </c>
      <c r="AE20">
        <v>0</v>
      </c>
      <c r="AF20">
        <v>0</v>
      </c>
      <c r="AG20">
        <v>0</v>
      </c>
      <c r="AH20">
        <v>0</v>
      </c>
      <c r="AI20" s="18" t="str">
        <v>Moderate</v>
      </c>
      <c r="AJ20" t="str">
        <v>Moderate</v>
      </c>
      <c r="AK20" t="str">
        <v>Moderate</v>
      </c>
      <c r="AL20" t="str">
        <v>Mild</v>
      </c>
      <c r="AM20" t="str">
        <v>Severe</v>
      </c>
      <c r="AN20" s="57">
        <f t="shared" si="0"/>
        <v>0</v>
      </c>
      <c r="AO20" s="68" t="str">
        <f t="shared" si="1"/>
        <v>0 0</v>
      </c>
      <c r="AP20">
        <f t="shared" si="2"/>
        <v>2</v>
      </c>
      <c r="AQ20">
        <f t="shared" si="3"/>
        <v>2</v>
      </c>
      <c r="AR20">
        <f t="shared" si="4"/>
        <v>2</v>
      </c>
      <c r="AS20">
        <f t="shared" si="5"/>
        <v>1</v>
      </c>
      <c r="AT20">
        <f t="shared" si="6"/>
        <v>3</v>
      </c>
      <c r="AU20" s="79">
        <f t="shared" si="7"/>
        <v>37.700000000000003</v>
      </c>
    </row>
    <row r="21" spans="1:47">
      <c r="A21">
        <v>4310363863</v>
      </c>
      <c r="B21">
        <v>68926268</v>
      </c>
      <c r="C21" s="54">
        <v>42314.18409722222</v>
      </c>
      <c r="D21" s="54">
        <v>42314.184629629628</v>
      </c>
      <c r="E21" t="str">
        <v>58.172.41.145</v>
      </c>
      <c r="F21">
        <v>0</v>
      </c>
      <c r="G21">
        <v>0</v>
      </c>
      <c r="H21">
        <v>0</v>
      </c>
      <c r="I21">
        <v>0</v>
      </c>
      <c r="J21" t="str">
        <v>Yes, I have the client identification code</v>
      </c>
      <c r="K21" t="str">
        <v>Ttyffhgh</v>
      </c>
      <c r="L21">
        <v>0</v>
      </c>
      <c r="M21" s="55">
        <v>0</v>
      </c>
      <c r="N21">
        <v>0</v>
      </c>
      <c r="O21" s="55">
        <v>0</v>
      </c>
      <c r="P21">
        <v>0</v>
      </c>
      <c r="Q21">
        <v>0</v>
      </c>
      <c r="R21">
        <v>0</v>
      </c>
      <c r="S21">
        <v>0</v>
      </c>
      <c r="T21">
        <v>0</v>
      </c>
      <c r="U21">
        <v>0</v>
      </c>
      <c r="V21">
        <v>0</v>
      </c>
      <c r="W21">
        <v>0</v>
      </c>
      <c r="X21">
        <v>0</v>
      </c>
      <c r="Y21">
        <v>0</v>
      </c>
      <c r="Z21">
        <v>0</v>
      </c>
      <c r="AA21">
        <v>0</v>
      </c>
      <c r="AB21">
        <v>0</v>
      </c>
      <c r="AC21">
        <v>0</v>
      </c>
      <c r="AD21">
        <v>0</v>
      </c>
      <c r="AE21">
        <v>0</v>
      </c>
      <c r="AF21">
        <v>0</v>
      </c>
      <c r="AG21">
        <v>0</v>
      </c>
      <c r="AH21">
        <v>0</v>
      </c>
      <c r="AI21" s="18" t="str">
        <v>Mild</v>
      </c>
      <c r="AJ21" t="str">
        <v>Mild</v>
      </c>
      <c r="AK21" t="str">
        <v>Mild</v>
      </c>
      <c r="AL21" t="str">
        <v>Mild</v>
      </c>
      <c r="AM21" t="str">
        <v>Mild</v>
      </c>
      <c r="AN21" s="57">
        <f t="shared" si="0"/>
        <v>0</v>
      </c>
      <c r="AO21" s="68" t="str">
        <f t="shared" si="1"/>
        <v>0 0</v>
      </c>
      <c r="AP21">
        <f t="shared" si="2"/>
        <v>1</v>
      </c>
      <c r="AQ21">
        <f t="shared" si="3"/>
        <v>1</v>
      </c>
      <c r="AR21">
        <f t="shared" si="4"/>
        <v>1</v>
      </c>
      <c r="AS21">
        <f t="shared" si="5"/>
        <v>1</v>
      </c>
      <c r="AT21">
        <f t="shared" si="6"/>
        <v>1</v>
      </c>
      <c r="AU21" s="79">
        <f t="shared" si="7"/>
        <v>20</v>
      </c>
    </row>
    <row r="22" spans="1:47">
      <c r="A22">
        <v>4345081037</v>
      </c>
      <c r="B22">
        <v>68926268</v>
      </c>
      <c r="C22" s="54">
        <v>42328.041851851849</v>
      </c>
      <c r="D22" s="54">
        <v>42328.042256944442</v>
      </c>
      <c r="E22" t="str">
        <v>58.172.41.145</v>
      </c>
      <c r="F22">
        <v>0</v>
      </c>
      <c r="G22">
        <v>0</v>
      </c>
      <c r="H22">
        <v>0</v>
      </c>
      <c r="I22">
        <v>0</v>
      </c>
      <c r="J22" t="str">
        <v>Yes, I have the client identification code</v>
      </c>
      <c r="K22" t="str">
        <v>BumbleB</v>
      </c>
      <c r="L22">
        <v>0</v>
      </c>
      <c r="M22" s="55">
        <v>0</v>
      </c>
      <c r="N22">
        <v>0</v>
      </c>
      <c r="O22" s="55">
        <v>0</v>
      </c>
      <c r="P22">
        <v>0</v>
      </c>
      <c r="Q22">
        <v>0</v>
      </c>
      <c r="R22">
        <v>0</v>
      </c>
      <c r="S22">
        <v>0</v>
      </c>
      <c r="T22">
        <v>0</v>
      </c>
      <c r="U22">
        <v>0</v>
      </c>
      <c r="V22">
        <v>0</v>
      </c>
      <c r="W22">
        <v>0</v>
      </c>
      <c r="X22">
        <v>0</v>
      </c>
      <c r="Y22">
        <v>0</v>
      </c>
      <c r="Z22">
        <v>0</v>
      </c>
      <c r="AA22">
        <v>0</v>
      </c>
      <c r="AB22">
        <v>0</v>
      </c>
      <c r="AC22">
        <v>0</v>
      </c>
      <c r="AD22">
        <v>0</v>
      </c>
      <c r="AE22">
        <v>0</v>
      </c>
      <c r="AF22">
        <v>0</v>
      </c>
      <c r="AG22">
        <v>0</v>
      </c>
      <c r="AH22">
        <v>0</v>
      </c>
      <c r="AI22" s="18" t="str">
        <v>Moderate</v>
      </c>
      <c r="AJ22" t="str">
        <v>Mild</v>
      </c>
      <c r="AK22" t="str">
        <v>None</v>
      </c>
      <c r="AL22" t="str">
        <v>None</v>
      </c>
      <c r="AM22" t="str">
        <v>None</v>
      </c>
      <c r="AN22" s="57">
        <f t="shared" si="0"/>
        <v>0</v>
      </c>
      <c r="AO22" s="68" t="str">
        <f t="shared" si="1"/>
        <v>0 0</v>
      </c>
      <c r="AP22">
        <f t="shared" si="2"/>
        <v>2</v>
      </c>
      <c r="AQ22">
        <f t="shared" si="3"/>
        <v>1</v>
      </c>
      <c r="AR22">
        <f t="shared" si="4"/>
        <v>0</v>
      </c>
      <c r="AS22">
        <f t="shared" si="5"/>
        <v>0</v>
      </c>
      <c r="AT22">
        <f t="shared" si="6"/>
        <v>0</v>
      </c>
      <c r="AU22" s="79">
        <f t="shared" si="7"/>
        <v>12.7</v>
      </c>
    </row>
    <row r="23" spans="1:47">
      <c r="A23">
        <v>4345402177</v>
      </c>
      <c r="B23">
        <v>68926268</v>
      </c>
      <c r="C23" s="54">
        <v>42328.21</v>
      </c>
      <c r="D23" s="54">
        <v>42328.212384259263</v>
      </c>
      <c r="E23" t="str">
        <v>58.172.41.145</v>
      </c>
      <c r="F23" t="str">
        <v>eddie.price8@gmail.com</v>
      </c>
      <c r="G23" t="str">
        <v>Eddie</v>
      </c>
      <c r="H23" t="str">
        <v>Price</v>
      </c>
      <c r="I23">
        <v>0</v>
      </c>
      <c r="J23" t="str">
        <v>No, I want to input the claim's particulars</v>
      </c>
      <c r="K23" t="str">
        <v>eddietest</v>
      </c>
      <c r="L23" t="str">
        <v>Eddie</v>
      </c>
      <c r="M23" s="55">
        <v>0</v>
      </c>
      <c r="N23" t="str">
        <v>Price</v>
      </c>
      <c r="O23" s="55" t="str">
        <v>9/2/1946</v>
      </c>
      <c r="P23" t="str">
        <v>M</v>
      </c>
      <c r="Q23" t="str">
        <v>CSMS</v>
      </c>
      <c r="R23" t="str">
        <v>James</v>
      </c>
      <c r="S23">
        <v>0</v>
      </c>
      <c r="T23" t="str">
        <v xml:space="preserve"> Benjamin</v>
      </c>
      <c r="U23">
        <v>567565656</v>
      </c>
      <c r="V23" t="str">
        <v>eddie.price8@gmail.com</v>
      </c>
      <c r="W23" t="str">
        <v>No</v>
      </c>
      <c r="X23">
        <v>0</v>
      </c>
      <c r="Y23">
        <v>0</v>
      </c>
      <c r="Z23">
        <v>0</v>
      </c>
      <c r="AA23">
        <v>0</v>
      </c>
      <c r="AB23">
        <v>0</v>
      </c>
      <c r="AC23">
        <v>0</v>
      </c>
      <c r="AD23">
        <v>0</v>
      </c>
      <c r="AE23">
        <v>0</v>
      </c>
      <c r="AF23">
        <v>0</v>
      </c>
      <c r="AG23">
        <v>0</v>
      </c>
      <c r="AH23">
        <v>0</v>
      </c>
      <c r="AI23" s="18" t="str">
        <v>Mild</v>
      </c>
      <c r="AJ23" t="str">
        <v>Mild</v>
      </c>
      <c r="AK23" t="str">
        <v>None</v>
      </c>
      <c r="AL23" t="str">
        <v>None</v>
      </c>
      <c r="AM23" t="str">
        <v>None</v>
      </c>
      <c r="AN23" s="57" t="str">
        <f t="shared" si="0"/>
        <v>eddie.price8@gmail.com</v>
      </c>
      <c r="AO23" s="68" t="str">
        <f t="shared" si="1"/>
        <v>Eddie Price</v>
      </c>
      <c r="AP23">
        <f t="shared" si="2"/>
        <v>1</v>
      </c>
      <c r="AQ23">
        <f t="shared" si="3"/>
        <v>1</v>
      </c>
      <c r="AR23">
        <f t="shared" si="4"/>
        <v>0</v>
      </c>
      <c r="AS23">
        <f t="shared" si="5"/>
        <v>0</v>
      </c>
      <c r="AT23">
        <f t="shared" si="6"/>
        <v>0</v>
      </c>
      <c r="AU23" s="79">
        <f t="shared" si="7"/>
        <v>8.8000000000000007</v>
      </c>
    </row>
    <row r="24" spans="1:47">
      <c r="A24">
        <v>4472319440</v>
      </c>
      <c r="B24">
        <v>68926268</v>
      </c>
      <c r="C24" s="54">
        <v>42396.927604166667</v>
      </c>
      <c r="D24" s="54">
        <v>42396.928611111114</v>
      </c>
      <c r="E24" t="str">
        <v>86.165.140.18</v>
      </c>
      <c r="F24">
        <v>0</v>
      </c>
      <c r="G24">
        <v>0</v>
      </c>
      <c r="H24">
        <v>0</v>
      </c>
      <c r="I24">
        <v>0</v>
      </c>
      <c r="J24" t="str">
        <v>Yes, I have the client identification code</v>
      </c>
      <c r="K24" t="str">
        <v>test123</v>
      </c>
      <c r="L24">
        <v>0</v>
      </c>
      <c r="M24" s="55">
        <v>0</v>
      </c>
      <c r="N24">
        <v>0</v>
      </c>
      <c r="O24" s="55">
        <v>0</v>
      </c>
      <c r="P24">
        <v>0</v>
      </c>
      <c r="Q24">
        <v>0</v>
      </c>
      <c r="R24">
        <v>0</v>
      </c>
      <c r="S24">
        <v>0</v>
      </c>
      <c r="T24">
        <v>0</v>
      </c>
      <c r="U24">
        <v>0</v>
      </c>
      <c r="V24">
        <v>0</v>
      </c>
      <c r="W24">
        <v>0</v>
      </c>
      <c r="X24">
        <v>0</v>
      </c>
      <c r="Y24">
        <v>0</v>
      </c>
      <c r="Z24">
        <v>0</v>
      </c>
      <c r="AA24">
        <v>0</v>
      </c>
      <c r="AB24">
        <v>0</v>
      </c>
      <c r="AC24">
        <v>0</v>
      </c>
      <c r="AD24">
        <v>0</v>
      </c>
      <c r="AE24">
        <v>0</v>
      </c>
      <c r="AF24">
        <v>0</v>
      </c>
      <c r="AG24">
        <v>0</v>
      </c>
      <c r="AH24">
        <v>0</v>
      </c>
      <c r="AI24" s="18" t="str">
        <v>None</v>
      </c>
      <c r="AJ24" t="str">
        <v>Mild</v>
      </c>
      <c r="AK24" t="str">
        <v>Mild</v>
      </c>
      <c r="AL24" t="str">
        <v>Extreme</v>
      </c>
      <c r="AM24" t="str">
        <v>Extreme</v>
      </c>
      <c r="AN24" s="57">
        <f t="shared" si="0"/>
        <v>0</v>
      </c>
      <c r="AO24" s="68" t="str">
        <f t="shared" si="1"/>
        <v>0 0</v>
      </c>
      <c r="AP24">
        <f t="shared" si="2"/>
        <v>0</v>
      </c>
      <c r="AQ24">
        <f t="shared" si="3"/>
        <v>1</v>
      </c>
      <c r="AR24">
        <f t="shared" si="4"/>
        <v>1</v>
      </c>
      <c r="AS24">
        <f t="shared" si="5"/>
        <v>4</v>
      </c>
      <c r="AT24">
        <f t="shared" si="6"/>
        <v>4</v>
      </c>
      <c r="AU24" s="79">
        <f t="shared" si="7"/>
        <v>37.700000000000003</v>
      </c>
    </row>
    <row r="25" spans="1:47">
      <c r="A25">
        <v>4638734659</v>
      </c>
      <c r="B25">
        <v>68926268</v>
      </c>
      <c r="C25" s="54">
        <v>42466.140636574077</v>
      </c>
      <c r="D25" s="54">
        <v>42466.157939814817</v>
      </c>
      <c r="E25" t="str">
        <v>49.180.171.143</v>
      </c>
      <c r="F25">
        <v>0</v>
      </c>
      <c r="G25">
        <v>0</v>
      </c>
      <c r="H25">
        <v>0</v>
      </c>
      <c r="I25">
        <v>0</v>
      </c>
      <c r="J25" t="str">
        <v>Yes, I have the client identification code</v>
      </c>
      <c r="K25" t="str">
        <v>test123</v>
      </c>
      <c r="L25">
        <v>0</v>
      </c>
      <c r="M25" s="55">
        <v>0</v>
      </c>
      <c r="N25">
        <v>0</v>
      </c>
      <c r="O25" s="55">
        <v>0</v>
      </c>
      <c r="P25">
        <v>0</v>
      </c>
      <c r="Q25">
        <v>0</v>
      </c>
      <c r="R25">
        <v>0</v>
      </c>
      <c r="S25">
        <v>0</v>
      </c>
      <c r="T25">
        <v>0</v>
      </c>
      <c r="U25">
        <v>0</v>
      </c>
      <c r="V25">
        <v>0</v>
      </c>
      <c r="W25">
        <v>0</v>
      </c>
      <c r="X25">
        <v>0</v>
      </c>
      <c r="Y25">
        <v>0</v>
      </c>
      <c r="Z25">
        <v>0</v>
      </c>
      <c r="AA25">
        <v>0</v>
      </c>
      <c r="AB25">
        <v>0</v>
      </c>
      <c r="AC25">
        <v>0</v>
      </c>
      <c r="AD25">
        <v>0</v>
      </c>
      <c r="AE25">
        <v>0</v>
      </c>
      <c r="AF25">
        <v>0</v>
      </c>
      <c r="AG25">
        <v>0</v>
      </c>
      <c r="AH25">
        <v>0</v>
      </c>
      <c r="AI25" s="18" t="str">
        <v>None</v>
      </c>
      <c r="AJ25" t="str">
        <v>Mild</v>
      </c>
      <c r="AK25" t="str">
        <v>Mild</v>
      </c>
      <c r="AL25" t="str">
        <v>Mild</v>
      </c>
      <c r="AM25" t="str">
        <v>Moderate</v>
      </c>
      <c r="AN25" s="57">
        <f t="shared" si="0"/>
        <v>0</v>
      </c>
      <c r="AO25" s="68" t="str">
        <f t="shared" si="1"/>
        <v>0 0</v>
      </c>
      <c r="AP25">
        <f t="shared" si="2"/>
        <v>0</v>
      </c>
      <c r="AQ25">
        <f t="shared" si="3"/>
        <v>1</v>
      </c>
      <c r="AR25">
        <f t="shared" si="4"/>
        <v>1</v>
      </c>
      <c r="AS25">
        <f t="shared" si="5"/>
        <v>1</v>
      </c>
      <c r="AT25">
        <f t="shared" si="6"/>
        <v>2</v>
      </c>
      <c r="AU25" s="79">
        <f t="shared" si="7"/>
        <v>20</v>
      </c>
    </row>
    <row r="26" spans="1:47">
      <c r="A26">
        <v>4686259101</v>
      </c>
      <c r="B26">
        <v>68926268</v>
      </c>
      <c r="C26" s="54">
        <v>42486.952546296299</v>
      </c>
      <c r="D26" s="54">
        <v>42486.954027777778</v>
      </c>
      <c r="E26" t="str">
        <v>49.180.154.110</v>
      </c>
      <c r="F26">
        <v>0</v>
      </c>
      <c r="G26">
        <v>0</v>
      </c>
      <c r="H26">
        <v>0</v>
      </c>
      <c r="I26">
        <v>0</v>
      </c>
      <c r="J26" t="str">
        <v>Yes, I have the client identification code</v>
      </c>
      <c r="K26">
        <v>1234</v>
      </c>
      <c r="L26">
        <v>0</v>
      </c>
      <c r="M26" s="55">
        <v>0</v>
      </c>
      <c r="N26">
        <v>0</v>
      </c>
      <c r="O26" s="55">
        <v>0</v>
      </c>
      <c r="P26">
        <v>0</v>
      </c>
      <c r="Q26">
        <v>0</v>
      </c>
      <c r="R26">
        <v>0</v>
      </c>
      <c r="S26">
        <v>0</v>
      </c>
      <c r="T26">
        <v>0</v>
      </c>
      <c r="U26">
        <v>0</v>
      </c>
      <c r="V26">
        <v>0</v>
      </c>
      <c r="W26">
        <v>0</v>
      </c>
      <c r="X26">
        <v>0</v>
      </c>
      <c r="Y26">
        <v>0</v>
      </c>
      <c r="Z26">
        <v>0</v>
      </c>
      <c r="AA26">
        <v>0</v>
      </c>
      <c r="AB26">
        <v>0</v>
      </c>
      <c r="AC26">
        <v>0</v>
      </c>
      <c r="AD26">
        <v>0</v>
      </c>
      <c r="AE26">
        <v>0</v>
      </c>
      <c r="AF26">
        <v>0</v>
      </c>
      <c r="AG26">
        <v>0</v>
      </c>
      <c r="AH26">
        <v>0</v>
      </c>
      <c r="AI26" s="18" t="str">
        <v>Mild</v>
      </c>
      <c r="AJ26" t="str">
        <v>Moderate</v>
      </c>
      <c r="AK26" t="str">
        <v>Mild</v>
      </c>
      <c r="AL26" t="str">
        <v>Mild</v>
      </c>
      <c r="AM26" t="str">
        <v>Moderate</v>
      </c>
      <c r="AN26" s="57">
        <f t="shared" si="0"/>
        <v>0</v>
      </c>
      <c r="AO26" s="68" t="str">
        <f t="shared" si="1"/>
        <v>0 0</v>
      </c>
      <c r="AP26">
        <f t="shared" si="2"/>
        <v>1</v>
      </c>
      <c r="AQ26">
        <f t="shared" si="3"/>
        <v>2</v>
      </c>
      <c r="AR26">
        <f t="shared" si="4"/>
        <v>1</v>
      </c>
      <c r="AS26">
        <f t="shared" si="5"/>
        <v>1</v>
      </c>
      <c r="AT26">
        <f t="shared" si="6"/>
        <v>2</v>
      </c>
      <c r="AU26" s="79">
        <f t="shared" si="7"/>
        <v>26.9</v>
      </c>
    </row>
    <row r="27" spans="1:47">
      <c r="A27">
        <v>4686391758</v>
      </c>
      <c r="B27">
        <v>68926268</v>
      </c>
      <c r="C27" s="54">
        <v>42487.006261574075</v>
      </c>
      <c r="D27" s="54">
        <v>42487.007303240738</v>
      </c>
      <c r="E27" t="str">
        <v>103.22.198.10</v>
      </c>
      <c r="F27">
        <v>0</v>
      </c>
      <c r="G27">
        <v>0</v>
      </c>
      <c r="H27">
        <v>0</v>
      </c>
      <c r="I27">
        <v>0</v>
      </c>
      <c r="J27" t="str">
        <v>Yes, I have the client identification code</v>
      </c>
      <c r="K27" t="str">
        <v>testepjp</v>
      </c>
      <c r="L27">
        <v>0</v>
      </c>
      <c r="M27" s="55">
        <v>0</v>
      </c>
      <c r="N27">
        <v>0</v>
      </c>
      <c r="O27" s="55">
        <v>0</v>
      </c>
      <c r="P27">
        <v>0</v>
      </c>
      <c r="Q27">
        <v>0</v>
      </c>
      <c r="R27">
        <v>0</v>
      </c>
      <c r="S27">
        <v>0</v>
      </c>
      <c r="T27">
        <v>0</v>
      </c>
      <c r="U27">
        <v>0</v>
      </c>
      <c r="V27">
        <v>0</v>
      </c>
      <c r="W27">
        <v>0</v>
      </c>
      <c r="X27">
        <v>0</v>
      </c>
      <c r="Y27">
        <v>0</v>
      </c>
      <c r="Z27">
        <v>0</v>
      </c>
      <c r="AA27">
        <v>0</v>
      </c>
      <c r="AB27">
        <v>0</v>
      </c>
      <c r="AC27">
        <v>0</v>
      </c>
      <c r="AD27">
        <v>0</v>
      </c>
      <c r="AE27">
        <v>0</v>
      </c>
      <c r="AF27">
        <v>0</v>
      </c>
      <c r="AG27">
        <v>0</v>
      </c>
      <c r="AH27">
        <v>0</v>
      </c>
      <c r="AI27" s="18" t="str">
        <v>Moderate</v>
      </c>
      <c r="AJ27" t="str">
        <v>Severe</v>
      </c>
      <c r="AK27" t="str">
        <v>Mild</v>
      </c>
      <c r="AL27" t="str">
        <v>Extreme</v>
      </c>
      <c r="AM27" t="str">
        <v>Moderate</v>
      </c>
      <c r="AN27" s="57">
        <f t="shared" si="0"/>
        <v>0</v>
      </c>
      <c r="AO27" s="68" t="str">
        <f t="shared" si="1"/>
        <v>0 0</v>
      </c>
      <c r="AP27">
        <f t="shared" si="2"/>
        <v>2</v>
      </c>
      <c r="AQ27">
        <f t="shared" si="3"/>
        <v>3</v>
      </c>
      <c r="AR27">
        <f t="shared" si="4"/>
        <v>1</v>
      </c>
      <c r="AS27">
        <f t="shared" si="5"/>
        <v>4</v>
      </c>
      <c r="AT27">
        <f t="shared" si="6"/>
        <v>2</v>
      </c>
      <c r="AU27" s="79">
        <f t="shared" si="7"/>
        <v>46.1</v>
      </c>
    </row>
    <row r="28" spans="1:47">
      <c r="A28">
        <v>4835563073</v>
      </c>
      <c r="B28">
        <v>68926268</v>
      </c>
      <c r="C28" s="54">
        <v>42556.271608796298</v>
      </c>
      <c r="D28" s="54">
        <v>42556.273611111108</v>
      </c>
      <c r="E28" t="str">
        <v>203.109.83.130</v>
      </c>
      <c r="F28">
        <v>0</v>
      </c>
      <c r="G28">
        <v>0</v>
      </c>
      <c r="H28">
        <v>0</v>
      </c>
      <c r="I28">
        <v>0</v>
      </c>
      <c r="J28" t="str">
        <v>Yes, I have the client identification code</v>
      </c>
      <c r="K28" t="str">
        <v>PRAJAPATI14051988</v>
      </c>
      <c r="L28">
        <v>0</v>
      </c>
      <c r="M28" s="55">
        <v>0</v>
      </c>
      <c r="N28">
        <v>0</v>
      </c>
      <c r="O28" s="55">
        <v>0</v>
      </c>
      <c r="P28">
        <v>0</v>
      </c>
      <c r="Q28">
        <v>0</v>
      </c>
      <c r="R28">
        <v>0</v>
      </c>
      <c r="S28">
        <v>0</v>
      </c>
      <c r="T28">
        <v>0</v>
      </c>
      <c r="U28">
        <v>0</v>
      </c>
      <c r="V28">
        <v>0</v>
      </c>
      <c r="W28">
        <v>0</v>
      </c>
      <c r="X28">
        <v>0</v>
      </c>
      <c r="Y28">
        <v>0</v>
      </c>
      <c r="Z28">
        <v>0</v>
      </c>
      <c r="AA28">
        <v>0</v>
      </c>
      <c r="AB28">
        <v>0</v>
      </c>
      <c r="AC28">
        <v>0</v>
      </c>
      <c r="AD28">
        <v>0</v>
      </c>
      <c r="AE28">
        <v>0</v>
      </c>
      <c r="AF28">
        <v>0</v>
      </c>
      <c r="AG28">
        <v>0</v>
      </c>
      <c r="AH28">
        <v>0</v>
      </c>
      <c r="AI28" s="18" t="str">
        <v>Moderate</v>
      </c>
      <c r="AJ28" t="str">
        <v>Severe</v>
      </c>
      <c r="AK28" t="str">
        <v>Severe</v>
      </c>
      <c r="AL28" t="str">
        <v>Moderate</v>
      </c>
      <c r="AM28" t="str">
        <v>Moderate</v>
      </c>
      <c r="AN28" s="57">
        <f t="shared" si="0"/>
        <v>0</v>
      </c>
      <c r="AO28" s="68" t="str">
        <f t="shared" si="1"/>
        <v>0 0</v>
      </c>
      <c r="AP28">
        <f t="shared" si="2"/>
        <v>2</v>
      </c>
      <c r="AQ28">
        <f t="shared" si="3"/>
        <v>3</v>
      </c>
      <c r="AR28">
        <f t="shared" si="4"/>
        <v>3</v>
      </c>
      <c r="AS28">
        <f t="shared" si="5"/>
        <v>2</v>
      </c>
      <c r="AT28">
        <f t="shared" si="6"/>
        <v>2</v>
      </c>
      <c r="AU28" s="79">
        <f t="shared" si="7"/>
        <v>46.1</v>
      </c>
    </row>
    <row r="29" spans="1:47">
      <c r="A29">
        <v>0</v>
      </c>
      <c r="B29">
        <v>0</v>
      </c>
      <c r="C29" s="54">
        <v>0</v>
      </c>
      <c r="D29" s="54">
        <v>0</v>
      </c>
      <c r="E29">
        <v>0</v>
      </c>
      <c r="F29">
        <v>0</v>
      </c>
      <c r="G29">
        <v>0</v>
      </c>
      <c r="H29">
        <v>0</v>
      </c>
      <c r="I29">
        <v>0</v>
      </c>
      <c r="J29">
        <v>0</v>
      </c>
      <c r="K29">
        <v>0</v>
      </c>
      <c r="L29">
        <v>0</v>
      </c>
      <c r="M29" s="55">
        <v>0</v>
      </c>
      <c r="N29">
        <v>0</v>
      </c>
      <c r="O29" s="55">
        <v>0</v>
      </c>
      <c r="P29">
        <v>0</v>
      </c>
      <c r="Q29">
        <v>0</v>
      </c>
      <c r="R29">
        <v>0</v>
      </c>
      <c r="S29">
        <v>0</v>
      </c>
      <c r="T29">
        <v>0</v>
      </c>
      <c r="U29">
        <v>0</v>
      </c>
      <c r="V29">
        <v>0</v>
      </c>
      <c r="W29">
        <v>0</v>
      </c>
      <c r="X29">
        <v>0</v>
      </c>
      <c r="Y29">
        <v>0</v>
      </c>
      <c r="Z29">
        <v>0</v>
      </c>
      <c r="AA29">
        <v>0</v>
      </c>
      <c r="AB29">
        <v>0</v>
      </c>
      <c r="AC29">
        <v>0</v>
      </c>
      <c r="AD29">
        <v>0</v>
      </c>
      <c r="AE29">
        <v>0</v>
      </c>
      <c r="AF29">
        <v>0</v>
      </c>
      <c r="AG29">
        <v>0</v>
      </c>
      <c r="AH29">
        <v>0</v>
      </c>
      <c r="AI29" s="18">
        <v>0</v>
      </c>
      <c r="AJ29">
        <v>0</v>
      </c>
      <c r="AK29">
        <v>0</v>
      </c>
      <c r="AL29">
        <v>0</v>
      </c>
      <c r="AM29">
        <v>0</v>
      </c>
      <c r="AN29" s="57">
        <f t="shared" si="0"/>
        <v>0</v>
      </c>
      <c r="AO29" s="68" t="str">
        <f t="shared" si="1"/>
        <v>0 0</v>
      </c>
      <c r="AP29" t="e">
        <f t="shared" si="2"/>
        <v>#N/A</v>
      </c>
      <c r="AQ29" t="e">
        <f t="shared" si="3"/>
        <v>#N/A</v>
      </c>
      <c r="AR29" t="e">
        <f t="shared" si="4"/>
        <v>#N/A</v>
      </c>
      <c r="AS29" t="e">
        <f t="shared" si="5"/>
        <v>#N/A</v>
      </c>
      <c r="AT29" t="e">
        <f t="shared" si="6"/>
        <v>#N/A</v>
      </c>
      <c r="AU29" s="79" t="str">
        <f t="shared" si="7"/>
        <v>Something has gone wrong. Please contact eHealthier by email at info@ehealthier.net</v>
      </c>
    </row>
    <row r="30" spans="1:47">
      <c r="A30">
        <v>0</v>
      </c>
      <c r="B30">
        <v>0</v>
      </c>
      <c r="C30" s="54">
        <v>0</v>
      </c>
      <c r="D30" s="54">
        <v>0</v>
      </c>
      <c r="E30">
        <v>0</v>
      </c>
      <c r="F30">
        <v>0</v>
      </c>
      <c r="G30">
        <v>0</v>
      </c>
      <c r="H30">
        <v>0</v>
      </c>
      <c r="I30">
        <v>0</v>
      </c>
      <c r="J30">
        <v>0</v>
      </c>
      <c r="K30">
        <v>0</v>
      </c>
      <c r="L30">
        <v>0</v>
      </c>
      <c r="M30" s="55">
        <v>0</v>
      </c>
      <c r="N30">
        <v>0</v>
      </c>
      <c r="O30" s="55">
        <v>0</v>
      </c>
      <c r="P30">
        <v>0</v>
      </c>
      <c r="Q30">
        <v>0</v>
      </c>
      <c r="R30">
        <v>0</v>
      </c>
      <c r="S30">
        <v>0</v>
      </c>
      <c r="T30">
        <v>0</v>
      </c>
      <c r="U30">
        <v>0</v>
      </c>
      <c r="V30">
        <v>0</v>
      </c>
      <c r="W30">
        <v>0</v>
      </c>
      <c r="X30">
        <v>0</v>
      </c>
      <c r="Y30">
        <v>0</v>
      </c>
      <c r="Z30">
        <v>0</v>
      </c>
      <c r="AA30">
        <v>0</v>
      </c>
      <c r="AB30">
        <v>0</v>
      </c>
      <c r="AC30">
        <v>0</v>
      </c>
      <c r="AD30">
        <v>0</v>
      </c>
      <c r="AE30">
        <v>0</v>
      </c>
      <c r="AF30">
        <v>0</v>
      </c>
      <c r="AG30">
        <v>0</v>
      </c>
      <c r="AH30">
        <v>0</v>
      </c>
      <c r="AI30" s="18">
        <v>0</v>
      </c>
      <c r="AJ30">
        <v>0</v>
      </c>
      <c r="AK30">
        <v>0</v>
      </c>
      <c r="AL30">
        <v>0</v>
      </c>
      <c r="AM30">
        <v>0</v>
      </c>
      <c r="AN30" s="57">
        <f t="shared" si="0"/>
        <v>0</v>
      </c>
      <c r="AO30" s="68" t="str">
        <f t="shared" si="1"/>
        <v>0 0</v>
      </c>
      <c r="AP30" t="e">
        <f t="shared" si="2"/>
        <v>#N/A</v>
      </c>
      <c r="AQ30" t="e">
        <f t="shared" si="3"/>
        <v>#N/A</v>
      </c>
      <c r="AR30" t="e">
        <f t="shared" si="4"/>
        <v>#N/A</v>
      </c>
      <c r="AS30" t="e">
        <f t="shared" si="5"/>
        <v>#N/A</v>
      </c>
      <c r="AT30" t="e">
        <f t="shared" si="6"/>
        <v>#N/A</v>
      </c>
      <c r="AU30" s="79" t="str">
        <f t="shared" si="7"/>
        <v>Something has gone wrong. Please contact eHealthier by email at info@ehealthier.net</v>
      </c>
    </row>
    <row r="31" spans="1:47">
      <c r="A31">
        <v>0</v>
      </c>
      <c r="B31">
        <v>0</v>
      </c>
      <c r="C31" s="54">
        <v>0</v>
      </c>
      <c r="D31" s="54">
        <v>0</v>
      </c>
      <c r="E31">
        <v>0</v>
      </c>
      <c r="F31">
        <v>0</v>
      </c>
      <c r="G31">
        <v>0</v>
      </c>
      <c r="H31">
        <v>0</v>
      </c>
      <c r="I31">
        <v>0</v>
      </c>
      <c r="J31">
        <v>0</v>
      </c>
      <c r="K31">
        <v>0</v>
      </c>
      <c r="L31">
        <v>0</v>
      </c>
      <c r="M31" s="55">
        <v>0</v>
      </c>
      <c r="N31">
        <v>0</v>
      </c>
      <c r="O31" s="55">
        <v>0</v>
      </c>
      <c r="P31">
        <v>0</v>
      </c>
      <c r="Q31">
        <v>0</v>
      </c>
      <c r="R31">
        <v>0</v>
      </c>
      <c r="S31">
        <v>0</v>
      </c>
      <c r="T31">
        <v>0</v>
      </c>
      <c r="U31">
        <v>0</v>
      </c>
      <c r="V31">
        <v>0</v>
      </c>
      <c r="W31">
        <v>0</v>
      </c>
      <c r="X31">
        <v>0</v>
      </c>
      <c r="Y31">
        <v>0</v>
      </c>
      <c r="Z31">
        <v>0</v>
      </c>
      <c r="AA31">
        <v>0</v>
      </c>
      <c r="AB31">
        <v>0</v>
      </c>
      <c r="AC31">
        <v>0</v>
      </c>
      <c r="AD31">
        <v>0</v>
      </c>
      <c r="AE31">
        <v>0</v>
      </c>
      <c r="AF31">
        <v>0</v>
      </c>
      <c r="AG31">
        <v>0</v>
      </c>
      <c r="AH31">
        <v>0</v>
      </c>
      <c r="AI31" s="18">
        <v>0</v>
      </c>
      <c r="AJ31">
        <v>0</v>
      </c>
      <c r="AK31">
        <v>0</v>
      </c>
      <c r="AL31">
        <v>0</v>
      </c>
      <c r="AM31">
        <v>0</v>
      </c>
      <c r="AN31" s="57">
        <f t="shared" si="0"/>
        <v>0</v>
      </c>
      <c r="AO31" s="68" t="str">
        <f t="shared" si="1"/>
        <v>0 0</v>
      </c>
      <c r="AP31" t="e">
        <f t="shared" si="2"/>
        <v>#N/A</v>
      </c>
      <c r="AQ31" t="e">
        <f t="shared" si="3"/>
        <v>#N/A</v>
      </c>
      <c r="AR31" t="e">
        <f t="shared" si="4"/>
        <v>#N/A</v>
      </c>
      <c r="AS31" t="e">
        <f t="shared" si="5"/>
        <v>#N/A</v>
      </c>
      <c r="AT31" t="e">
        <f t="shared" si="6"/>
        <v>#N/A</v>
      </c>
      <c r="AU31" s="79" t="str">
        <f t="shared" si="7"/>
        <v>Something has gone wrong. Please contact eHealthier by email at info@ehealthier.net</v>
      </c>
    </row>
    <row r="32" spans="1:47">
      <c r="A32">
        <v>0</v>
      </c>
      <c r="B32">
        <v>0</v>
      </c>
      <c r="C32" s="54">
        <v>0</v>
      </c>
      <c r="D32" s="54">
        <v>0</v>
      </c>
      <c r="E32">
        <v>0</v>
      </c>
      <c r="F32">
        <v>0</v>
      </c>
      <c r="G32">
        <v>0</v>
      </c>
      <c r="H32">
        <v>0</v>
      </c>
      <c r="I32">
        <v>0</v>
      </c>
      <c r="J32">
        <v>0</v>
      </c>
      <c r="K32">
        <v>0</v>
      </c>
      <c r="L32">
        <v>0</v>
      </c>
      <c r="M32" s="55">
        <v>0</v>
      </c>
      <c r="N32">
        <v>0</v>
      </c>
      <c r="O32" s="55">
        <v>0</v>
      </c>
      <c r="P32">
        <v>0</v>
      </c>
      <c r="Q32">
        <v>0</v>
      </c>
      <c r="R32">
        <v>0</v>
      </c>
      <c r="S32">
        <v>0</v>
      </c>
      <c r="T32">
        <v>0</v>
      </c>
      <c r="U32">
        <v>0</v>
      </c>
      <c r="V32">
        <v>0</v>
      </c>
      <c r="W32">
        <v>0</v>
      </c>
      <c r="X32">
        <v>0</v>
      </c>
      <c r="Y32">
        <v>0</v>
      </c>
      <c r="Z32">
        <v>0</v>
      </c>
      <c r="AA32">
        <v>0</v>
      </c>
      <c r="AB32">
        <v>0</v>
      </c>
      <c r="AC32">
        <v>0</v>
      </c>
      <c r="AD32">
        <v>0</v>
      </c>
      <c r="AE32">
        <v>0</v>
      </c>
      <c r="AF32">
        <v>0</v>
      </c>
      <c r="AG32">
        <v>0</v>
      </c>
      <c r="AH32">
        <v>0</v>
      </c>
      <c r="AI32" s="18">
        <v>0</v>
      </c>
      <c r="AJ32">
        <v>0</v>
      </c>
      <c r="AK32">
        <v>0</v>
      </c>
      <c r="AL32">
        <v>0</v>
      </c>
      <c r="AM32">
        <v>0</v>
      </c>
      <c r="AN32" s="57">
        <f t="shared" si="0"/>
        <v>0</v>
      </c>
      <c r="AO32" s="68" t="str">
        <f t="shared" si="1"/>
        <v>0 0</v>
      </c>
      <c r="AP32" t="e">
        <f t="shared" si="2"/>
        <v>#N/A</v>
      </c>
      <c r="AQ32" t="e">
        <f t="shared" si="3"/>
        <v>#N/A</v>
      </c>
      <c r="AR32" t="e">
        <f t="shared" si="4"/>
        <v>#N/A</v>
      </c>
      <c r="AS32" t="e">
        <f t="shared" si="5"/>
        <v>#N/A</v>
      </c>
      <c r="AT32" t="e">
        <f t="shared" si="6"/>
        <v>#N/A</v>
      </c>
      <c r="AU32" s="79" t="str">
        <f t="shared" si="7"/>
        <v>Something has gone wrong. Please contact eHealthier by email at info@ehealthier.net</v>
      </c>
    </row>
    <row r="33" spans="1:47">
      <c r="A33">
        <v>0</v>
      </c>
      <c r="B33">
        <v>0</v>
      </c>
      <c r="C33" s="54">
        <v>0</v>
      </c>
      <c r="D33" s="54">
        <v>0</v>
      </c>
      <c r="E33">
        <v>0</v>
      </c>
      <c r="F33">
        <v>0</v>
      </c>
      <c r="G33">
        <v>0</v>
      </c>
      <c r="H33">
        <v>0</v>
      </c>
      <c r="I33">
        <v>0</v>
      </c>
      <c r="J33">
        <v>0</v>
      </c>
      <c r="K33">
        <v>0</v>
      </c>
      <c r="L33">
        <v>0</v>
      </c>
      <c r="M33" s="55">
        <v>0</v>
      </c>
      <c r="N33">
        <v>0</v>
      </c>
      <c r="O33" s="55">
        <v>0</v>
      </c>
      <c r="P33">
        <v>0</v>
      </c>
      <c r="Q33">
        <v>0</v>
      </c>
      <c r="R33">
        <v>0</v>
      </c>
      <c r="S33">
        <v>0</v>
      </c>
      <c r="T33">
        <v>0</v>
      </c>
      <c r="U33">
        <v>0</v>
      </c>
      <c r="V33">
        <v>0</v>
      </c>
      <c r="W33">
        <v>0</v>
      </c>
      <c r="X33">
        <v>0</v>
      </c>
      <c r="Y33">
        <v>0</v>
      </c>
      <c r="Z33">
        <v>0</v>
      </c>
      <c r="AA33">
        <v>0</v>
      </c>
      <c r="AB33">
        <v>0</v>
      </c>
      <c r="AC33">
        <v>0</v>
      </c>
      <c r="AD33">
        <v>0</v>
      </c>
      <c r="AE33">
        <v>0</v>
      </c>
      <c r="AF33">
        <v>0</v>
      </c>
      <c r="AG33">
        <v>0</v>
      </c>
      <c r="AH33">
        <v>0</v>
      </c>
      <c r="AI33" s="18">
        <v>0</v>
      </c>
      <c r="AJ33">
        <v>0</v>
      </c>
      <c r="AK33">
        <v>0</v>
      </c>
      <c r="AL33">
        <v>0</v>
      </c>
      <c r="AM33">
        <v>0</v>
      </c>
      <c r="AN33" s="57">
        <f t="shared" si="0"/>
        <v>0</v>
      </c>
      <c r="AO33" s="68" t="str">
        <f t="shared" si="1"/>
        <v>0 0</v>
      </c>
      <c r="AP33" t="e">
        <f t="shared" si="2"/>
        <v>#N/A</v>
      </c>
      <c r="AQ33" t="e">
        <f t="shared" si="3"/>
        <v>#N/A</v>
      </c>
      <c r="AR33" t="e">
        <f t="shared" si="4"/>
        <v>#N/A</v>
      </c>
      <c r="AS33" t="e">
        <f t="shared" si="5"/>
        <v>#N/A</v>
      </c>
      <c r="AT33" t="e">
        <f t="shared" si="6"/>
        <v>#N/A</v>
      </c>
      <c r="AU33" s="79" t="str">
        <f t="shared" si="7"/>
        <v>Something has gone wrong. Please contact eHealthier by email at info@ehealthier.net</v>
      </c>
    </row>
    <row r="34" spans="1:47">
      <c r="A34">
        <v>0</v>
      </c>
      <c r="B34">
        <v>0</v>
      </c>
      <c r="C34" s="54">
        <v>0</v>
      </c>
      <c r="D34" s="54">
        <v>0</v>
      </c>
      <c r="E34">
        <v>0</v>
      </c>
      <c r="F34">
        <v>0</v>
      </c>
      <c r="G34">
        <v>0</v>
      </c>
      <c r="H34">
        <v>0</v>
      </c>
      <c r="I34">
        <v>0</v>
      </c>
      <c r="J34">
        <v>0</v>
      </c>
      <c r="K34">
        <v>0</v>
      </c>
      <c r="L34">
        <v>0</v>
      </c>
      <c r="M34" s="55">
        <v>0</v>
      </c>
      <c r="N34">
        <v>0</v>
      </c>
      <c r="O34" s="55">
        <v>0</v>
      </c>
      <c r="P34">
        <v>0</v>
      </c>
      <c r="Q34">
        <v>0</v>
      </c>
      <c r="R34">
        <v>0</v>
      </c>
      <c r="S34">
        <v>0</v>
      </c>
      <c r="T34">
        <v>0</v>
      </c>
      <c r="U34">
        <v>0</v>
      </c>
      <c r="V34">
        <v>0</v>
      </c>
      <c r="W34">
        <v>0</v>
      </c>
      <c r="X34">
        <v>0</v>
      </c>
      <c r="Y34">
        <v>0</v>
      </c>
      <c r="Z34">
        <v>0</v>
      </c>
      <c r="AA34">
        <v>0</v>
      </c>
      <c r="AB34">
        <v>0</v>
      </c>
      <c r="AC34">
        <v>0</v>
      </c>
      <c r="AD34">
        <v>0</v>
      </c>
      <c r="AE34">
        <v>0</v>
      </c>
      <c r="AF34">
        <v>0</v>
      </c>
      <c r="AG34">
        <v>0</v>
      </c>
      <c r="AH34">
        <v>0</v>
      </c>
      <c r="AI34" s="18">
        <v>0</v>
      </c>
      <c r="AJ34">
        <v>0</v>
      </c>
      <c r="AK34">
        <v>0</v>
      </c>
      <c r="AL34">
        <v>0</v>
      </c>
      <c r="AM34">
        <v>0</v>
      </c>
      <c r="AN34" s="57">
        <f t="shared" si="0"/>
        <v>0</v>
      </c>
      <c r="AO34" s="68" t="str">
        <f t="shared" si="1"/>
        <v>0 0</v>
      </c>
      <c r="AP34" t="e">
        <f t="shared" si="2"/>
        <v>#N/A</v>
      </c>
      <c r="AQ34" t="e">
        <f t="shared" si="3"/>
        <v>#N/A</v>
      </c>
      <c r="AR34" t="e">
        <f t="shared" si="4"/>
        <v>#N/A</v>
      </c>
      <c r="AS34" t="e">
        <f t="shared" si="5"/>
        <v>#N/A</v>
      </c>
      <c r="AT34" t="e">
        <f t="shared" si="6"/>
        <v>#N/A</v>
      </c>
      <c r="AU34" s="79" t="str">
        <f t="shared" si="7"/>
        <v>Something has gone wrong. Please contact eHealthier by email at info@ehealthier.net</v>
      </c>
    </row>
    <row r="35" spans="1:47">
      <c r="A35">
        <v>0</v>
      </c>
      <c r="B35">
        <v>0</v>
      </c>
      <c r="C35" s="54">
        <v>0</v>
      </c>
      <c r="D35" s="54">
        <v>0</v>
      </c>
      <c r="E35">
        <v>0</v>
      </c>
      <c r="F35">
        <v>0</v>
      </c>
      <c r="G35">
        <v>0</v>
      </c>
      <c r="H35">
        <v>0</v>
      </c>
      <c r="I35">
        <v>0</v>
      </c>
      <c r="J35">
        <v>0</v>
      </c>
      <c r="K35">
        <v>0</v>
      </c>
      <c r="L35">
        <v>0</v>
      </c>
      <c r="M35" s="55">
        <v>0</v>
      </c>
      <c r="N35">
        <v>0</v>
      </c>
      <c r="O35" s="55">
        <v>0</v>
      </c>
      <c r="P35">
        <v>0</v>
      </c>
      <c r="Q35">
        <v>0</v>
      </c>
      <c r="R35">
        <v>0</v>
      </c>
      <c r="S35">
        <v>0</v>
      </c>
      <c r="T35">
        <v>0</v>
      </c>
      <c r="U35">
        <v>0</v>
      </c>
      <c r="V35">
        <v>0</v>
      </c>
      <c r="W35">
        <v>0</v>
      </c>
      <c r="X35">
        <v>0</v>
      </c>
      <c r="Y35">
        <v>0</v>
      </c>
      <c r="Z35">
        <v>0</v>
      </c>
      <c r="AA35">
        <v>0</v>
      </c>
      <c r="AB35">
        <v>0</v>
      </c>
      <c r="AC35">
        <v>0</v>
      </c>
      <c r="AD35">
        <v>0</v>
      </c>
      <c r="AE35">
        <v>0</v>
      </c>
      <c r="AF35">
        <v>0</v>
      </c>
      <c r="AG35">
        <v>0</v>
      </c>
      <c r="AH35">
        <v>0</v>
      </c>
      <c r="AI35" s="18">
        <v>0</v>
      </c>
      <c r="AJ35">
        <v>0</v>
      </c>
      <c r="AK35">
        <v>0</v>
      </c>
      <c r="AL35">
        <v>0</v>
      </c>
      <c r="AM35">
        <v>0</v>
      </c>
      <c r="AN35" s="57">
        <f t="shared" si="0"/>
        <v>0</v>
      </c>
      <c r="AO35" s="68" t="str">
        <f t="shared" si="1"/>
        <v>0 0</v>
      </c>
      <c r="AP35" t="e">
        <f t="shared" si="2"/>
        <v>#N/A</v>
      </c>
      <c r="AQ35" t="e">
        <f t="shared" si="3"/>
        <v>#N/A</v>
      </c>
      <c r="AR35" t="e">
        <f t="shared" si="4"/>
        <v>#N/A</v>
      </c>
      <c r="AS35" t="e">
        <f t="shared" si="5"/>
        <v>#N/A</v>
      </c>
      <c r="AT35" t="e">
        <f t="shared" si="6"/>
        <v>#N/A</v>
      </c>
      <c r="AU35" s="79" t="str">
        <f t="shared" si="7"/>
        <v>Something has gone wrong. Please contact eHealthier by email at info@ehealthier.net</v>
      </c>
    </row>
    <row r="36" spans="1:47">
      <c r="A36">
        <v>0</v>
      </c>
      <c r="B36">
        <v>0</v>
      </c>
      <c r="C36" s="54">
        <v>0</v>
      </c>
      <c r="D36" s="54">
        <v>0</v>
      </c>
      <c r="E36">
        <v>0</v>
      </c>
      <c r="F36">
        <v>0</v>
      </c>
      <c r="G36">
        <v>0</v>
      </c>
      <c r="H36">
        <v>0</v>
      </c>
      <c r="I36">
        <v>0</v>
      </c>
      <c r="J36">
        <v>0</v>
      </c>
      <c r="K36">
        <v>0</v>
      </c>
      <c r="L36">
        <v>0</v>
      </c>
      <c r="M36" s="55">
        <v>0</v>
      </c>
      <c r="N36">
        <v>0</v>
      </c>
      <c r="O36" s="55">
        <v>0</v>
      </c>
      <c r="P36">
        <v>0</v>
      </c>
      <c r="Q36">
        <v>0</v>
      </c>
      <c r="R36">
        <v>0</v>
      </c>
      <c r="S36">
        <v>0</v>
      </c>
      <c r="T36">
        <v>0</v>
      </c>
      <c r="U36">
        <v>0</v>
      </c>
      <c r="V36">
        <v>0</v>
      </c>
      <c r="W36">
        <v>0</v>
      </c>
      <c r="X36">
        <v>0</v>
      </c>
      <c r="Y36">
        <v>0</v>
      </c>
      <c r="Z36">
        <v>0</v>
      </c>
      <c r="AA36">
        <v>0</v>
      </c>
      <c r="AB36">
        <v>0</v>
      </c>
      <c r="AC36">
        <v>0</v>
      </c>
      <c r="AD36">
        <v>0</v>
      </c>
      <c r="AE36">
        <v>0</v>
      </c>
      <c r="AF36">
        <v>0</v>
      </c>
      <c r="AG36">
        <v>0</v>
      </c>
      <c r="AH36">
        <v>0</v>
      </c>
      <c r="AI36" s="18">
        <v>0</v>
      </c>
      <c r="AJ36">
        <v>0</v>
      </c>
      <c r="AK36">
        <v>0</v>
      </c>
      <c r="AL36">
        <v>0</v>
      </c>
      <c r="AM36">
        <v>0</v>
      </c>
      <c r="AN36" s="57">
        <f t="shared" si="0"/>
        <v>0</v>
      </c>
      <c r="AO36" s="68" t="str">
        <f t="shared" si="1"/>
        <v>0 0</v>
      </c>
      <c r="AP36" t="e">
        <f t="shared" si="2"/>
        <v>#N/A</v>
      </c>
      <c r="AQ36" t="e">
        <f t="shared" si="3"/>
        <v>#N/A</v>
      </c>
      <c r="AR36" t="e">
        <f t="shared" si="4"/>
        <v>#N/A</v>
      </c>
      <c r="AS36" t="e">
        <f t="shared" si="5"/>
        <v>#N/A</v>
      </c>
      <c r="AT36" t="e">
        <f t="shared" si="6"/>
        <v>#N/A</v>
      </c>
      <c r="AU36" s="79" t="str">
        <f t="shared" si="7"/>
        <v>Something has gone wrong. Please contact eHealthier by email at info@ehealthier.net</v>
      </c>
    </row>
    <row r="37" spans="1:47">
      <c r="A37">
        <v>0</v>
      </c>
      <c r="B37">
        <v>0</v>
      </c>
      <c r="C37" s="54">
        <v>0</v>
      </c>
      <c r="D37" s="54">
        <v>0</v>
      </c>
      <c r="E37">
        <v>0</v>
      </c>
      <c r="F37">
        <v>0</v>
      </c>
      <c r="G37">
        <v>0</v>
      </c>
      <c r="H37">
        <v>0</v>
      </c>
      <c r="I37">
        <v>0</v>
      </c>
      <c r="J37">
        <v>0</v>
      </c>
      <c r="K37">
        <v>0</v>
      </c>
      <c r="L37">
        <v>0</v>
      </c>
      <c r="M37" s="55">
        <v>0</v>
      </c>
      <c r="N37">
        <v>0</v>
      </c>
      <c r="O37" s="55">
        <v>0</v>
      </c>
      <c r="P37">
        <v>0</v>
      </c>
      <c r="Q37">
        <v>0</v>
      </c>
      <c r="R37">
        <v>0</v>
      </c>
      <c r="S37">
        <v>0</v>
      </c>
      <c r="T37">
        <v>0</v>
      </c>
      <c r="U37">
        <v>0</v>
      </c>
      <c r="V37">
        <v>0</v>
      </c>
      <c r="W37">
        <v>0</v>
      </c>
      <c r="X37">
        <v>0</v>
      </c>
      <c r="Y37">
        <v>0</v>
      </c>
      <c r="Z37">
        <v>0</v>
      </c>
      <c r="AA37">
        <v>0</v>
      </c>
      <c r="AB37">
        <v>0</v>
      </c>
      <c r="AC37">
        <v>0</v>
      </c>
      <c r="AD37">
        <v>0</v>
      </c>
      <c r="AE37">
        <v>0</v>
      </c>
      <c r="AF37">
        <v>0</v>
      </c>
      <c r="AG37">
        <v>0</v>
      </c>
      <c r="AH37">
        <v>0</v>
      </c>
      <c r="AI37" s="18">
        <v>0</v>
      </c>
      <c r="AJ37">
        <v>0</v>
      </c>
      <c r="AK37">
        <v>0</v>
      </c>
      <c r="AL37">
        <v>0</v>
      </c>
      <c r="AM37">
        <v>0</v>
      </c>
      <c r="AN37" s="57">
        <f t="shared" si="0"/>
        <v>0</v>
      </c>
      <c r="AO37" s="68" t="str">
        <f t="shared" si="1"/>
        <v>0 0</v>
      </c>
      <c r="AP37" t="e">
        <f t="shared" si="2"/>
        <v>#N/A</v>
      </c>
      <c r="AQ37" t="e">
        <f t="shared" si="3"/>
        <v>#N/A</v>
      </c>
      <c r="AR37" t="e">
        <f t="shared" si="4"/>
        <v>#N/A</v>
      </c>
      <c r="AS37" t="e">
        <f t="shared" si="5"/>
        <v>#N/A</v>
      </c>
      <c r="AT37" t="e">
        <f t="shared" si="6"/>
        <v>#N/A</v>
      </c>
      <c r="AU37" s="79" t="str">
        <f t="shared" si="7"/>
        <v>Something has gone wrong. Please contact eHealthier by email at info@ehealthier.net</v>
      </c>
    </row>
    <row r="38" spans="1:47">
      <c r="A38">
        <v>0</v>
      </c>
      <c r="B38">
        <v>0</v>
      </c>
      <c r="C38" s="54">
        <v>0</v>
      </c>
      <c r="D38" s="54">
        <v>0</v>
      </c>
      <c r="E38">
        <v>0</v>
      </c>
      <c r="F38">
        <v>0</v>
      </c>
      <c r="G38">
        <v>0</v>
      </c>
      <c r="H38">
        <v>0</v>
      </c>
      <c r="I38">
        <v>0</v>
      </c>
      <c r="J38">
        <v>0</v>
      </c>
      <c r="K38">
        <v>0</v>
      </c>
      <c r="L38">
        <v>0</v>
      </c>
      <c r="M38" s="55">
        <v>0</v>
      </c>
      <c r="N38">
        <v>0</v>
      </c>
      <c r="O38" s="55">
        <v>0</v>
      </c>
      <c r="P38">
        <v>0</v>
      </c>
      <c r="Q38">
        <v>0</v>
      </c>
      <c r="R38">
        <v>0</v>
      </c>
      <c r="S38">
        <v>0</v>
      </c>
      <c r="T38">
        <v>0</v>
      </c>
      <c r="U38">
        <v>0</v>
      </c>
      <c r="V38">
        <v>0</v>
      </c>
      <c r="W38">
        <v>0</v>
      </c>
      <c r="X38">
        <v>0</v>
      </c>
      <c r="Y38">
        <v>0</v>
      </c>
      <c r="Z38">
        <v>0</v>
      </c>
      <c r="AA38">
        <v>0</v>
      </c>
      <c r="AB38">
        <v>0</v>
      </c>
      <c r="AC38">
        <v>0</v>
      </c>
      <c r="AD38">
        <v>0</v>
      </c>
      <c r="AE38">
        <v>0</v>
      </c>
      <c r="AF38">
        <v>0</v>
      </c>
      <c r="AG38">
        <v>0</v>
      </c>
      <c r="AH38">
        <v>0</v>
      </c>
      <c r="AI38" s="18">
        <v>0</v>
      </c>
      <c r="AJ38">
        <v>0</v>
      </c>
      <c r="AK38">
        <v>0</v>
      </c>
      <c r="AL38">
        <v>0</v>
      </c>
      <c r="AM38">
        <v>0</v>
      </c>
      <c r="AN38" s="57">
        <f t="shared" si="0"/>
        <v>0</v>
      </c>
      <c r="AO38" s="68" t="str">
        <f t="shared" si="1"/>
        <v>0 0</v>
      </c>
      <c r="AP38" t="e">
        <f t="shared" si="2"/>
        <v>#N/A</v>
      </c>
      <c r="AQ38" t="e">
        <f t="shared" si="3"/>
        <v>#N/A</v>
      </c>
      <c r="AR38" t="e">
        <f t="shared" si="4"/>
        <v>#N/A</v>
      </c>
      <c r="AS38" t="e">
        <f t="shared" si="5"/>
        <v>#N/A</v>
      </c>
      <c r="AT38" t="e">
        <f t="shared" si="6"/>
        <v>#N/A</v>
      </c>
      <c r="AU38" s="79" t="str">
        <f t="shared" si="7"/>
        <v>Something has gone wrong. Please contact eHealthier by email at info@ehealthier.net</v>
      </c>
    </row>
    <row r="39" spans="1:47">
      <c r="A39">
        <v>0</v>
      </c>
      <c r="B39">
        <v>0</v>
      </c>
      <c r="C39" s="54">
        <v>0</v>
      </c>
      <c r="D39" s="54">
        <v>0</v>
      </c>
      <c r="E39">
        <v>0</v>
      </c>
      <c r="F39">
        <v>0</v>
      </c>
      <c r="G39">
        <v>0</v>
      </c>
      <c r="H39">
        <v>0</v>
      </c>
      <c r="I39">
        <v>0</v>
      </c>
      <c r="J39">
        <v>0</v>
      </c>
      <c r="K39">
        <v>0</v>
      </c>
      <c r="L39">
        <v>0</v>
      </c>
      <c r="M39" s="55">
        <v>0</v>
      </c>
      <c r="N39">
        <v>0</v>
      </c>
      <c r="O39" s="55">
        <v>0</v>
      </c>
      <c r="P39">
        <v>0</v>
      </c>
      <c r="Q39">
        <v>0</v>
      </c>
      <c r="R39">
        <v>0</v>
      </c>
      <c r="S39">
        <v>0</v>
      </c>
      <c r="T39">
        <v>0</v>
      </c>
      <c r="U39">
        <v>0</v>
      </c>
      <c r="V39">
        <v>0</v>
      </c>
      <c r="W39">
        <v>0</v>
      </c>
      <c r="X39">
        <v>0</v>
      </c>
      <c r="Y39">
        <v>0</v>
      </c>
      <c r="Z39">
        <v>0</v>
      </c>
      <c r="AA39">
        <v>0</v>
      </c>
      <c r="AB39">
        <v>0</v>
      </c>
      <c r="AC39">
        <v>0</v>
      </c>
      <c r="AD39">
        <v>0</v>
      </c>
      <c r="AE39">
        <v>0</v>
      </c>
      <c r="AF39">
        <v>0</v>
      </c>
      <c r="AG39">
        <v>0</v>
      </c>
      <c r="AH39">
        <v>0</v>
      </c>
      <c r="AI39" s="18">
        <v>0</v>
      </c>
      <c r="AJ39">
        <v>0</v>
      </c>
      <c r="AK39">
        <v>0</v>
      </c>
      <c r="AL39">
        <v>0</v>
      </c>
      <c r="AM39">
        <v>0</v>
      </c>
      <c r="AN39" s="57">
        <f t="shared" si="0"/>
        <v>0</v>
      </c>
      <c r="AO39" s="68" t="str">
        <f t="shared" si="1"/>
        <v>0 0</v>
      </c>
      <c r="AP39" t="e">
        <f t="shared" si="2"/>
        <v>#N/A</v>
      </c>
      <c r="AQ39" t="e">
        <f t="shared" si="3"/>
        <v>#N/A</v>
      </c>
      <c r="AR39" t="e">
        <f t="shared" si="4"/>
        <v>#N/A</v>
      </c>
      <c r="AS39" t="e">
        <f t="shared" si="5"/>
        <v>#N/A</v>
      </c>
      <c r="AT39" t="e">
        <f t="shared" si="6"/>
        <v>#N/A</v>
      </c>
      <c r="AU39" s="79" t="str">
        <f t="shared" si="7"/>
        <v>Something has gone wrong. Please contact eHealthier by email at info@ehealthier.net</v>
      </c>
    </row>
    <row r="40" spans="1:47">
      <c r="A40">
        <v>0</v>
      </c>
      <c r="B40">
        <v>0</v>
      </c>
      <c r="C40" s="54">
        <v>0</v>
      </c>
      <c r="D40" s="54">
        <v>0</v>
      </c>
      <c r="E40">
        <v>0</v>
      </c>
      <c r="F40">
        <v>0</v>
      </c>
      <c r="G40">
        <v>0</v>
      </c>
      <c r="H40">
        <v>0</v>
      </c>
      <c r="I40">
        <v>0</v>
      </c>
      <c r="J40">
        <v>0</v>
      </c>
      <c r="K40">
        <v>0</v>
      </c>
      <c r="L40">
        <v>0</v>
      </c>
      <c r="M40" s="55">
        <v>0</v>
      </c>
      <c r="N40">
        <v>0</v>
      </c>
      <c r="O40" s="55">
        <v>0</v>
      </c>
      <c r="P40">
        <v>0</v>
      </c>
      <c r="Q40">
        <v>0</v>
      </c>
      <c r="R40">
        <v>0</v>
      </c>
      <c r="S40">
        <v>0</v>
      </c>
      <c r="T40">
        <v>0</v>
      </c>
      <c r="U40">
        <v>0</v>
      </c>
      <c r="V40">
        <v>0</v>
      </c>
      <c r="W40">
        <v>0</v>
      </c>
      <c r="X40">
        <v>0</v>
      </c>
      <c r="Y40">
        <v>0</v>
      </c>
      <c r="Z40">
        <v>0</v>
      </c>
      <c r="AA40">
        <v>0</v>
      </c>
      <c r="AB40">
        <v>0</v>
      </c>
      <c r="AC40">
        <v>0</v>
      </c>
      <c r="AD40">
        <v>0</v>
      </c>
      <c r="AE40">
        <v>0</v>
      </c>
      <c r="AF40">
        <v>0</v>
      </c>
      <c r="AG40">
        <v>0</v>
      </c>
      <c r="AH40">
        <v>0</v>
      </c>
      <c r="AI40" s="18">
        <v>0</v>
      </c>
      <c r="AJ40">
        <v>0</v>
      </c>
      <c r="AK40">
        <v>0</v>
      </c>
      <c r="AL40">
        <v>0</v>
      </c>
      <c r="AM40">
        <v>0</v>
      </c>
      <c r="AN40" s="57">
        <f t="shared" si="0"/>
        <v>0</v>
      </c>
      <c r="AO40" s="68" t="str">
        <f t="shared" si="1"/>
        <v>0 0</v>
      </c>
      <c r="AP40" t="e">
        <f t="shared" si="2"/>
        <v>#N/A</v>
      </c>
      <c r="AQ40" t="e">
        <f t="shared" si="3"/>
        <v>#N/A</v>
      </c>
      <c r="AR40" t="e">
        <f t="shared" si="4"/>
        <v>#N/A</v>
      </c>
      <c r="AS40" t="e">
        <f t="shared" si="5"/>
        <v>#N/A</v>
      </c>
      <c r="AT40" t="e">
        <f t="shared" si="6"/>
        <v>#N/A</v>
      </c>
      <c r="AU40" s="79" t="str">
        <f t="shared" si="7"/>
        <v>Something has gone wrong. Please contact eHealthier by email at info@ehealthier.net</v>
      </c>
    </row>
    <row r="41" spans="1:47">
      <c r="A41">
        <v>0</v>
      </c>
      <c r="B41">
        <v>0</v>
      </c>
      <c r="C41" s="54">
        <v>0</v>
      </c>
      <c r="D41" s="54">
        <v>0</v>
      </c>
      <c r="E41">
        <v>0</v>
      </c>
      <c r="F41">
        <v>0</v>
      </c>
      <c r="G41">
        <v>0</v>
      </c>
      <c r="H41">
        <v>0</v>
      </c>
      <c r="I41">
        <v>0</v>
      </c>
      <c r="J41">
        <v>0</v>
      </c>
      <c r="K41">
        <v>0</v>
      </c>
      <c r="L41">
        <v>0</v>
      </c>
      <c r="M41" s="55">
        <v>0</v>
      </c>
      <c r="N41">
        <v>0</v>
      </c>
      <c r="O41" s="55">
        <v>0</v>
      </c>
      <c r="P41">
        <v>0</v>
      </c>
      <c r="Q41">
        <v>0</v>
      </c>
      <c r="R41">
        <v>0</v>
      </c>
      <c r="S41">
        <v>0</v>
      </c>
      <c r="T41">
        <v>0</v>
      </c>
      <c r="U41">
        <v>0</v>
      </c>
      <c r="V41">
        <v>0</v>
      </c>
      <c r="W41">
        <v>0</v>
      </c>
      <c r="X41">
        <v>0</v>
      </c>
      <c r="Y41">
        <v>0</v>
      </c>
      <c r="Z41">
        <v>0</v>
      </c>
      <c r="AA41">
        <v>0</v>
      </c>
      <c r="AB41">
        <v>0</v>
      </c>
      <c r="AC41">
        <v>0</v>
      </c>
      <c r="AD41">
        <v>0</v>
      </c>
      <c r="AE41">
        <v>0</v>
      </c>
      <c r="AF41">
        <v>0</v>
      </c>
      <c r="AG41">
        <v>0</v>
      </c>
      <c r="AH41">
        <v>0</v>
      </c>
      <c r="AI41" s="18">
        <v>0</v>
      </c>
      <c r="AJ41">
        <v>0</v>
      </c>
      <c r="AK41">
        <v>0</v>
      </c>
      <c r="AL41">
        <v>0</v>
      </c>
      <c r="AM41">
        <v>0</v>
      </c>
      <c r="AN41" s="57">
        <f t="shared" si="0"/>
        <v>0</v>
      </c>
      <c r="AO41" s="68" t="str">
        <f t="shared" si="1"/>
        <v>0 0</v>
      </c>
      <c r="AP41" t="e">
        <f t="shared" si="2"/>
        <v>#N/A</v>
      </c>
      <c r="AQ41" t="e">
        <f t="shared" si="3"/>
        <v>#N/A</v>
      </c>
      <c r="AR41" t="e">
        <f t="shared" si="4"/>
        <v>#N/A</v>
      </c>
      <c r="AS41" t="e">
        <f t="shared" si="5"/>
        <v>#N/A</v>
      </c>
      <c r="AT41" t="e">
        <f t="shared" si="6"/>
        <v>#N/A</v>
      </c>
      <c r="AU41" s="79" t="str">
        <f t="shared" si="7"/>
        <v>Something has gone wrong. Please contact eHealthier by email at info@ehealthier.net</v>
      </c>
    </row>
    <row r="42" spans="1:47">
      <c r="A42">
        <v>0</v>
      </c>
      <c r="B42">
        <v>0</v>
      </c>
      <c r="C42" s="54">
        <v>0</v>
      </c>
      <c r="D42" s="54">
        <v>0</v>
      </c>
      <c r="E42">
        <v>0</v>
      </c>
      <c r="F42">
        <v>0</v>
      </c>
      <c r="G42">
        <v>0</v>
      </c>
      <c r="H42">
        <v>0</v>
      </c>
      <c r="I42">
        <v>0</v>
      </c>
      <c r="J42">
        <v>0</v>
      </c>
      <c r="K42">
        <v>0</v>
      </c>
      <c r="L42">
        <v>0</v>
      </c>
      <c r="M42" s="55">
        <v>0</v>
      </c>
      <c r="N42">
        <v>0</v>
      </c>
      <c r="O42" s="55">
        <v>0</v>
      </c>
      <c r="P42">
        <v>0</v>
      </c>
      <c r="Q42">
        <v>0</v>
      </c>
      <c r="R42">
        <v>0</v>
      </c>
      <c r="S42">
        <v>0</v>
      </c>
      <c r="T42">
        <v>0</v>
      </c>
      <c r="U42">
        <v>0</v>
      </c>
      <c r="V42">
        <v>0</v>
      </c>
      <c r="W42">
        <v>0</v>
      </c>
      <c r="X42">
        <v>0</v>
      </c>
      <c r="Y42">
        <v>0</v>
      </c>
      <c r="Z42">
        <v>0</v>
      </c>
      <c r="AA42">
        <v>0</v>
      </c>
      <c r="AB42">
        <v>0</v>
      </c>
      <c r="AC42">
        <v>0</v>
      </c>
      <c r="AD42">
        <v>0</v>
      </c>
      <c r="AE42">
        <v>0</v>
      </c>
      <c r="AF42">
        <v>0</v>
      </c>
      <c r="AG42">
        <v>0</v>
      </c>
      <c r="AH42">
        <v>0</v>
      </c>
      <c r="AI42" s="18">
        <v>0</v>
      </c>
      <c r="AJ42">
        <v>0</v>
      </c>
      <c r="AK42">
        <v>0</v>
      </c>
      <c r="AL42">
        <v>0</v>
      </c>
      <c r="AM42">
        <v>0</v>
      </c>
      <c r="AN42" s="57">
        <f t="shared" si="0"/>
        <v>0</v>
      </c>
      <c r="AO42" s="68" t="str">
        <f t="shared" si="1"/>
        <v>0 0</v>
      </c>
      <c r="AP42" t="e">
        <f t="shared" si="2"/>
        <v>#N/A</v>
      </c>
      <c r="AQ42" t="e">
        <f t="shared" si="3"/>
        <v>#N/A</v>
      </c>
      <c r="AR42" t="e">
        <f t="shared" si="4"/>
        <v>#N/A</v>
      </c>
      <c r="AS42" t="e">
        <f t="shared" si="5"/>
        <v>#N/A</v>
      </c>
      <c r="AT42" t="e">
        <f t="shared" si="6"/>
        <v>#N/A</v>
      </c>
      <c r="AU42" s="79" t="str">
        <f t="shared" si="7"/>
        <v>Something has gone wrong. Please contact eHealthier by email at info@ehealthier.net</v>
      </c>
    </row>
    <row r="43" spans="1:47">
      <c r="A43">
        <v>0</v>
      </c>
      <c r="B43">
        <v>0</v>
      </c>
      <c r="C43" s="54">
        <v>0</v>
      </c>
      <c r="D43" s="54">
        <v>0</v>
      </c>
      <c r="E43">
        <v>0</v>
      </c>
      <c r="F43">
        <v>0</v>
      </c>
      <c r="G43">
        <v>0</v>
      </c>
      <c r="H43">
        <v>0</v>
      </c>
      <c r="I43">
        <v>0</v>
      </c>
      <c r="J43">
        <v>0</v>
      </c>
      <c r="K43">
        <v>0</v>
      </c>
      <c r="L43">
        <v>0</v>
      </c>
      <c r="M43" s="55">
        <v>0</v>
      </c>
      <c r="N43">
        <v>0</v>
      </c>
      <c r="O43" s="55">
        <v>0</v>
      </c>
      <c r="P43">
        <v>0</v>
      </c>
      <c r="Q43">
        <v>0</v>
      </c>
      <c r="R43">
        <v>0</v>
      </c>
      <c r="S43">
        <v>0</v>
      </c>
      <c r="T43">
        <v>0</v>
      </c>
      <c r="U43">
        <v>0</v>
      </c>
      <c r="V43">
        <v>0</v>
      </c>
      <c r="W43">
        <v>0</v>
      </c>
      <c r="X43">
        <v>0</v>
      </c>
      <c r="Y43">
        <v>0</v>
      </c>
      <c r="Z43">
        <v>0</v>
      </c>
      <c r="AA43">
        <v>0</v>
      </c>
      <c r="AB43">
        <v>0</v>
      </c>
      <c r="AC43">
        <v>0</v>
      </c>
      <c r="AD43">
        <v>0</v>
      </c>
      <c r="AE43">
        <v>0</v>
      </c>
      <c r="AF43">
        <v>0</v>
      </c>
      <c r="AG43">
        <v>0</v>
      </c>
      <c r="AH43">
        <v>0</v>
      </c>
      <c r="AI43" s="18">
        <v>0</v>
      </c>
      <c r="AJ43">
        <v>0</v>
      </c>
      <c r="AK43">
        <v>0</v>
      </c>
      <c r="AL43">
        <v>0</v>
      </c>
      <c r="AM43">
        <v>0</v>
      </c>
      <c r="AN43" s="57">
        <f t="shared" si="0"/>
        <v>0</v>
      </c>
      <c r="AO43" s="68" t="str">
        <f t="shared" si="1"/>
        <v>0 0</v>
      </c>
      <c r="AP43" t="e">
        <f t="shared" si="2"/>
        <v>#N/A</v>
      </c>
      <c r="AQ43" t="e">
        <f t="shared" si="3"/>
        <v>#N/A</v>
      </c>
      <c r="AR43" t="e">
        <f t="shared" si="4"/>
        <v>#N/A</v>
      </c>
      <c r="AS43" t="e">
        <f t="shared" si="5"/>
        <v>#N/A</v>
      </c>
      <c r="AT43" t="e">
        <f t="shared" si="6"/>
        <v>#N/A</v>
      </c>
      <c r="AU43" s="79" t="str">
        <f t="shared" si="7"/>
        <v>Something has gone wrong. Please contact eHealthier by email at info@ehealthier.net</v>
      </c>
    </row>
    <row r="44" spans="1:47">
      <c r="A44">
        <v>0</v>
      </c>
      <c r="B44">
        <v>0</v>
      </c>
      <c r="C44" s="54">
        <v>0</v>
      </c>
      <c r="D44" s="54">
        <v>0</v>
      </c>
      <c r="E44">
        <v>0</v>
      </c>
      <c r="F44">
        <v>0</v>
      </c>
      <c r="G44">
        <v>0</v>
      </c>
      <c r="H44">
        <v>0</v>
      </c>
      <c r="I44">
        <v>0</v>
      </c>
      <c r="J44">
        <v>0</v>
      </c>
      <c r="K44">
        <v>0</v>
      </c>
      <c r="L44">
        <v>0</v>
      </c>
      <c r="M44" s="55">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s="18">
        <v>0</v>
      </c>
      <c r="AJ44">
        <v>0</v>
      </c>
      <c r="AK44">
        <v>0</v>
      </c>
      <c r="AL44">
        <v>0</v>
      </c>
      <c r="AM44">
        <v>0</v>
      </c>
      <c r="AN44" s="57">
        <f t="shared" si="0"/>
        <v>0</v>
      </c>
      <c r="AO44" s="68" t="str">
        <f t="shared" si="1"/>
        <v>0 0</v>
      </c>
      <c r="AP44" t="e">
        <f t="shared" si="2"/>
        <v>#N/A</v>
      </c>
      <c r="AQ44" t="e">
        <f t="shared" si="3"/>
        <v>#N/A</v>
      </c>
      <c r="AR44" t="e">
        <f t="shared" si="4"/>
        <v>#N/A</v>
      </c>
      <c r="AS44" t="e">
        <f t="shared" si="5"/>
        <v>#N/A</v>
      </c>
      <c r="AT44" t="e">
        <f t="shared" si="6"/>
        <v>#N/A</v>
      </c>
      <c r="AU44" s="79" t="str">
        <f t="shared" si="7"/>
        <v>Something has gone wrong. Please contact eHealthier by email at info@ehealthier.net</v>
      </c>
    </row>
    <row r="45" spans="1:47">
      <c r="A45">
        <v>0</v>
      </c>
      <c r="B45">
        <v>0</v>
      </c>
      <c r="C45" s="54">
        <v>0</v>
      </c>
      <c r="D45" s="54">
        <v>0</v>
      </c>
      <c r="E45">
        <v>0</v>
      </c>
      <c r="F45">
        <v>0</v>
      </c>
      <c r="G45">
        <v>0</v>
      </c>
      <c r="H45">
        <v>0</v>
      </c>
      <c r="I45">
        <v>0</v>
      </c>
      <c r="J45">
        <v>0</v>
      </c>
      <c r="K45">
        <v>0</v>
      </c>
      <c r="L45">
        <v>0</v>
      </c>
      <c r="M45" s="5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s="18">
        <v>0</v>
      </c>
      <c r="AJ45">
        <v>0</v>
      </c>
      <c r="AK45">
        <v>0</v>
      </c>
      <c r="AL45">
        <v>0</v>
      </c>
      <c r="AM45">
        <v>0</v>
      </c>
      <c r="AN45" s="57">
        <f t="shared" si="0"/>
        <v>0</v>
      </c>
      <c r="AO45" s="68" t="str">
        <f t="shared" si="1"/>
        <v>0 0</v>
      </c>
      <c r="AP45" t="e">
        <f t="shared" si="2"/>
        <v>#N/A</v>
      </c>
      <c r="AQ45" t="e">
        <f t="shared" si="3"/>
        <v>#N/A</v>
      </c>
      <c r="AR45" t="e">
        <f t="shared" si="4"/>
        <v>#N/A</v>
      </c>
      <c r="AS45" t="e">
        <f t="shared" si="5"/>
        <v>#N/A</v>
      </c>
      <c r="AT45" t="e">
        <f t="shared" si="6"/>
        <v>#N/A</v>
      </c>
      <c r="AU45" s="79" t="str">
        <f t="shared" si="7"/>
        <v>Something has gone wrong. Please contact eHealthier by email at info@ehealthier.net</v>
      </c>
    </row>
    <row r="46" spans="1:47">
      <c r="A46">
        <v>0</v>
      </c>
      <c r="B46">
        <v>0</v>
      </c>
      <c r="C46" s="54">
        <v>0</v>
      </c>
      <c r="D46" s="54">
        <v>0</v>
      </c>
      <c r="E46">
        <v>0</v>
      </c>
      <c r="F46">
        <v>0</v>
      </c>
      <c r="G46">
        <v>0</v>
      </c>
      <c r="H46">
        <v>0</v>
      </c>
      <c r="I46">
        <v>0</v>
      </c>
      <c r="J46">
        <v>0</v>
      </c>
      <c r="K46">
        <v>0</v>
      </c>
      <c r="L46">
        <v>0</v>
      </c>
      <c r="M46" s="55">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s="18">
        <v>0</v>
      </c>
      <c r="AJ46">
        <v>0</v>
      </c>
      <c r="AK46">
        <v>0</v>
      </c>
      <c r="AL46">
        <v>0</v>
      </c>
      <c r="AM46">
        <v>0</v>
      </c>
      <c r="AN46" s="57">
        <f t="shared" si="0"/>
        <v>0</v>
      </c>
      <c r="AO46" s="68" t="str">
        <f t="shared" si="1"/>
        <v>0 0</v>
      </c>
      <c r="AP46" t="e">
        <f t="shared" si="2"/>
        <v>#N/A</v>
      </c>
      <c r="AQ46" t="e">
        <f t="shared" si="3"/>
        <v>#N/A</v>
      </c>
      <c r="AR46" t="e">
        <f t="shared" si="4"/>
        <v>#N/A</v>
      </c>
      <c r="AS46" t="e">
        <f t="shared" si="5"/>
        <v>#N/A</v>
      </c>
      <c r="AT46" t="e">
        <f t="shared" si="6"/>
        <v>#N/A</v>
      </c>
      <c r="AU46" s="79" t="str">
        <f t="shared" si="7"/>
        <v>Something has gone wrong. Please contact eHealthier by email at info@ehealthier.net</v>
      </c>
    </row>
    <row r="47" spans="1:47">
      <c r="A47">
        <v>0</v>
      </c>
      <c r="B47">
        <v>0</v>
      </c>
      <c r="C47" s="54">
        <v>0</v>
      </c>
      <c r="D47" s="54">
        <v>0</v>
      </c>
      <c r="E47">
        <v>0</v>
      </c>
      <c r="F47">
        <v>0</v>
      </c>
      <c r="G47">
        <v>0</v>
      </c>
      <c r="H47">
        <v>0</v>
      </c>
      <c r="I47">
        <v>0</v>
      </c>
      <c r="J47">
        <v>0</v>
      </c>
      <c r="K47">
        <v>0</v>
      </c>
      <c r="L47">
        <v>0</v>
      </c>
      <c r="M47" s="55">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s="18">
        <v>0</v>
      </c>
      <c r="AJ47">
        <v>0</v>
      </c>
      <c r="AK47">
        <v>0</v>
      </c>
      <c r="AL47">
        <v>0</v>
      </c>
      <c r="AM47">
        <v>0</v>
      </c>
      <c r="AN47" s="57">
        <f t="shared" si="0"/>
        <v>0</v>
      </c>
      <c r="AO47" s="68" t="str">
        <f t="shared" si="1"/>
        <v>0 0</v>
      </c>
      <c r="AP47" t="e">
        <f t="shared" si="2"/>
        <v>#N/A</v>
      </c>
      <c r="AQ47" t="e">
        <f t="shared" si="3"/>
        <v>#N/A</v>
      </c>
      <c r="AR47" t="e">
        <f t="shared" si="4"/>
        <v>#N/A</v>
      </c>
      <c r="AS47" t="e">
        <f t="shared" si="5"/>
        <v>#N/A</v>
      </c>
      <c r="AT47" t="e">
        <f t="shared" si="6"/>
        <v>#N/A</v>
      </c>
      <c r="AU47" s="79" t="str">
        <f t="shared" si="7"/>
        <v>Something has gone wrong. Please contact eHealthier by email at info@ehealthier.net</v>
      </c>
    </row>
    <row r="48" spans="1:47">
      <c r="A48">
        <v>0</v>
      </c>
      <c r="B48">
        <v>0</v>
      </c>
      <c r="C48" s="54">
        <v>0</v>
      </c>
      <c r="D48" s="54">
        <v>0</v>
      </c>
      <c r="E48">
        <v>0</v>
      </c>
      <c r="F48">
        <v>0</v>
      </c>
      <c r="G48">
        <v>0</v>
      </c>
      <c r="H48">
        <v>0</v>
      </c>
      <c r="I48">
        <v>0</v>
      </c>
      <c r="J48">
        <v>0</v>
      </c>
      <c r="K48">
        <v>0</v>
      </c>
      <c r="L48">
        <v>0</v>
      </c>
      <c r="M48" s="55">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s="18">
        <v>0</v>
      </c>
      <c r="AJ48">
        <v>0</v>
      </c>
      <c r="AK48">
        <v>0</v>
      </c>
      <c r="AL48">
        <v>0</v>
      </c>
      <c r="AM48">
        <v>0</v>
      </c>
      <c r="AN48" s="57">
        <f t="shared" si="0"/>
        <v>0</v>
      </c>
      <c r="AO48" s="68" t="str">
        <f t="shared" si="1"/>
        <v>0 0</v>
      </c>
      <c r="AP48" t="e">
        <f t="shared" si="2"/>
        <v>#N/A</v>
      </c>
      <c r="AQ48" t="e">
        <f t="shared" si="3"/>
        <v>#N/A</v>
      </c>
      <c r="AR48" t="e">
        <f t="shared" si="4"/>
        <v>#N/A</v>
      </c>
      <c r="AS48" t="e">
        <f t="shared" si="5"/>
        <v>#N/A</v>
      </c>
      <c r="AT48" t="e">
        <f t="shared" si="6"/>
        <v>#N/A</v>
      </c>
      <c r="AU48" s="79" t="str">
        <f t="shared" si="7"/>
        <v>Something has gone wrong. Please contact eHealthier by email at info@ehealthier.net</v>
      </c>
    </row>
    <row r="49" spans="1:47">
      <c r="A49">
        <v>0</v>
      </c>
      <c r="B49">
        <v>0</v>
      </c>
      <c r="C49" s="54">
        <v>0</v>
      </c>
      <c r="D49" s="54">
        <v>0</v>
      </c>
      <c r="E49">
        <v>0</v>
      </c>
      <c r="F49">
        <v>0</v>
      </c>
      <c r="G49">
        <v>0</v>
      </c>
      <c r="H49">
        <v>0</v>
      </c>
      <c r="I49">
        <v>0</v>
      </c>
      <c r="J49">
        <v>0</v>
      </c>
      <c r="K49">
        <v>0</v>
      </c>
      <c r="L49">
        <v>0</v>
      </c>
      <c r="M49" s="55">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s="18">
        <v>0</v>
      </c>
      <c r="AJ49">
        <v>0</v>
      </c>
      <c r="AK49">
        <v>0</v>
      </c>
      <c r="AL49">
        <v>0</v>
      </c>
      <c r="AM49">
        <v>0</v>
      </c>
      <c r="AN49" s="57">
        <f t="shared" si="0"/>
        <v>0</v>
      </c>
      <c r="AO49" s="68" t="str">
        <f t="shared" si="1"/>
        <v>0 0</v>
      </c>
      <c r="AP49" t="e">
        <f t="shared" si="2"/>
        <v>#N/A</v>
      </c>
      <c r="AQ49" t="e">
        <f t="shared" si="3"/>
        <v>#N/A</v>
      </c>
      <c r="AR49" t="e">
        <f t="shared" si="4"/>
        <v>#N/A</v>
      </c>
      <c r="AS49" t="e">
        <f t="shared" si="5"/>
        <v>#N/A</v>
      </c>
      <c r="AT49" t="e">
        <f t="shared" si="6"/>
        <v>#N/A</v>
      </c>
      <c r="AU49" s="79" t="str">
        <f t="shared" si="7"/>
        <v>Something has gone wrong. Please contact eHealthier by email at info@ehealthier.net</v>
      </c>
    </row>
    <row r="50" spans="1:47">
      <c r="C50" s="54"/>
      <c r="D50" s="54"/>
      <c r="AI50" s="18"/>
      <c r="AN50" s="57">
        <f t="shared" si="0"/>
        <v>0</v>
      </c>
      <c r="AO50" s="68">
        <f t="shared" si="1"/>
        <v>0</v>
      </c>
      <c r="AP50" t="e">
        <f t="shared" si="2"/>
        <v>#N/A</v>
      </c>
      <c r="AQ50" t="e">
        <f t="shared" si="3"/>
        <v>#N/A</v>
      </c>
      <c r="AR50" t="e">
        <f t="shared" si="4"/>
        <v>#N/A</v>
      </c>
      <c r="AS50" t="e">
        <f t="shared" si="5"/>
        <v>#N/A</v>
      </c>
      <c r="AT50" t="e">
        <f t="shared" si="6"/>
        <v>#N/A</v>
      </c>
      <c r="AU50" s="79" t="str">
        <f t="shared" si="7"/>
        <v/>
      </c>
    </row>
    <row r="51" spans="1:47">
      <c r="C51" s="54"/>
      <c r="D51" s="54"/>
      <c r="AI51" s="18"/>
      <c r="AN51" s="57">
        <f t="shared" si="0"/>
        <v>0</v>
      </c>
      <c r="AO51" s="68">
        <f t="shared" si="1"/>
        <v>0</v>
      </c>
      <c r="AP51" t="e">
        <f t="shared" si="2"/>
        <v>#N/A</v>
      </c>
      <c r="AQ51" t="e">
        <f t="shared" si="3"/>
        <v>#N/A</v>
      </c>
      <c r="AR51" t="e">
        <f t="shared" si="4"/>
        <v>#N/A</v>
      </c>
      <c r="AS51" t="e">
        <f t="shared" si="5"/>
        <v>#N/A</v>
      </c>
      <c r="AT51" t="e">
        <f t="shared" si="6"/>
        <v>#N/A</v>
      </c>
      <c r="AU51" s="79" t="str">
        <f t="shared" si="7"/>
        <v/>
      </c>
    </row>
    <row r="52" spans="1:47">
      <c r="C52" s="54"/>
      <c r="D52" s="54"/>
      <c r="AI52" s="18"/>
      <c r="AN52" s="57">
        <f t="shared" si="0"/>
        <v>0</v>
      </c>
      <c r="AO52" s="68">
        <f t="shared" si="1"/>
        <v>0</v>
      </c>
      <c r="AP52" t="e">
        <f t="shared" si="2"/>
        <v>#N/A</v>
      </c>
      <c r="AQ52" t="e">
        <f t="shared" si="3"/>
        <v>#N/A</v>
      </c>
      <c r="AR52" t="e">
        <f t="shared" si="4"/>
        <v>#N/A</v>
      </c>
      <c r="AS52" t="e">
        <f t="shared" si="5"/>
        <v>#N/A</v>
      </c>
      <c r="AT52" t="e">
        <f t="shared" si="6"/>
        <v>#N/A</v>
      </c>
      <c r="AU52" s="79" t="str">
        <f t="shared" si="7"/>
        <v/>
      </c>
    </row>
    <row r="53" spans="1:47">
      <c r="C53" s="54"/>
      <c r="D53" s="54"/>
      <c r="AI53" s="18"/>
      <c r="AN53" s="57">
        <f t="shared" si="0"/>
        <v>0</v>
      </c>
      <c r="AO53" s="68">
        <f t="shared" si="1"/>
        <v>0</v>
      </c>
      <c r="AP53" t="e">
        <f t="shared" si="2"/>
        <v>#N/A</v>
      </c>
      <c r="AQ53" t="e">
        <f t="shared" si="3"/>
        <v>#N/A</v>
      </c>
      <c r="AR53" t="e">
        <f t="shared" si="4"/>
        <v>#N/A</v>
      </c>
      <c r="AS53" t="e">
        <f t="shared" si="5"/>
        <v>#N/A</v>
      </c>
      <c r="AT53" t="e">
        <f t="shared" si="6"/>
        <v>#N/A</v>
      </c>
      <c r="AU53" s="79" t="str">
        <f t="shared" si="7"/>
        <v/>
      </c>
    </row>
    <row r="54" spans="1:47">
      <c r="C54" s="54"/>
      <c r="D54" s="54"/>
      <c r="AI54" s="18"/>
      <c r="AN54" s="57">
        <f t="shared" si="0"/>
        <v>0</v>
      </c>
      <c r="AO54" s="68">
        <f t="shared" si="1"/>
        <v>0</v>
      </c>
      <c r="AP54" t="e">
        <f t="shared" si="2"/>
        <v>#N/A</v>
      </c>
      <c r="AQ54" t="e">
        <f t="shared" si="3"/>
        <v>#N/A</v>
      </c>
      <c r="AR54" t="e">
        <f t="shared" si="4"/>
        <v>#N/A</v>
      </c>
      <c r="AS54" t="e">
        <f t="shared" si="5"/>
        <v>#N/A</v>
      </c>
      <c r="AT54" t="e">
        <f t="shared" si="6"/>
        <v>#N/A</v>
      </c>
      <c r="AU54" s="79" t="str">
        <f t="shared" si="7"/>
        <v/>
      </c>
    </row>
    <row r="55" spans="1:47">
      <c r="C55" s="54"/>
      <c r="D55" s="54"/>
      <c r="AI55" s="18"/>
      <c r="AN55" s="57">
        <f t="shared" si="0"/>
        <v>0</v>
      </c>
      <c r="AO55" s="68">
        <f t="shared" si="1"/>
        <v>0</v>
      </c>
      <c r="AP55" t="e">
        <f t="shared" si="2"/>
        <v>#N/A</v>
      </c>
      <c r="AQ55" t="e">
        <f t="shared" si="3"/>
        <v>#N/A</v>
      </c>
      <c r="AR55" t="e">
        <f t="shared" si="4"/>
        <v>#N/A</v>
      </c>
      <c r="AS55" t="e">
        <f t="shared" si="5"/>
        <v>#N/A</v>
      </c>
      <c r="AT55" t="e">
        <f t="shared" si="6"/>
        <v>#N/A</v>
      </c>
      <c r="AU55" s="79" t="str">
        <f t="shared" si="7"/>
        <v/>
      </c>
    </row>
    <row r="56" spans="1:47">
      <c r="C56" s="54"/>
      <c r="D56" s="54"/>
      <c r="AI56" s="18"/>
      <c r="AN56" s="57">
        <f t="shared" si="0"/>
        <v>0</v>
      </c>
      <c r="AO56" s="68">
        <f t="shared" si="1"/>
        <v>0</v>
      </c>
      <c r="AP56" t="e">
        <f t="shared" si="2"/>
        <v>#N/A</v>
      </c>
      <c r="AQ56" t="e">
        <f t="shared" si="3"/>
        <v>#N/A</v>
      </c>
      <c r="AR56" t="e">
        <f t="shared" si="4"/>
        <v>#N/A</v>
      </c>
      <c r="AS56" t="e">
        <f t="shared" si="5"/>
        <v>#N/A</v>
      </c>
      <c r="AT56" t="e">
        <f t="shared" si="6"/>
        <v>#N/A</v>
      </c>
      <c r="AU56" s="79" t="str">
        <f t="shared" si="7"/>
        <v/>
      </c>
    </row>
    <row r="57" spans="1:47">
      <c r="C57" s="54"/>
      <c r="D57" s="54"/>
      <c r="AI57" s="18"/>
      <c r="AN57" s="57">
        <f t="shared" si="0"/>
        <v>0</v>
      </c>
      <c r="AO57" s="68">
        <f t="shared" si="1"/>
        <v>0</v>
      </c>
      <c r="AP57" t="e">
        <f t="shared" si="2"/>
        <v>#N/A</v>
      </c>
      <c r="AQ57" t="e">
        <f t="shared" si="3"/>
        <v>#N/A</v>
      </c>
      <c r="AR57" t="e">
        <f t="shared" si="4"/>
        <v>#N/A</v>
      </c>
      <c r="AS57" t="e">
        <f t="shared" si="5"/>
        <v>#N/A</v>
      </c>
      <c r="AT57" t="e">
        <f t="shared" si="6"/>
        <v>#N/A</v>
      </c>
      <c r="AU57" s="79" t="str">
        <f t="shared" si="7"/>
        <v/>
      </c>
    </row>
    <row r="58" spans="1:47">
      <c r="C58" s="54"/>
      <c r="D58" s="54"/>
      <c r="AI58" s="18"/>
      <c r="AN58" s="57">
        <f t="shared" si="0"/>
        <v>0</v>
      </c>
      <c r="AO58" s="68">
        <f t="shared" si="1"/>
        <v>0</v>
      </c>
      <c r="AP58" t="e">
        <f t="shared" si="2"/>
        <v>#N/A</v>
      </c>
      <c r="AQ58" t="e">
        <f t="shared" si="3"/>
        <v>#N/A</v>
      </c>
      <c r="AR58" t="e">
        <f t="shared" si="4"/>
        <v>#N/A</v>
      </c>
      <c r="AS58" t="e">
        <f t="shared" si="5"/>
        <v>#N/A</v>
      </c>
      <c r="AT58" t="e">
        <f t="shared" si="6"/>
        <v>#N/A</v>
      </c>
      <c r="AU58" s="79" t="str">
        <f t="shared" si="7"/>
        <v/>
      </c>
    </row>
    <row r="59" spans="1:47">
      <c r="C59" s="54"/>
      <c r="D59" s="54"/>
      <c r="AI59" s="18"/>
      <c r="AN59" s="57">
        <f t="shared" si="0"/>
        <v>0</v>
      </c>
      <c r="AO59" s="68">
        <f t="shared" si="1"/>
        <v>0</v>
      </c>
      <c r="AP59" t="e">
        <f t="shared" si="2"/>
        <v>#N/A</v>
      </c>
      <c r="AQ59" t="e">
        <f t="shared" si="3"/>
        <v>#N/A</v>
      </c>
      <c r="AR59" t="e">
        <f t="shared" si="4"/>
        <v>#N/A</v>
      </c>
      <c r="AS59" t="e">
        <f t="shared" si="5"/>
        <v>#N/A</v>
      </c>
      <c r="AT59" t="e">
        <f t="shared" si="6"/>
        <v>#N/A</v>
      </c>
      <c r="AU59" s="79" t="str">
        <f t="shared" si="7"/>
        <v/>
      </c>
    </row>
    <row r="60" spans="1:47">
      <c r="C60" s="54"/>
      <c r="D60" s="54"/>
      <c r="AI60" s="18"/>
      <c r="AN60" s="57">
        <f t="shared" si="0"/>
        <v>0</v>
      </c>
      <c r="AO60" s="68">
        <f t="shared" si="1"/>
        <v>0</v>
      </c>
      <c r="AP60" t="e">
        <f t="shared" si="2"/>
        <v>#N/A</v>
      </c>
      <c r="AQ60" t="e">
        <f t="shared" si="3"/>
        <v>#N/A</v>
      </c>
      <c r="AR60" t="e">
        <f t="shared" si="4"/>
        <v>#N/A</v>
      </c>
      <c r="AS60" t="e">
        <f t="shared" si="5"/>
        <v>#N/A</v>
      </c>
      <c r="AT60" t="e">
        <f t="shared" si="6"/>
        <v>#N/A</v>
      </c>
      <c r="AU60" s="79" t="str">
        <f t="shared" si="7"/>
        <v/>
      </c>
    </row>
    <row r="61" spans="1:47">
      <c r="C61" s="54"/>
      <c r="D61" s="54"/>
      <c r="AI61" s="18"/>
      <c r="AN61" s="57">
        <f t="shared" si="0"/>
        <v>0</v>
      </c>
      <c r="AO61" s="68">
        <f t="shared" si="1"/>
        <v>0</v>
      </c>
      <c r="AP61" t="e">
        <f t="shared" si="2"/>
        <v>#N/A</v>
      </c>
      <c r="AQ61" t="e">
        <f t="shared" si="3"/>
        <v>#N/A</v>
      </c>
      <c r="AR61" t="e">
        <f t="shared" si="4"/>
        <v>#N/A</v>
      </c>
      <c r="AS61" t="e">
        <f t="shared" si="5"/>
        <v>#N/A</v>
      </c>
      <c r="AT61" t="e">
        <f t="shared" si="6"/>
        <v>#N/A</v>
      </c>
      <c r="AU61" s="79" t="str">
        <f t="shared" si="7"/>
        <v/>
      </c>
    </row>
    <row r="62" spans="1:47">
      <c r="C62" s="54"/>
      <c r="D62" s="54"/>
      <c r="AI62" s="18"/>
      <c r="AN62" s="57">
        <f t="shared" si="0"/>
        <v>0</v>
      </c>
      <c r="AO62" s="68">
        <f t="shared" si="1"/>
        <v>0</v>
      </c>
      <c r="AP62" t="e">
        <f t="shared" si="2"/>
        <v>#N/A</v>
      </c>
      <c r="AQ62" t="e">
        <f t="shared" si="3"/>
        <v>#N/A</v>
      </c>
      <c r="AR62" t="e">
        <f t="shared" si="4"/>
        <v>#N/A</v>
      </c>
      <c r="AS62" t="e">
        <f t="shared" si="5"/>
        <v>#N/A</v>
      </c>
      <c r="AT62" t="e">
        <f t="shared" si="6"/>
        <v>#N/A</v>
      </c>
      <c r="AU62" s="79" t="str">
        <f t="shared" si="7"/>
        <v/>
      </c>
    </row>
    <row r="63" spans="1:47">
      <c r="C63" s="54"/>
      <c r="D63" s="54"/>
      <c r="AI63" s="18"/>
      <c r="AN63" s="57">
        <f t="shared" si="0"/>
        <v>0</v>
      </c>
      <c r="AO63" s="68">
        <f t="shared" si="1"/>
        <v>0</v>
      </c>
      <c r="AP63" t="e">
        <f t="shared" si="2"/>
        <v>#N/A</v>
      </c>
      <c r="AQ63" t="e">
        <f t="shared" si="3"/>
        <v>#N/A</v>
      </c>
      <c r="AR63" t="e">
        <f t="shared" si="4"/>
        <v>#N/A</v>
      </c>
      <c r="AS63" t="e">
        <f t="shared" si="5"/>
        <v>#N/A</v>
      </c>
      <c r="AT63" t="e">
        <f t="shared" si="6"/>
        <v>#N/A</v>
      </c>
      <c r="AU63" s="79" t="str">
        <f t="shared" si="7"/>
        <v/>
      </c>
    </row>
    <row r="64" spans="1:47">
      <c r="C64" s="54"/>
      <c r="D64" s="54"/>
      <c r="AI64" s="18"/>
      <c r="AN64" s="57">
        <f t="shared" si="0"/>
        <v>0</v>
      </c>
      <c r="AO64" s="68">
        <f t="shared" si="1"/>
        <v>0</v>
      </c>
      <c r="AP64" t="e">
        <f t="shared" si="2"/>
        <v>#N/A</v>
      </c>
      <c r="AQ64" t="e">
        <f t="shared" si="3"/>
        <v>#N/A</v>
      </c>
      <c r="AR64" t="e">
        <f t="shared" si="4"/>
        <v>#N/A</v>
      </c>
      <c r="AS64" t="e">
        <f t="shared" si="5"/>
        <v>#N/A</v>
      </c>
      <c r="AT64" t="e">
        <f t="shared" si="6"/>
        <v>#N/A</v>
      </c>
      <c r="AU64" s="79" t="str">
        <f t="shared" si="7"/>
        <v/>
      </c>
    </row>
    <row r="65" spans="3:47">
      <c r="C65" s="54"/>
      <c r="D65" s="54"/>
      <c r="AI65" s="18"/>
      <c r="AN65" s="57">
        <f t="shared" si="0"/>
        <v>0</v>
      </c>
      <c r="AO65" s="68">
        <f t="shared" si="1"/>
        <v>0</v>
      </c>
      <c r="AP65" t="e">
        <f t="shared" si="2"/>
        <v>#N/A</v>
      </c>
      <c r="AQ65" t="e">
        <f t="shared" si="3"/>
        <v>#N/A</v>
      </c>
      <c r="AR65" t="e">
        <f t="shared" si="4"/>
        <v>#N/A</v>
      </c>
      <c r="AS65" t="e">
        <f t="shared" si="5"/>
        <v>#N/A</v>
      </c>
      <c r="AT65" t="e">
        <f t="shared" si="6"/>
        <v>#N/A</v>
      </c>
      <c r="AU65" s="79" t="str">
        <f t="shared" si="7"/>
        <v/>
      </c>
    </row>
    <row r="66" spans="3:47">
      <c r="C66" s="54"/>
      <c r="D66" s="54"/>
      <c r="AI66" s="18"/>
      <c r="AN66" s="57">
        <f t="shared" ref="AN66:AN129" si="8">IF(V66="",VLOOKUP(K66,CodeToEmailData,2,0),V66)</f>
        <v>0</v>
      </c>
      <c r="AO66" s="68">
        <f t="shared" ref="AO66:AO129" si="9">IF(L66="",VLOOKUP(K66,CodeToEmailData,3,0),L66&amp;" "&amp;N66)</f>
        <v>0</v>
      </c>
      <c r="AP66" t="e">
        <f t="shared" ref="AP66:AP129" si="10">VLOOKUP(AI66,HOOSMatrix,2,1)</f>
        <v>#N/A</v>
      </c>
      <c r="AQ66" t="e">
        <f t="shared" ref="AQ66:AQ129" si="11">VLOOKUP(AJ66,HOOSMatrix,2,1)</f>
        <v>#N/A</v>
      </c>
      <c r="AR66" t="e">
        <f t="shared" ref="AR66:AR129" si="12">VLOOKUP(AK66,HOOSMatrix,2,1)</f>
        <v>#N/A</v>
      </c>
      <c r="AS66" t="e">
        <f t="shared" ref="AS66:AS129" si="13">VLOOKUP(AL66,HOOSMatrix,2,1)</f>
        <v>#N/A</v>
      </c>
      <c r="AT66" t="e">
        <f t="shared" ref="AT66:AT129" si="14">VLOOKUP(AM66,HOOSMatrix,2,1)</f>
        <v>#N/A</v>
      </c>
      <c r="AU66" s="79" t="str">
        <f t="shared" ref="AU66:AU129" si="15">IF(A66="","",IF(ISNA(SUM(AP66:AT66)),"Something has gone wrong. Please contact eHealthier by email at info@ehealthier.net",VLOOKUP(SUM(AP66:AT66),HOOSCoversion,3,1)))</f>
        <v/>
      </c>
    </row>
    <row r="67" spans="3:47">
      <c r="C67" s="54"/>
      <c r="D67" s="54"/>
      <c r="AI67" s="18"/>
      <c r="AN67" s="57">
        <f t="shared" si="8"/>
        <v>0</v>
      </c>
      <c r="AO67" s="68">
        <f t="shared" si="9"/>
        <v>0</v>
      </c>
      <c r="AP67" t="e">
        <f t="shared" si="10"/>
        <v>#N/A</v>
      </c>
      <c r="AQ67" t="e">
        <f t="shared" si="11"/>
        <v>#N/A</v>
      </c>
      <c r="AR67" t="e">
        <f t="shared" si="12"/>
        <v>#N/A</v>
      </c>
      <c r="AS67" t="e">
        <f t="shared" si="13"/>
        <v>#N/A</v>
      </c>
      <c r="AT67" t="e">
        <f t="shared" si="14"/>
        <v>#N/A</v>
      </c>
      <c r="AU67" s="79" t="str">
        <f t="shared" si="15"/>
        <v/>
      </c>
    </row>
    <row r="68" spans="3:47">
      <c r="C68" s="54"/>
      <c r="D68" s="54"/>
      <c r="AI68" s="18"/>
      <c r="AN68" s="57">
        <f t="shared" si="8"/>
        <v>0</v>
      </c>
      <c r="AO68" s="68">
        <f t="shared" si="9"/>
        <v>0</v>
      </c>
      <c r="AP68" t="e">
        <f t="shared" si="10"/>
        <v>#N/A</v>
      </c>
      <c r="AQ68" t="e">
        <f t="shared" si="11"/>
        <v>#N/A</v>
      </c>
      <c r="AR68" t="e">
        <f t="shared" si="12"/>
        <v>#N/A</v>
      </c>
      <c r="AS68" t="e">
        <f t="shared" si="13"/>
        <v>#N/A</v>
      </c>
      <c r="AT68" t="e">
        <f t="shared" si="14"/>
        <v>#N/A</v>
      </c>
      <c r="AU68" s="79" t="str">
        <f t="shared" si="15"/>
        <v/>
      </c>
    </row>
    <row r="69" spans="3:47">
      <c r="C69" s="54"/>
      <c r="D69" s="54"/>
      <c r="AI69" s="18"/>
      <c r="AN69" s="57">
        <f t="shared" si="8"/>
        <v>0</v>
      </c>
      <c r="AO69" s="68">
        <f t="shared" si="9"/>
        <v>0</v>
      </c>
      <c r="AP69" t="e">
        <f t="shared" si="10"/>
        <v>#N/A</v>
      </c>
      <c r="AQ69" t="e">
        <f t="shared" si="11"/>
        <v>#N/A</v>
      </c>
      <c r="AR69" t="e">
        <f t="shared" si="12"/>
        <v>#N/A</v>
      </c>
      <c r="AS69" t="e">
        <f t="shared" si="13"/>
        <v>#N/A</v>
      </c>
      <c r="AT69" t="e">
        <f t="shared" si="14"/>
        <v>#N/A</v>
      </c>
      <c r="AU69" s="79" t="str">
        <f t="shared" si="15"/>
        <v/>
      </c>
    </row>
    <row r="70" spans="3:47">
      <c r="C70" s="54"/>
      <c r="D70" s="54"/>
      <c r="AI70" s="18"/>
      <c r="AN70" s="57">
        <f t="shared" si="8"/>
        <v>0</v>
      </c>
      <c r="AO70" s="68">
        <f t="shared" si="9"/>
        <v>0</v>
      </c>
      <c r="AP70" t="e">
        <f t="shared" si="10"/>
        <v>#N/A</v>
      </c>
      <c r="AQ70" t="e">
        <f t="shared" si="11"/>
        <v>#N/A</v>
      </c>
      <c r="AR70" t="e">
        <f t="shared" si="12"/>
        <v>#N/A</v>
      </c>
      <c r="AS70" t="e">
        <f t="shared" si="13"/>
        <v>#N/A</v>
      </c>
      <c r="AT70" t="e">
        <f t="shared" si="14"/>
        <v>#N/A</v>
      </c>
      <c r="AU70" s="79" t="str">
        <f t="shared" si="15"/>
        <v/>
      </c>
    </row>
    <row r="71" spans="3:47">
      <c r="C71" s="54"/>
      <c r="D71" s="54"/>
      <c r="AI71" s="18"/>
      <c r="AN71" s="57">
        <f t="shared" si="8"/>
        <v>0</v>
      </c>
      <c r="AO71" s="68">
        <f t="shared" si="9"/>
        <v>0</v>
      </c>
      <c r="AP71" t="e">
        <f t="shared" si="10"/>
        <v>#N/A</v>
      </c>
      <c r="AQ71" t="e">
        <f t="shared" si="11"/>
        <v>#N/A</v>
      </c>
      <c r="AR71" t="e">
        <f t="shared" si="12"/>
        <v>#N/A</v>
      </c>
      <c r="AS71" t="e">
        <f t="shared" si="13"/>
        <v>#N/A</v>
      </c>
      <c r="AT71" t="e">
        <f t="shared" si="14"/>
        <v>#N/A</v>
      </c>
      <c r="AU71" s="79" t="str">
        <f t="shared" si="15"/>
        <v/>
      </c>
    </row>
    <row r="72" spans="3:47">
      <c r="C72" s="54"/>
      <c r="D72" s="54"/>
      <c r="AI72" s="18"/>
      <c r="AN72" s="57">
        <f t="shared" si="8"/>
        <v>0</v>
      </c>
      <c r="AO72" s="68">
        <f t="shared" si="9"/>
        <v>0</v>
      </c>
      <c r="AP72" t="e">
        <f t="shared" si="10"/>
        <v>#N/A</v>
      </c>
      <c r="AQ72" t="e">
        <f t="shared" si="11"/>
        <v>#N/A</v>
      </c>
      <c r="AR72" t="e">
        <f t="shared" si="12"/>
        <v>#N/A</v>
      </c>
      <c r="AS72" t="e">
        <f t="shared" si="13"/>
        <v>#N/A</v>
      </c>
      <c r="AT72" t="e">
        <f t="shared" si="14"/>
        <v>#N/A</v>
      </c>
      <c r="AU72" s="79" t="str">
        <f t="shared" si="15"/>
        <v/>
      </c>
    </row>
    <row r="73" spans="3:47">
      <c r="C73" s="54"/>
      <c r="D73" s="54"/>
      <c r="AI73" s="18"/>
      <c r="AN73" s="57">
        <f t="shared" si="8"/>
        <v>0</v>
      </c>
      <c r="AO73" s="68">
        <f t="shared" si="9"/>
        <v>0</v>
      </c>
      <c r="AP73" t="e">
        <f t="shared" si="10"/>
        <v>#N/A</v>
      </c>
      <c r="AQ73" t="e">
        <f t="shared" si="11"/>
        <v>#N/A</v>
      </c>
      <c r="AR73" t="e">
        <f t="shared" si="12"/>
        <v>#N/A</v>
      </c>
      <c r="AS73" t="e">
        <f t="shared" si="13"/>
        <v>#N/A</v>
      </c>
      <c r="AT73" t="e">
        <f t="shared" si="14"/>
        <v>#N/A</v>
      </c>
      <c r="AU73" s="79" t="str">
        <f t="shared" si="15"/>
        <v/>
      </c>
    </row>
    <row r="74" spans="3:47">
      <c r="C74" s="54"/>
      <c r="D74" s="54"/>
      <c r="AI74" s="18"/>
      <c r="AN74" s="57">
        <f t="shared" si="8"/>
        <v>0</v>
      </c>
      <c r="AO74" s="68">
        <f t="shared" si="9"/>
        <v>0</v>
      </c>
      <c r="AP74" t="e">
        <f t="shared" si="10"/>
        <v>#N/A</v>
      </c>
      <c r="AQ74" t="e">
        <f t="shared" si="11"/>
        <v>#N/A</v>
      </c>
      <c r="AR74" t="e">
        <f t="shared" si="12"/>
        <v>#N/A</v>
      </c>
      <c r="AS74" t="e">
        <f t="shared" si="13"/>
        <v>#N/A</v>
      </c>
      <c r="AT74" t="e">
        <f t="shared" si="14"/>
        <v>#N/A</v>
      </c>
      <c r="AU74" s="79" t="str">
        <f t="shared" si="15"/>
        <v/>
      </c>
    </row>
    <row r="75" spans="3:47">
      <c r="C75" s="54"/>
      <c r="D75" s="54"/>
      <c r="AI75" s="18"/>
      <c r="AN75" s="57">
        <f t="shared" si="8"/>
        <v>0</v>
      </c>
      <c r="AO75" s="68">
        <f t="shared" si="9"/>
        <v>0</v>
      </c>
      <c r="AP75" t="e">
        <f t="shared" si="10"/>
        <v>#N/A</v>
      </c>
      <c r="AQ75" t="e">
        <f t="shared" si="11"/>
        <v>#N/A</v>
      </c>
      <c r="AR75" t="e">
        <f t="shared" si="12"/>
        <v>#N/A</v>
      </c>
      <c r="AS75" t="e">
        <f t="shared" si="13"/>
        <v>#N/A</v>
      </c>
      <c r="AT75" t="e">
        <f t="shared" si="14"/>
        <v>#N/A</v>
      </c>
      <c r="AU75" s="79" t="str">
        <f t="shared" si="15"/>
        <v/>
      </c>
    </row>
    <row r="76" spans="3:47">
      <c r="C76" s="54"/>
      <c r="D76" s="54"/>
      <c r="AI76" s="18"/>
      <c r="AN76" s="57">
        <f t="shared" si="8"/>
        <v>0</v>
      </c>
      <c r="AO76" s="68">
        <f t="shared" si="9"/>
        <v>0</v>
      </c>
      <c r="AP76" t="e">
        <f t="shared" si="10"/>
        <v>#N/A</v>
      </c>
      <c r="AQ76" t="e">
        <f t="shared" si="11"/>
        <v>#N/A</v>
      </c>
      <c r="AR76" t="e">
        <f t="shared" si="12"/>
        <v>#N/A</v>
      </c>
      <c r="AS76" t="e">
        <f t="shared" si="13"/>
        <v>#N/A</v>
      </c>
      <c r="AT76" t="e">
        <f t="shared" si="14"/>
        <v>#N/A</v>
      </c>
      <c r="AU76" s="79" t="str">
        <f t="shared" si="15"/>
        <v/>
      </c>
    </row>
    <row r="77" spans="3:47">
      <c r="C77" s="54"/>
      <c r="D77" s="54"/>
      <c r="AI77" s="18"/>
      <c r="AN77" s="57">
        <f t="shared" si="8"/>
        <v>0</v>
      </c>
      <c r="AO77" s="68">
        <f t="shared" si="9"/>
        <v>0</v>
      </c>
      <c r="AP77" t="e">
        <f t="shared" si="10"/>
        <v>#N/A</v>
      </c>
      <c r="AQ77" t="e">
        <f t="shared" si="11"/>
        <v>#N/A</v>
      </c>
      <c r="AR77" t="e">
        <f t="shared" si="12"/>
        <v>#N/A</v>
      </c>
      <c r="AS77" t="e">
        <f t="shared" si="13"/>
        <v>#N/A</v>
      </c>
      <c r="AT77" t="e">
        <f t="shared" si="14"/>
        <v>#N/A</v>
      </c>
      <c r="AU77" s="79" t="str">
        <f t="shared" si="15"/>
        <v/>
      </c>
    </row>
    <row r="78" spans="3:47">
      <c r="C78" s="54"/>
      <c r="D78" s="54"/>
      <c r="AI78" s="18"/>
      <c r="AN78" s="57">
        <f t="shared" si="8"/>
        <v>0</v>
      </c>
      <c r="AO78" s="68">
        <f t="shared" si="9"/>
        <v>0</v>
      </c>
      <c r="AP78" t="e">
        <f t="shared" si="10"/>
        <v>#N/A</v>
      </c>
      <c r="AQ78" t="e">
        <f t="shared" si="11"/>
        <v>#N/A</v>
      </c>
      <c r="AR78" t="e">
        <f t="shared" si="12"/>
        <v>#N/A</v>
      </c>
      <c r="AS78" t="e">
        <f t="shared" si="13"/>
        <v>#N/A</v>
      </c>
      <c r="AT78" t="e">
        <f t="shared" si="14"/>
        <v>#N/A</v>
      </c>
      <c r="AU78" s="79" t="str">
        <f t="shared" si="15"/>
        <v/>
      </c>
    </row>
    <row r="79" spans="3:47">
      <c r="C79" s="54"/>
      <c r="D79" s="54"/>
      <c r="AI79" s="18"/>
      <c r="AN79" s="57">
        <f t="shared" si="8"/>
        <v>0</v>
      </c>
      <c r="AO79" s="68">
        <f t="shared" si="9"/>
        <v>0</v>
      </c>
      <c r="AP79" t="e">
        <f t="shared" si="10"/>
        <v>#N/A</v>
      </c>
      <c r="AQ79" t="e">
        <f t="shared" si="11"/>
        <v>#N/A</v>
      </c>
      <c r="AR79" t="e">
        <f t="shared" si="12"/>
        <v>#N/A</v>
      </c>
      <c r="AS79" t="e">
        <f t="shared" si="13"/>
        <v>#N/A</v>
      </c>
      <c r="AT79" t="e">
        <f t="shared" si="14"/>
        <v>#N/A</v>
      </c>
      <c r="AU79" s="79" t="str">
        <f t="shared" si="15"/>
        <v/>
      </c>
    </row>
    <row r="80" spans="3:47">
      <c r="C80" s="54"/>
      <c r="D80" s="54"/>
      <c r="AI80" s="18"/>
      <c r="AN80" s="57">
        <f t="shared" si="8"/>
        <v>0</v>
      </c>
      <c r="AO80" s="68">
        <f t="shared" si="9"/>
        <v>0</v>
      </c>
      <c r="AP80" t="e">
        <f t="shared" si="10"/>
        <v>#N/A</v>
      </c>
      <c r="AQ80" t="e">
        <f t="shared" si="11"/>
        <v>#N/A</v>
      </c>
      <c r="AR80" t="e">
        <f t="shared" si="12"/>
        <v>#N/A</v>
      </c>
      <c r="AS80" t="e">
        <f t="shared" si="13"/>
        <v>#N/A</v>
      </c>
      <c r="AT80" t="e">
        <f t="shared" si="14"/>
        <v>#N/A</v>
      </c>
      <c r="AU80" s="79" t="str">
        <f t="shared" si="15"/>
        <v/>
      </c>
    </row>
    <row r="81" spans="3:47">
      <c r="C81" s="54"/>
      <c r="D81" s="54"/>
      <c r="AI81" s="18"/>
      <c r="AN81" s="57">
        <f t="shared" si="8"/>
        <v>0</v>
      </c>
      <c r="AO81" s="68">
        <f t="shared" si="9"/>
        <v>0</v>
      </c>
      <c r="AP81" t="e">
        <f t="shared" si="10"/>
        <v>#N/A</v>
      </c>
      <c r="AQ81" t="e">
        <f t="shared" si="11"/>
        <v>#N/A</v>
      </c>
      <c r="AR81" t="e">
        <f t="shared" si="12"/>
        <v>#N/A</v>
      </c>
      <c r="AS81" t="e">
        <f t="shared" si="13"/>
        <v>#N/A</v>
      </c>
      <c r="AT81" t="e">
        <f t="shared" si="14"/>
        <v>#N/A</v>
      </c>
      <c r="AU81" s="79" t="str">
        <f t="shared" si="15"/>
        <v/>
      </c>
    </row>
    <row r="82" spans="3:47">
      <c r="C82" s="54"/>
      <c r="D82" s="54"/>
      <c r="AI82" s="18"/>
      <c r="AN82" s="57">
        <f t="shared" si="8"/>
        <v>0</v>
      </c>
      <c r="AO82" s="68">
        <f t="shared" si="9"/>
        <v>0</v>
      </c>
      <c r="AP82" t="e">
        <f t="shared" si="10"/>
        <v>#N/A</v>
      </c>
      <c r="AQ82" t="e">
        <f t="shared" si="11"/>
        <v>#N/A</v>
      </c>
      <c r="AR82" t="e">
        <f t="shared" si="12"/>
        <v>#N/A</v>
      </c>
      <c r="AS82" t="e">
        <f t="shared" si="13"/>
        <v>#N/A</v>
      </c>
      <c r="AT82" t="e">
        <f t="shared" si="14"/>
        <v>#N/A</v>
      </c>
      <c r="AU82" s="79" t="str">
        <f t="shared" si="15"/>
        <v/>
      </c>
    </row>
    <row r="83" spans="3:47">
      <c r="C83" s="54"/>
      <c r="D83" s="54"/>
      <c r="AI83" s="18"/>
      <c r="AN83" s="57">
        <f t="shared" si="8"/>
        <v>0</v>
      </c>
      <c r="AO83" s="68">
        <f t="shared" si="9"/>
        <v>0</v>
      </c>
      <c r="AP83" t="e">
        <f t="shared" si="10"/>
        <v>#N/A</v>
      </c>
      <c r="AQ83" t="e">
        <f t="shared" si="11"/>
        <v>#N/A</v>
      </c>
      <c r="AR83" t="e">
        <f t="shared" si="12"/>
        <v>#N/A</v>
      </c>
      <c r="AS83" t="e">
        <f t="shared" si="13"/>
        <v>#N/A</v>
      </c>
      <c r="AT83" t="e">
        <f t="shared" si="14"/>
        <v>#N/A</v>
      </c>
      <c r="AU83" s="79" t="str">
        <f t="shared" si="15"/>
        <v/>
      </c>
    </row>
    <row r="84" spans="3:47">
      <c r="C84" s="54"/>
      <c r="D84" s="54"/>
      <c r="AI84" s="18"/>
      <c r="AN84" s="57">
        <f t="shared" si="8"/>
        <v>0</v>
      </c>
      <c r="AO84" s="68">
        <f t="shared" si="9"/>
        <v>0</v>
      </c>
      <c r="AP84" t="e">
        <f t="shared" si="10"/>
        <v>#N/A</v>
      </c>
      <c r="AQ84" t="e">
        <f t="shared" si="11"/>
        <v>#N/A</v>
      </c>
      <c r="AR84" t="e">
        <f t="shared" si="12"/>
        <v>#N/A</v>
      </c>
      <c r="AS84" t="e">
        <f t="shared" si="13"/>
        <v>#N/A</v>
      </c>
      <c r="AT84" t="e">
        <f t="shared" si="14"/>
        <v>#N/A</v>
      </c>
      <c r="AU84" s="79" t="str">
        <f t="shared" si="15"/>
        <v/>
      </c>
    </row>
    <row r="85" spans="3:47">
      <c r="C85" s="54"/>
      <c r="D85" s="54"/>
      <c r="AI85" s="18"/>
      <c r="AN85" s="57">
        <f t="shared" si="8"/>
        <v>0</v>
      </c>
      <c r="AO85" s="68">
        <f t="shared" si="9"/>
        <v>0</v>
      </c>
      <c r="AP85" t="e">
        <f t="shared" si="10"/>
        <v>#N/A</v>
      </c>
      <c r="AQ85" t="e">
        <f t="shared" si="11"/>
        <v>#N/A</v>
      </c>
      <c r="AR85" t="e">
        <f t="shared" si="12"/>
        <v>#N/A</v>
      </c>
      <c r="AS85" t="e">
        <f t="shared" si="13"/>
        <v>#N/A</v>
      </c>
      <c r="AT85" t="e">
        <f t="shared" si="14"/>
        <v>#N/A</v>
      </c>
      <c r="AU85" s="79" t="str">
        <f t="shared" si="15"/>
        <v/>
      </c>
    </row>
    <row r="86" spans="3:47">
      <c r="C86" s="54"/>
      <c r="D86" s="54"/>
      <c r="AI86" s="18"/>
      <c r="AN86" s="57">
        <f t="shared" si="8"/>
        <v>0</v>
      </c>
      <c r="AO86" s="68">
        <f t="shared" si="9"/>
        <v>0</v>
      </c>
      <c r="AP86" t="e">
        <f t="shared" si="10"/>
        <v>#N/A</v>
      </c>
      <c r="AQ86" t="e">
        <f t="shared" si="11"/>
        <v>#N/A</v>
      </c>
      <c r="AR86" t="e">
        <f t="shared" si="12"/>
        <v>#N/A</v>
      </c>
      <c r="AS86" t="e">
        <f t="shared" si="13"/>
        <v>#N/A</v>
      </c>
      <c r="AT86" t="e">
        <f t="shared" si="14"/>
        <v>#N/A</v>
      </c>
      <c r="AU86" s="79" t="str">
        <f t="shared" si="15"/>
        <v/>
      </c>
    </row>
    <row r="87" spans="3:47">
      <c r="C87" s="54"/>
      <c r="D87" s="54"/>
      <c r="AI87" s="18"/>
      <c r="AN87" s="57">
        <f t="shared" si="8"/>
        <v>0</v>
      </c>
      <c r="AO87" s="68">
        <f t="shared" si="9"/>
        <v>0</v>
      </c>
      <c r="AP87" t="e">
        <f t="shared" si="10"/>
        <v>#N/A</v>
      </c>
      <c r="AQ87" t="e">
        <f t="shared" si="11"/>
        <v>#N/A</v>
      </c>
      <c r="AR87" t="e">
        <f t="shared" si="12"/>
        <v>#N/A</v>
      </c>
      <c r="AS87" t="e">
        <f t="shared" si="13"/>
        <v>#N/A</v>
      </c>
      <c r="AT87" t="e">
        <f t="shared" si="14"/>
        <v>#N/A</v>
      </c>
      <c r="AU87" s="79" t="str">
        <f t="shared" si="15"/>
        <v/>
      </c>
    </row>
    <row r="88" spans="3:47">
      <c r="C88" s="54"/>
      <c r="D88" s="54"/>
      <c r="AI88" s="18"/>
      <c r="AN88" s="57">
        <f t="shared" si="8"/>
        <v>0</v>
      </c>
      <c r="AO88" s="68">
        <f t="shared" si="9"/>
        <v>0</v>
      </c>
      <c r="AP88" t="e">
        <f t="shared" si="10"/>
        <v>#N/A</v>
      </c>
      <c r="AQ88" t="e">
        <f t="shared" si="11"/>
        <v>#N/A</v>
      </c>
      <c r="AR88" t="e">
        <f t="shared" si="12"/>
        <v>#N/A</v>
      </c>
      <c r="AS88" t="e">
        <f t="shared" si="13"/>
        <v>#N/A</v>
      </c>
      <c r="AT88" t="e">
        <f t="shared" si="14"/>
        <v>#N/A</v>
      </c>
      <c r="AU88" s="79" t="str">
        <f t="shared" si="15"/>
        <v/>
      </c>
    </row>
    <row r="89" spans="3:47">
      <c r="C89" s="54"/>
      <c r="D89" s="54"/>
      <c r="AI89" s="18"/>
      <c r="AN89" s="57">
        <f t="shared" si="8"/>
        <v>0</v>
      </c>
      <c r="AO89" s="68">
        <f t="shared" si="9"/>
        <v>0</v>
      </c>
      <c r="AP89" t="e">
        <f t="shared" si="10"/>
        <v>#N/A</v>
      </c>
      <c r="AQ89" t="e">
        <f t="shared" si="11"/>
        <v>#N/A</v>
      </c>
      <c r="AR89" t="e">
        <f t="shared" si="12"/>
        <v>#N/A</v>
      </c>
      <c r="AS89" t="e">
        <f t="shared" si="13"/>
        <v>#N/A</v>
      </c>
      <c r="AT89" t="e">
        <f t="shared" si="14"/>
        <v>#N/A</v>
      </c>
      <c r="AU89" s="79" t="str">
        <f t="shared" si="15"/>
        <v/>
      </c>
    </row>
    <row r="90" spans="3:47">
      <c r="C90" s="54"/>
      <c r="D90" s="54"/>
      <c r="AI90" s="18"/>
      <c r="AN90" s="57">
        <f t="shared" si="8"/>
        <v>0</v>
      </c>
      <c r="AO90" s="68">
        <f t="shared" si="9"/>
        <v>0</v>
      </c>
      <c r="AP90" t="e">
        <f t="shared" si="10"/>
        <v>#N/A</v>
      </c>
      <c r="AQ90" t="e">
        <f t="shared" si="11"/>
        <v>#N/A</v>
      </c>
      <c r="AR90" t="e">
        <f t="shared" si="12"/>
        <v>#N/A</v>
      </c>
      <c r="AS90" t="e">
        <f t="shared" si="13"/>
        <v>#N/A</v>
      </c>
      <c r="AT90" t="e">
        <f t="shared" si="14"/>
        <v>#N/A</v>
      </c>
      <c r="AU90" s="79" t="str">
        <f t="shared" si="15"/>
        <v/>
      </c>
    </row>
    <row r="91" spans="3:47">
      <c r="C91" s="54"/>
      <c r="D91" s="54"/>
      <c r="AI91" s="18"/>
      <c r="AN91" s="57">
        <f t="shared" si="8"/>
        <v>0</v>
      </c>
      <c r="AO91" s="68">
        <f t="shared" si="9"/>
        <v>0</v>
      </c>
      <c r="AP91" t="e">
        <f t="shared" si="10"/>
        <v>#N/A</v>
      </c>
      <c r="AQ91" t="e">
        <f t="shared" si="11"/>
        <v>#N/A</v>
      </c>
      <c r="AR91" t="e">
        <f t="shared" si="12"/>
        <v>#N/A</v>
      </c>
      <c r="AS91" t="e">
        <f t="shared" si="13"/>
        <v>#N/A</v>
      </c>
      <c r="AT91" t="e">
        <f t="shared" si="14"/>
        <v>#N/A</v>
      </c>
      <c r="AU91" s="79" t="str">
        <f t="shared" si="15"/>
        <v/>
      </c>
    </row>
    <row r="92" spans="3:47">
      <c r="C92" s="54"/>
      <c r="D92" s="54"/>
      <c r="AI92" s="18"/>
      <c r="AN92" s="57">
        <f t="shared" si="8"/>
        <v>0</v>
      </c>
      <c r="AO92" s="68">
        <f t="shared" si="9"/>
        <v>0</v>
      </c>
      <c r="AP92" t="e">
        <f t="shared" si="10"/>
        <v>#N/A</v>
      </c>
      <c r="AQ92" t="e">
        <f t="shared" si="11"/>
        <v>#N/A</v>
      </c>
      <c r="AR92" t="e">
        <f t="shared" si="12"/>
        <v>#N/A</v>
      </c>
      <c r="AS92" t="e">
        <f t="shared" si="13"/>
        <v>#N/A</v>
      </c>
      <c r="AT92" t="e">
        <f t="shared" si="14"/>
        <v>#N/A</v>
      </c>
      <c r="AU92" s="79" t="str">
        <f t="shared" si="15"/>
        <v/>
      </c>
    </row>
    <row r="93" spans="3:47">
      <c r="C93" s="54"/>
      <c r="D93" s="54"/>
      <c r="AI93" s="18"/>
      <c r="AN93" s="57">
        <f t="shared" si="8"/>
        <v>0</v>
      </c>
      <c r="AO93" s="68">
        <f t="shared" si="9"/>
        <v>0</v>
      </c>
      <c r="AP93" t="e">
        <f t="shared" si="10"/>
        <v>#N/A</v>
      </c>
      <c r="AQ93" t="e">
        <f t="shared" si="11"/>
        <v>#N/A</v>
      </c>
      <c r="AR93" t="e">
        <f t="shared" si="12"/>
        <v>#N/A</v>
      </c>
      <c r="AS93" t="e">
        <f t="shared" si="13"/>
        <v>#N/A</v>
      </c>
      <c r="AT93" t="e">
        <f t="shared" si="14"/>
        <v>#N/A</v>
      </c>
      <c r="AU93" s="79" t="str">
        <f t="shared" si="15"/>
        <v/>
      </c>
    </row>
    <row r="94" spans="3:47">
      <c r="C94" s="54"/>
      <c r="D94" s="54"/>
      <c r="AI94" s="18"/>
      <c r="AN94" s="57">
        <f t="shared" si="8"/>
        <v>0</v>
      </c>
      <c r="AO94" s="68">
        <f t="shared" si="9"/>
        <v>0</v>
      </c>
      <c r="AP94" t="e">
        <f t="shared" si="10"/>
        <v>#N/A</v>
      </c>
      <c r="AQ94" t="e">
        <f t="shared" si="11"/>
        <v>#N/A</v>
      </c>
      <c r="AR94" t="e">
        <f t="shared" si="12"/>
        <v>#N/A</v>
      </c>
      <c r="AS94" t="e">
        <f t="shared" si="13"/>
        <v>#N/A</v>
      </c>
      <c r="AT94" t="e">
        <f t="shared" si="14"/>
        <v>#N/A</v>
      </c>
      <c r="AU94" s="79" t="str">
        <f t="shared" si="15"/>
        <v/>
      </c>
    </row>
    <row r="95" spans="3:47">
      <c r="C95" s="54"/>
      <c r="D95" s="54"/>
      <c r="AI95" s="18"/>
      <c r="AN95" s="57">
        <f t="shared" si="8"/>
        <v>0</v>
      </c>
      <c r="AO95" s="68">
        <f t="shared" si="9"/>
        <v>0</v>
      </c>
      <c r="AP95" t="e">
        <f t="shared" si="10"/>
        <v>#N/A</v>
      </c>
      <c r="AQ95" t="e">
        <f t="shared" si="11"/>
        <v>#N/A</v>
      </c>
      <c r="AR95" t="e">
        <f t="shared" si="12"/>
        <v>#N/A</v>
      </c>
      <c r="AS95" t="e">
        <f t="shared" si="13"/>
        <v>#N/A</v>
      </c>
      <c r="AT95" t="e">
        <f t="shared" si="14"/>
        <v>#N/A</v>
      </c>
      <c r="AU95" s="79" t="str">
        <f t="shared" si="15"/>
        <v/>
      </c>
    </row>
    <row r="96" spans="3:47">
      <c r="C96" s="54"/>
      <c r="D96" s="54"/>
      <c r="AI96" s="18"/>
      <c r="AN96" s="57">
        <f t="shared" si="8"/>
        <v>0</v>
      </c>
      <c r="AO96" s="68">
        <f t="shared" si="9"/>
        <v>0</v>
      </c>
      <c r="AP96" t="e">
        <f t="shared" si="10"/>
        <v>#N/A</v>
      </c>
      <c r="AQ96" t="e">
        <f t="shared" si="11"/>
        <v>#N/A</v>
      </c>
      <c r="AR96" t="e">
        <f t="shared" si="12"/>
        <v>#N/A</v>
      </c>
      <c r="AS96" t="e">
        <f t="shared" si="13"/>
        <v>#N/A</v>
      </c>
      <c r="AT96" t="e">
        <f t="shared" si="14"/>
        <v>#N/A</v>
      </c>
      <c r="AU96" s="79" t="str">
        <f t="shared" si="15"/>
        <v/>
      </c>
    </row>
    <row r="97" spans="3:47">
      <c r="C97" s="54"/>
      <c r="D97" s="54"/>
      <c r="AI97" s="18"/>
      <c r="AN97" s="57">
        <f t="shared" si="8"/>
        <v>0</v>
      </c>
      <c r="AO97" s="68">
        <f t="shared" si="9"/>
        <v>0</v>
      </c>
      <c r="AP97" t="e">
        <f t="shared" si="10"/>
        <v>#N/A</v>
      </c>
      <c r="AQ97" t="e">
        <f t="shared" si="11"/>
        <v>#N/A</v>
      </c>
      <c r="AR97" t="e">
        <f t="shared" si="12"/>
        <v>#N/A</v>
      </c>
      <c r="AS97" t="e">
        <f t="shared" si="13"/>
        <v>#N/A</v>
      </c>
      <c r="AT97" t="e">
        <f t="shared" si="14"/>
        <v>#N/A</v>
      </c>
      <c r="AU97" s="79" t="str">
        <f t="shared" si="15"/>
        <v/>
      </c>
    </row>
    <row r="98" spans="3:47">
      <c r="C98" s="54"/>
      <c r="D98" s="54"/>
      <c r="AI98" s="18"/>
      <c r="AN98" s="57">
        <f t="shared" si="8"/>
        <v>0</v>
      </c>
      <c r="AO98" s="68">
        <f t="shared" si="9"/>
        <v>0</v>
      </c>
      <c r="AP98" t="e">
        <f t="shared" si="10"/>
        <v>#N/A</v>
      </c>
      <c r="AQ98" t="e">
        <f t="shared" si="11"/>
        <v>#N/A</v>
      </c>
      <c r="AR98" t="e">
        <f t="shared" si="12"/>
        <v>#N/A</v>
      </c>
      <c r="AS98" t="e">
        <f t="shared" si="13"/>
        <v>#N/A</v>
      </c>
      <c r="AT98" t="e">
        <f t="shared" si="14"/>
        <v>#N/A</v>
      </c>
      <c r="AU98" s="79" t="str">
        <f t="shared" si="15"/>
        <v/>
      </c>
    </row>
    <row r="99" spans="3:47">
      <c r="C99" s="54"/>
      <c r="D99" s="54"/>
      <c r="AI99" s="18"/>
      <c r="AN99" s="57">
        <f t="shared" si="8"/>
        <v>0</v>
      </c>
      <c r="AO99" s="68">
        <f t="shared" si="9"/>
        <v>0</v>
      </c>
      <c r="AP99" t="e">
        <f t="shared" si="10"/>
        <v>#N/A</v>
      </c>
      <c r="AQ99" t="e">
        <f t="shared" si="11"/>
        <v>#N/A</v>
      </c>
      <c r="AR99" t="e">
        <f t="shared" si="12"/>
        <v>#N/A</v>
      </c>
      <c r="AS99" t="e">
        <f t="shared" si="13"/>
        <v>#N/A</v>
      </c>
      <c r="AT99" t="e">
        <f t="shared" si="14"/>
        <v>#N/A</v>
      </c>
      <c r="AU99" s="79" t="str">
        <f t="shared" si="15"/>
        <v/>
      </c>
    </row>
    <row r="100" spans="3:47">
      <c r="C100" s="54"/>
      <c r="D100" s="54"/>
      <c r="AI100" s="18"/>
      <c r="AN100" s="57">
        <f t="shared" si="8"/>
        <v>0</v>
      </c>
      <c r="AO100" s="68">
        <f t="shared" si="9"/>
        <v>0</v>
      </c>
      <c r="AP100" t="e">
        <f t="shared" si="10"/>
        <v>#N/A</v>
      </c>
      <c r="AQ100" t="e">
        <f t="shared" si="11"/>
        <v>#N/A</v>
      </c>
      <c r="AR100" t="e">
        <f t="shared" si="12"/>
        <v>#N/A</v>
      </c>
      <c r="AS100" t="e">
        <f t="shared" si="13"/>
        <v>#N/A</v>
      </c>
      <c r="AT100" t="e">
        <f t="shared" si="14"/>
        <v>#N/A</v>
      </c>
      <c r="AU100" s="79" t="str">
        <f t="shared" si="15"/>
        <v/>
      </c>
    </row>
    <row r="101" spans="3:47">
      <c r="C101" s="54"/>
      <c r="D101" s="54"/>
      <c r="AI101" s="18"/>
      <c r="AN101" s="57">
        <f t="shared" si="8"/>
        <v>0</v>
      </c>
      <c r="AO101" s="68">
        <f t="shared" si="9"/>
        <v>0</v>
      </c>
      <c r="AP101" t="e">
        <f t="shared" si="10"/>
        <v>#N/A</v>
      </c>
      <c r="AQ101" t="e">
        <f t="shared" si="11"/>
        <v>#N/A</v>
      </c>
      <c r="AR101" t="e">
        <f t="shared" si="12"/>
        <v>#N/A</v>
      </c>
      <c r="AS101" t="e">
        <f t="shared" si="13"/>
        <v>#N/A</v>
      </c>
      <c r="AT101" t="e">
        <f t="shared" si="14"/>
        <v>#N/A</v>
      </c>
      <c r="AU101" s="79" t="str">
        <f t="shared" si="15"/>
        <v/>
      </c>
    </row>
    <row r="102" spans="3:47">
      <c r="C102" s="54"/>
      <c r="D102" s="54"/>
      <c r="AI102" s="18"/>
      <c r="AN102" s="57">
        <f t="shared" si="8"/>
        <v>0</v>
      </c>
      <c r="AO102" s="68">
        <f t="shared" si="9"/>
        <v>0</v>
      </c>
      <c r="AP102" t="e">
        <f t="shared" si="10"/>
        <v>#N/A</v>
      </c>
      <c r="AQ102" t="e">
        <f t="shared" si="11"/>
        <v>#N/A</v>
      </c>
      <c r="AR102" t="e">
        <f t="shared" si="12"/>
        <v>#N/A</v>
      </c>
      <c r="AS102" t="e">
        <f t="shared" si="13"/>
        <v>#N/A</v>
      </c>
      <c r="AT102" t="e">
        <f t="shared" si="14"/>
        <v>#N/A</v>
      </c>
      <c r="AU102" s="79" t="str">
        <f t="shared" si="15"/>
        <v/>
      </c>
    </row>
    <row r="103" spans="3:47">
      <c r="C103" s="54"/>
      <c r="D103" s="54"/>
      <c r="AI103" s="18"/>
      <c r="AN103" s="57">
        <f t="shared" si="8"/>
        <v>0</v>
      </c>
      <c r="AO103" s="68">
        <f t="shared" si="9"/>
        <v>0</v>
      </c>
      <c r="AP103" t="e">
        <f t="shared" si="10"/>
        <v>#N/A</v>
      </c>
      <c r="AQ103" t="e">
        <f t="shared" si="11"/>
        <v>#N/A</v>
      </c>
      <c r="AR103" t="e">
        <f t="shared" si="12"/>
        <v>#N/A</v>
      </c>
      <c r="AS103" t="e">
        <f t="shared" si="13"/>
        <v>#N/A</v>
      </c>
      <c r="AT103" t="e">
        <f t="shared" si="14"/>
        <v>#N/A</v>
      </c>
      <c r="AU103" s="79" t="str">
        <f t="shared" si="15"/>
        <v/>
      </c>
    </row>
    <row r="104" spans="3:47">
      <c r="C104" s="54"/>
      <c r="D104" s="54"/>
      <c r="AI104" s="18"/>
      <c r="AN104" s="57">
        <f t="shared" si="8"/>
        <v>0</v>
      </c>
      <c r="AO104" s="68">
        <f t="shared" si="9"/>
        <v>0</v>
      </c>
      <c r="AP104" t="e">
        <f t="shared" si="10"/>
        <v>#N/A</v>
      </c>
      <c r="AQ104" t="e">
        <f t="shared" si="11"/>
        <v>#N/A</v>
      </c>
      <c r="AR104" t="e">
        <f t="shared" si="12"/>
        <v>#N/A</v>
      </c>
      <c r="AS104" t="e">
        <f t="shared" si="13"/>
        <v>#N/A</v>
      </c>
      <c r="AT104" t="e">
        <f t="shared" si="14"/>
        <v>#N/A</v>
      </c>
      <c r="AU104" s="79" t="str">
        <f t="shared" si="15"/>
        <v/>
      </c>
    </row>
    <row r="105" spans="3:47">
      <c r="C105" s="54"/>
      <c r="D105" s="54"/>
      <c r="AI105" s="18"/>
      <c r="AN105" s="57">
        <f t="shared" si="8"/>
        <v>0</v>
      </c>
      <c r="AO105" s="68">
        <f t="shared" si="9"/>
        <v>0</v>
      </c>
      <c r="AP105" t="e">
        <f t="shared" si="10"/>
        <v>#N/A</v>
      </c>
      <c r="AQ105" t="e">
        <f t="shared" si="11"/>
        <v>#N/A</v>
      </c>
      <c r="AR105" t="e">
        <f t="shared" si="12"/>
        <v>#N/A</v>
      </c>
      <c r="AS105" t="e">
        <f t="shared" si="13"/>
        <v>#N/A</v>
      </c>
      <c r="AT105" t="e">
        <f t="shared" si="14"/>
        <v>#N/A</v>
      </c>
      <c r="AU105" s="79" t="str">
        <f t="shared" si="15"/>
        <v/>
      </c>
    </row>
    <row r="106" spans="3:47">
      <c r="C106" s="54"/>
      <c r="D106" s="54"/>
      <c r="AI106" s="18"/>
      <c r="AN106" s="57">
        <f t="shared" si="8"/>
        <v>0</v>
      </c>
      <c r="AO106" s="68">
        <f t="shared" si="9"/>
        <v>0</v>
      </c>
      <c r="AP106" t="e">
        <f t="shared" si="10"/>
        <v>#N/A</v>
      </c>
      <c r="AQ106" t="e">
        <f t="shared" si="11"/>
        <v>#N/A</v>
      </c>
      <c r="AR106" t="e">
        <f t="shared" si="12"/>
        <v>#N/A</v>
      </c>
      <c r="AS106" t="e">
        <f t="shared" si="13"/>
        <v>#N/A</v>
      </c>
      <c r="AT106" t="e">
        <f t="shared" si="14"/>
        <v>#N/A</v>
      </c>
      <c r="AU106" s="79" t="str">
        <f t="shared" si="15"/>
        <v/>
      </c>
    </row>
    <row r="107" spans="3:47">
      <c r="C107" s="54"/>
      <c r="D107" s="54"/>
      <c r="AI107" s="18"/>
      <c r="AN107" s="57">
        <f t="shared" si="8"/>
        <v>0</v>
      </c>
      <c r="AO107" s="68">
        <f t="shared" si="9"/>
        <v>0</v>
      </c>
      <c r="AP107" t="e">
        <f t="shared" si="10"/>
        <v>#N/A</v>
      </c>
      <c r="AQ107" t="e">
        <f t="shared" si="11"/>
        <v>#N/A</v>
      </c>
      <c r="AR107" t="e">
        <f t="shared" si="12"/>
        <v>#N/A</v>
      </c>
      <c r="AS107" t="e">
        <f t="shared" si="13"/>
        <v>#N/A</v>
      </c>
      <c r="AT107" t="e">
        <f t="shared" si="14"/>
        <v>#N/A</v>
      </c>
      <c r="AU107" s="79" t="str">
        <f t="shared" si="15"/>
        <v/>
      </c>
    </row>
    <row r="108" spans="3:47">
      <c r="C108" s="54"/>
      <c r="D108" s="54"/>
      <c r="AI108" s="18"/>
      <c r="AN108" s="57">
        <f t="shared" si="8"/>
        <v>0</v>
      </c>
      <c r="AO108" s="68">
        <f t="shared" si="9"/>
        <v>0</v>
      </c>
      <c r="AP108" t="e">
        <f t="shared" si="10"/>
        <v>#N/A</v>
      </c>
      <c r="AQ108" t="e">
        <f t="shared" si="11"/>
        <v>#N/A</v>
      </c>
      <c r="AR108" t="e">
        <f t="shared" si="12"/>
        <v>#N/A</v>
      </c>
      <c r="AS108" t="e">
        <f t="shared" si="13"/>
        <v>#N/A</v>
      </c>
      <c r="AT108" t="e">
        <f t="shared" si="14"/>
        <v>#N/A</v>
      </c>
      <c r="AU108" s="79" t="str">
        <f t="shared" si="15"/>
        <v/>
      </c>
    </row>
    <row r="109" spans="3:47">
      <c r="C109" s="54"/>
      <c r="D109" s="54"/>
      <c r="AI109" s="18"/>
      <c r="AN109" s="57">
        <f t="shared" si="8"/>
        <v>0</v>
      </c>
      <c r="AO109" s="68">
        <f t="shared" si="9"/>
        <v>0</v>
      </c>
      <c r="AP109" t="e">
        <f t="shared" si="10"/>
        <v>#N/A</v>
      </c>
      <c r="AQ109" t="e">
        <f t="shared" si="11"/>
        <v>#N/A</v>
      </c>
      <c r="AR109" t="e">
        <f t="shared" si="12"/>
        <v>#N/A</v>
      </c>
      <c r="AS109" t="e">
        <f t="shared" si="13"/>
        <v>#N/A</v>
      </c>
      <c r="AT109" t="e">
        <f t="shared" si="14"/>
        <v>#N/A</v>
      </c>
      <c r="AU109" s="79" t="str">
        <f t="shared" si="15"/>
        <v/>
      </c>
    </row>
    <row r="110" spans="3:47">
      <c r="C110" s="54"/>
      <c r="D110" s="54"/>
      <c r="AI110" s="18"/>
      <c r="AN110" s="57">
        <f t="shared" si="8"/>
        <v>0</v>
      </c>
      <c r="AO110" s="68">
        <f t="shared" si="9"/>
        <v>0</v>
      </c>
      <c r="AP110" t="e">
        <f t="shared" si="10"/>
        <v>#N/A</v>
      </c>
      <c r="AQ110" t="e">
        <f t="shared" si="11"/>
        <v>#N/A</v>
      </c>
      <c r="AR110" t="e">
        <f t="shared" si="12"/>
        <v>#N/A</v>
      </c>
      <c r="AS110" t="e">
        <f t="shared" si="13"/>
        <v>#N/A</v>
      </c>
      <c r="AT110" t="e">
        <f t="shared" si="14"/>
        <v>#N/A</v>
      </c>
      <c r="AU110" s="79" t="str">
        <f t="shared" si="15"/>
        <v/>
      </c>
    </row>
    <row r="111" spans="3:47">
      <c r="C111" s="54"/>
      <c r="D111" s="54"/>
      <c r="AI111" s="18"/>
      <c r="AN111" s="57">
        <f t="shared" si="8"/>
        <v>0</v>
      </c>
      <c r="AO111" s="68">
        <f t="shared" si="9"/>
        <v>0</v>
      </c>
      <c r="AP111" t="e">
        <f t="shared" si="10"/>
        <v>#N/A</v>
      </c>
      <c r="AQ111" t="e">
        <f t="shared" si="11"/>
        <v>#N/A</v>
      </c>
      <c r="AR111" t="e">
        <f t="shared" si="12"/>
        <v>#N/A</v>
      </c>
      <c r="AS111" t="e">
        <f t="shared" si="13"/>
        <v>#N/A</v>
      </c>
      <c r="AT111" t="e">
        <f t="shared" si="14"/>
        <v>#N/A</v>
      </c>
      <c r="AU111" s="79" t="str">
        <f t="shared" si="15"/>
        <v/>
      </c>
    </row>
    <row r="112" spans="3:47">
      <c r="C112" s="54"/>
      <c r="D112" s="54"/>
      <c r="AI112" s="18"/>
      <c r="AN112" s="57">
        <f t="shared" si="8"/>
        <v>0</v>
      </c>
      <c r="AO112" s="68">
        <f t="shared" si="9"/>
        <v>0</v>
      </c>
      <c r="AP112" t="e">
        <f t="shared" si="10"/>
        <v>#N/A</v>
      </c>
      <c r="AQ112" t="e">
        <f t="shared" si="11"/>
        <v>#N/A</v>
      </c>
      <c r="AR112" t="e">
        <f t="shared" si="12"/>
        <v>#N/A</v>
      </c>
      <c r="AS112" t="e">
        <f t="shared" si="13"/>
        <v>#N/A</v>
      </c>
      <c r="AT112" t="e">
        <f t="shared" si="14"/>
        <v>#N/A</v>
      </c>
      <c r="AU112" s="79" t="str">
        <f t="shared" si="15"/>
        <v/>
      </c>
    </row>
    <row r="113" spans="3:47">
      <c r="C113" s="54"/>
      <c r="D113" s="54"/>
      <c r="AI113" s="18"/>
      <c r="AN113" s="57">
        <f t="shared" si="8"/>
        <v>0</v>
      </c>
      <c r="AO113" s="68">
        <f t="shared" si="9"/>
        <v>0</v>
      </c>
      <c r="AP113" t="e">
        <f t="shared" si="10"/>
        <v>#N/A</v>
      </c>
      <c r="AQ113" t="e">
        <f t="shared" si="11"/>
        <v>#N/A</v>
      </c>
      <c r="AR113" t="e">
        <f t="shared" si="12"/>
        <v>#N/A</v>
      </c>
      <c r="AS113" t="e">
        <f t="shared" si="13"/>
        <v>#N/A</v>
      </c>
      <c r="AT113" t="e">
        <f t="shared" si="14"/>
        <v>#N/A</v>
      </c>
      <c r="AU113" s="79" t="str">
        <f t="shared" si="15"/>
        <v/>
      </c>
    </row>
    <row r="114" spans="3:47">
      <c r="C114" s="54"/>
      <c r="D114" s="54"/>
      <c r="AI114" s="18"/>
      <c r="AN114" s="57">
        <f t="shared" si="8"/>
        <v>0</v>
      </c>
      <c r="AO114" s="68">
        <f t="shared" si="9"/>
        <v>0</v>
      </c>
      <c r="AP114" t="e">
        <f t="shared" si="10"/>
        <v>#N/A</v>
      </c>
      <c r="AQ114" t="e">
        <f t="shared" si="11"/>
        <v>#N/A</v>
      </c>
      <c r="AR114" t="e">
        <f t="shared" si="12"/>
        <v>#N/A</v>
      </c>
      <c r="AS114" t="e">
        <f t="shared" si="13"/>
        <v>#N/A</v>
      </c>
      <c r="AT114" t="e">
        <f t="shared" si="14"/>
        <v>#N/A</v>
      </c>
      <c r="AU114" s="79" t="str">
        <f t="shared" si="15"/>
        <v/>
      </c>
    </row>
    <row r="115" spans="3:47">
      <c r="C115" s="54"/>
      <c r="D115" s="54"/>
      <c r="AI115" s="18"/>
      <c r="AN115" s="57">
        <f t="shared" si="8"/>
        <v>0</v>
      </c>
      <c r="AO115" s="68">
        <f t="shared" si="9"/>
        <v>0</v>
      </c>
      <c r="AP115" t="e">
        <f t="shared" si="10"/>
        <v>#N/A</v>
      </c>
      <c r="AQ115" t="e">
        <f t="shared" si="11"/>
        <v>#N/A</v>
      </c>
      <c r="AR115" t="e">
        <f t="shared" si="12"/>
        <v>#N/A</v>
      </c>
      <c r="AS115" t="e">
        <f t="shared" si="13"/>
        <v>#N/A</v>
      </c>
      <c r="AT115" t="e">
        <f t="shared" si="14"/>
        <v>#N/A</v>
      </c>
      <c r="AU115" s="79" t="str">
        <f t="shared" si="15"/>
        <v/>
      </c>
    </row>
    <row r="116" spans="3:47">
      <c r="C116" s="54"/>
      <c r="D116" s="54"/>
      <c r="AI116" s="18"/>
      <c r="AN116" s="57">
        <f t="shared" si="8"/>
        <v>0</v>
      </c>
      <c r="AO116" s="68">
        <f t="shared" si="9"/>
        <v>0</v>
      </c>
      <c r="AP116" t="e">
        <f t="shared" si="10"/>
        <v>#N/A</v>
      </c>
      <c r="AQ116" t="e">
        <f t="shared" si="11"/>
        <v>#N/A</v>
      </c>
      <c r="AR116" t="e">
        <f t="shared" si="12"/>
        <v>#N/A</v>
      </c>
      <c r="AS116" t="e">
        <f t="shared" si="13"/>
        <v>#N/A</v>
      </c>
      <c r="AT116" t="e">
        <f t="shared" si="14"/>
        <v>#N/A</v>
      </c>
      <c r="AU116" s="79" t="str">
        <f t="shared" si="15"/>
        <v/>
      </c>
    </row>
    <row r="117" spans="3:47">
      <c r="C117" s="54"/>
      <c r="D117" s="54"/>
      <c r="AI117" s="18"/>
      <c r="AN117" s="57">
        <f t="shared" si="8"/>
        <v>0</v>
      </c>
      <c r="AO117" s="68">
        <f t="shared" si="9"/>
        <v>0</v>
      </c>
      <c r="AP117" t="e">
        <f t="shared" si="10"/>
        <v>#N/A</v>
      </c>
      <c r="AQ117" t="e">
        <f t="shared" si="11"/>
        <v>#N/A</v>
      </c>
      <c r="AR117" t="e">
        <f t="shared" si="12"/>
        <v>#N/A</v>
      </c>
      <c r="AS117" t="e">
        <f t="shared" si="13"/>
        <v>#N/A</v>
      </c>
      <c r="AT117" t="e">
        <f t="shared" si="14"/>
        <v>#N/A</v>
      </c>
      <c r="AU117" s="79" t="str">
        <f t="shared" si="15"/>
        <v/>
      </c>
    </row>
    <row r="118" spans="3:47">
      <c r="C118" s="54"/>
      <c r="D118" s="54"/>
      <c r="AI118" s="18"/>
      <c r="AN118" s="57">
        <f t="shared" si="8"/>
        <v>0</v>
      </c>
      <c r="AO118" s="68">
        <f t="shared" si="9"/>
        <v>0</v>
      </c>
      <c r="AP118" t="e">
        <f t="shared" si="10"/>
        <v>#N/A</v>
      </c>
      <c r="AQ118" t="e">
        <f t="shared" si="11"/>
        <v>#N/A</v>
      </c>
      <c r="AR118" t="e">
        <f t="shared" si="12"/>
        <v>#N/A</v>
      </c>
      <c r="AS118" t="e">
        <f t="shared" si="13"/>
        <v>#N/A</v>
      </c>
      <c r="AT118" t="e">
        <f t="shared" si="14"/>
        <v>#N/A</v>
      </c>
      <c r="AU118" s="79" t="str">
        <f t="shared" si="15"/>
        <v/>
      </c>
    </row>
    <row r="119" spans="3:47">
      <c r="C119" s="54"/>
      <c r="D119" s="54"/>
      <c r="AI119" s="18"/>
      <c r="AN119" s="57">
        <f t="shared" si="8"/>
        <v>0</v>
      </c>
      <c r="AO119" s="68">
        <f t="shared" si="9"/>
        <v>0</v>
      </c>
      <c r="AP119" t="e">
        <f t="shared" si="10"/>
        <v>#N/A</v>
      </c>
      <c r="AQ119" t="e">
        <f t="shared" si="11"/>
        <v>#N/A</v>
      </c>
      <c r="AR119" t="e">
        <f t="shared" si="12"/>
        <v>#N/A</v>
      </c>
      <c r="AS119" t="e">
        <f t="shared" si="13"/>
        <v>#N/A</v>
      </c>
      <c r="AT119" t="e">
        <f t="shared" si="14"/>
        <v>#N/A</v>
      </c>
      <c r="AU119" s="79" t="str">
        <f t="shared" si="15"/>
        <v/>
      </c>
    </row>
    <row r="120" spans="3:47">
      <c r="C120" s="54"/>
      <c r="D120" s="54"/>
      <c r="AI120" s="18"/>
      <c r="AN120" s="57">
        <f t="shared" si="8"/>
        <v>0</v>
      </c>
      <c r="AO120" s="68">
        <f t="shared" si="9"/>
        <v>0</v>
      </c>
      <c r="AP120" t="e">
        <f t="shared" si="10"/>
        <v>#N/A</v>
      </c>
      <c r="AQ120" t="e">
        <f t="shared" si="11"/>
        <v>#N/A</v>
      </c>
      <c r="AR120" t="e">
        <f t="shared" si="12"/>
        <v>#N/A</v>
      </c>
      <c r="AS120" t="e">
        <f t="shared" si="13"/>
        <v>#N/A</v>
      </c>
      <c r="AT120" t="e">
        <f t="shared" si="14"/>
        <v>#N/A</v>
      </c>
      <c r="AU120" s="79" t="str">
        <f t="shared" si="15"/>
        <v/>
      </c>
    </row>
    <row r="121" spans="3:47">
      <c r="C121" s="54"/>
      <c r="D121" s="54"/>
      <c r="AI121" s="18"/>
      <c r="AN121" s="57">
        <f t="shared" si="8"/>
        <v>0</v>
      </c>
      <c r="AO121" s="68">
        <f t="shared" si="9"/>
        <v>0</v>
      </c>
      <c r="AP121" t="e">
        <f t="shared" si="10"/>
        <v>#N/A</v>
      </c>
      <c r="AQ121" t="e">
        <f t="shared" si="11"/>
        <v>#N/A</v>
      </c>
      <c r="AR121" t="e">
        <f t="shared" si="12"/>
        <v>#N/A</v>
      </c>
      <c r="AS121" t="e">
        <f t="shared" si="13"/>
        <v>#N/A</v>
      </c>
      <c r="AT121" t="e">
        <f t="shared" si="14"/>
        <v>#N/A</v>
      </c>
      <c r="AU121" s="79" t="str">
        <f t="shared" si="15"/>
        <v/>
      </c>
    </row>
    <row r="122" spans="3:47">
      <c r="C122" s="54"/>
      <c r="D122" s="54"/>
      <c r="AI122" s="18"/>
      <c r="AN122" s="57">
        <f t="shared" si="8"/>
        <v>0</v>
      </c>
      <c r="AO122" s="68">
        <f t="shared" si="9"/>
        <v>0</v>
      </c>
      <c r="AP122" t="e">
        <f t="shared" si="10"/>
        <v>#N/A</v>
      </c>
      <c r="AQ122" t="e">
        <f t="shared" si="11"/>
        <v>#N/A</v>
      </c>
      <c r="AR122" t="e">
        <f t="shared" si="12"/>
        <v>#N/A</v>
      </c>
      <c r="AS122" t="e">
        <f t="shared" si="13"/>
        <v>#N/A</v>
      </c>
      <c r="AT122" t="e">
        <f t="shared" si="14"/>
        <v>#N/A</v>
      </c>
      <c r="AU122" s="79" t="str">
        <f t="shared" si="15"/>
        <v/>
      </c>
    </row>
    <row r="123" spans="3:47">
      <c r="C123" s="54"/>
      <c r="D123" s="54"/>
      <c r="AI123" s="18"/>
      <c r="AN123" s="57">
        <f t="shared" si="8"/>
        <v>0</v>
      </c>
      <c r="AO123" s="68">
        <f t="shared" si="9"/>
        <v>0</v>
      </c>
      <c r="AP123" t="e">
        <f t="shared" si="10"/>
        <v>#N/A</v>
      </c>
      <c r="AQ123" t="e">
        <f t="shared" si="11"/>
        <v>#N/A</v>
      </c>
      <c r="AR123" t="e">
        <f t="shared" si="12"/>
        <v>#N/A</v>
      </c>
      <c r="AS123" t="e">
        <f t="shared" si="13"/>
        <v>#N/A</v>
      </c>
      <c r="AT123" t="e">
        <f t="shared" si="14"/>
        <v>#N/A</v>
      </c>
      <c r="AU123" s="79" t="str">
        <f t="shared" si="15"/>
        <v/>
      </c>
    </row>
    <row r="124" spans="3:47">
      <c r="C124" s="54"/>
      <c r="D124" s="54"/>
      <c r="AI124" s="18"/>
      <c r="AN124" s="57">
        <f t="shared" si="8"/>
        <v>0</v>
      </c>
      <c r="AO124" s="68">
        <f t="shared" si="9"/>
        <v>0</v>
      </c>
      <c r="AP124" t="e">
        <f t="shared" si="10"/>
        <v>#N/A</v>
      </c>
      <c r="AQ124" t="e">
        <f t="shared" si="11"/>
        <v>#N/A</v>
      </c>
      <c r="AR124" t="e">
        <f t="shared" si="12"/>
        <v>#N/A</v>
      </c>
      <c r="AS124" t="e">
        <f t="shared" si="13"/>
        <v>#N/A</v>
      </c>
      <c r="AT124" t="e">
        <f t="shared" si="14"/>
        <v>#N/A</v>
      </c>
      <c r="AU124" s="79" t="str">
        <f t="shared" si="15"/>
        <v/>
      </c>
    </row>
    <row r="125" spans="3:47">
      <c r="C125" s="54"/>
      <c r="D125" s="54"/>
      <c r="AI125" s="18"/>
      <c r="AN125" s="57">
        <f t="shared" si="8"/>
        <v>0</v>
      </c>
      <c r="AO125" s="68">
        <f t="shared" si="9"/>
        <v>0</v>
      </c>
      <c r="AP125" t="e">
        <f t="shared" si="10"/>
        <v>#N/A</v>
      </c>
      <c r="AQ125" t="e">
        <f t="shared" si="11"/>
        <v>#N/A</v>
      </c>
      <c r="AR125" t="e">
        <f t="shared" si="12"/>
        <v>#N/A</v>
      </c>
      <c r="AS125" t="e">
        <f t="shared" si="13"/>
        <v>#N/A</v>
      </c>
      <c r="AT125" t="e">
        <f t="shared" si="14"/>
        <v>#N/A</v>
      </c>
      <c r="AU125" s="79" t="str">
        <f t="shared" si="15"/>
        <v/>
      </c>
    </row>
    <row r="126" spans="3:47">
      <c r="C126" s="54"/>
      <c r="D126" s="54"/>
      <c r="AI126" s="18"/>
      <c r="AN126" s="57">
        <f t="shared" si="8"/>
        <v>0</v>
      </c>
      <c r="AO126" s="68">
        <f t="shared" si="9"/>
        <v>0</v>
      </c>
      <c r="AP126" t="e">
        <f t="shared" si="10"/>
        <v>#N/A</v>
      </c>
      <c r="AQ126" t="e">
        <f t="shared" si="11"/>
        <v>#N/A</v>
      </c>
      <c r="AR126" t="e">
        <f t="shared" si="12"/>
        <v>#N/A</v>
      </c>
      <c r="AS126" t="e">
        <f t="shared" si="13"/>
        <v>#N/A</v>
      </c>
      <c r="AT126" t="e">
        <f t="shared" si="14"/>
        <v>#N/A</v>
      </c>
      <c r="AU126" s="79" t="str">
        <f t="shared" si="15"/>
        <v/>
      </c>
    </row>
    <row r="127" spans="3:47">
      <c r="C127" s="54"/>
      <c r="D127" s="54"/>
      <c r="AI127" s="18"/>
      <c r="AN127" s="57">
        <f t="shared" si="8"/>
        <v>0</v>
      </c>
      <c r="AO127" s="68">
        <f t="shared" si="9"/>
        <v>0</v>
      </c>
      <c r="AP127" t="e">
        <f t="shared" si="10"/>
        <v>#N/A</v>
      </c>
      <c r="AQ127" t="e">
        <f t="shared" si="11"/>
        <v>#N/A</v>
      </c>
      <c r="AR127" t="e">
        <f t="shared" si="12"/>
        <v>#N/A</v>
      </c>
      <c r="AS127" t="e">
        <f t="shared" si="13"/>
        <v>#N/A</v>
      </c>
      <c r="AT127" t="e">
        <f t="shared" si="14"/>
        <v>#N/A</v>
      </c>
      <c r="AU127" s="79" t="str">
        <f t="shared" si="15"/>
        <v/>
      </c>
    </row>
    <row r="128" spans="3:47">
      <c r="C128" s="54"/>
      <c r="D128" s="54"/>
      <c r="AI128" s="18"/>
      <c r="AN128" s="57">
        <f t="shared" si="8"/>
        <v>0</v>
      </c>
      <c r="AO128" s="68">
        <f t="shared" si="9"/>
        <v>0</v>
      </c>
      <c r="AP128" t="e">
        <f t="shared" si="10"/>
        <v>#N/A</v>
      </c>
      <c r="AQ128" t="e">
        <f t="shared" si="11"/>
        <v>#N/A</v>
      </c>
      <c r="AR128" t="e">
        <f t="shared" si="12"/>
        <v>#N/A</v>
      </c>
      <c r="AS128" t="e">
        <f t="shared" si="13"/>
        <v>#N/A</v>
      </c>
      <c r="AT128" t="e">
        <f t="shared" si="14"/>
        <v>#N/A</v>
      </c>
      <c r="AU128" s="79" t="str">
        <f t="shared" si="15"/>
        <v/>
      </c>
    </row>
    <row r="129" spans="3:47">
      <c r="C129" s="54"/>
      <c r="D129" s="54"/>
      <c r="AI129" s="18"/>
      <c r="AN129" s="57">
        <f t="shared" si="8"/>
        <v>0</v>
      </c>
      <c r="AO129" s="68">
        <f t="shared" si="9"/>
        <v>0</v>
      </c>
      <c r="AP129" t="e">
        <f t="shared" si="10"/>
        <v>#N/A</v>
      </c>
      <c r="AQ129" t="e">
        <f t="shared" si="11"/>
        <v>#N/A</v>
      </c>
      <c r="AR129" t="e">
        <f t="shared" si="12"/>
        <v>#N/A</v>
      </c>
      <c r="AS129" t="e">
        <f t="shared" si="13"/>
        <v>#N/A</v>
      </c>
      <c r="AT129" t="e">
        <f t="shared" si="14"/>
        <v>#N/A</v>
      </c>
      <c r="AU129" s="79" t="str">
        <f t="shared" si="15"/>
        <v/>
      </c>
    </row>
    <row r="130" spans="3:47">
      <c r="C130" s="54"/>
      <c r="D130" s="54"/>
      <c r="AI130" s="18"/>
      <c r="AN130" s="57">
        <f t="shared" ref="AN130:AN193" si="16">IF(V130="",VLOOKUP(K130,CodeToEmailData,2,0),V130)</f>
        <v>0</v>
      </c>
      <c r="AO130" s="68">
        <f t="shared" ref="AO130:AO193" si="17">IF(L130="",VLOOKUP(K130,CodeToEmailData,3,0),L130&amp;" "&amp;N130)</f>
        <v>0</v>
      </c>
      <c r="AP130" t="e">
        <f t="shared" ref="AP130:AP193" si="18">VLOOKUP(AI130,HOOSMatrix,2,1)</f>
        <v>#N/A</v>
      </c>
      <c r="AQ130" t="e">
        <f t="shared" ref="AQ130:AQ193" si="19">VLOOKUP(AJ130,HOOSMatrix,2,1)</f>
        <v>#N/A</v>
      </c>
      <c r="AR130" t="e">
        <f t="shared" ref="AR130:AR193" si="20">VLOOKUP(AK130,HOOSMatrix,2,1)</f>
        <v>#N/A</v>
      </c>
      <c r="AS130" t="e">
        <f t="shared" ref="AS130:AS193" si="21">VLOOKUP(AL130,HOOSMatrix,2,1)</f>
        <v>#N/A</v>
      </c>
      <c r="AT130" t="e">
        <f t="shared" ref="AT130:AT193" si="22">VLOOKUP(AM130,HOOSMatrix,2,1)</f>
        <v>#N/A</v>
      </c>
      <c r="AU130" s="79" t="str">
        <f t="shared" ref="AU130:AU193" si="23">IF(A130="","",IF(ISNA(SUM(AP130:AT130)),"Something has gone wrong. Please contact eHealthier by email at info@ehealthier.net",VLOOKUP(SUM(AP130:AT130),HOOSCoversion,3,1)))</f>
        <v/>
      </c>
    </row>
    <row r="131" spans="3:47">
      <c r="C131" s="54"/>
      <c r="D131" s="54"/>
      <c r="AI131" s="18"/>
      <c r="AN131" s="57">
        <f t="shared" si="16"/>
        <v>0</v>
      </c>
      <c r="AO131" s="68">
        <f t="shared" si="17"/>
        <v>0</v>
      </c>
      <c r="AP131" t="e">
        <f t="shared" si="18"/>
        <v>#N/A</v>
      </c>
      <c r="AQ131" t="e">
        <f t="shared" si="19"/>
        <v>#N/A</v>
      </c>
      <c r="AR131" t="e">
        <f t="shared" si="20"/>
        <v>#N/A</v>
      </c>
      <c r="AS131" t="e">
        <f t="shared" si="21"/>
        <v>#N/A</v>
      </c>
      <c r="AT131" t="e">
        <f t="shared" si="22"/>
        <v>#N/A</v>
      </c>
      <c r="AU131" s="79" t="str">
        <f t="shared" si="23"/>
        <v/>
      </c>
    </row>
    <row r="132" spans="3:47">
      <c r="C132" s="54"/>
      <c r="D132" s="54"/>
      <c r="AI132" s="18"/>
      <c r="AN132" s="57">
        <f t="shared" si="16"/>
        <v>0</v>
      </c>
      <c r="AO132" s="68">
        <f t="shared" si="17"/>
        <v>0</v>
      </c>
      <c r="AP132" t="e">
        <f t="shared" si="18"/>
        <v>#N/A</v>
      </c>
      <c r="AQ132" t="e">
        <f t="shared" si="19"/>
        <v>#N/A</v>
      </c>
      <c r="AR132" t="e">
        <f t="shared" si="20"/>
        <v>#N/A</v>
      </c>
      <c r="AS132" t="e">
        <f t="shared" si="21"/>
        <v>#N/A</v>
      </c>
      <c r="AT132" t="e">
        <f t="shared" si="22"/>
        <v>#N/A</v>
      </c>
      <c r="AU132" s="79" t="str">
        <f t="shared" si="23"/>
        <v/>
      </c>
    </row>
    <row r="133" spans="3:47">
      <c r="C133" s="54"/>
      <c r="D133" s="54"/>
      <c r="AI133" s="18"/>
      <c r="AN133" s="57">
        <f t="shared" si="16"/>
        <v>0</v>
      </c>
      <c r="AO133" s="68">
        <f t="shared" si="17"/>
        <v>0</v>
      </c>
      <c r="AP133" t="e">
        <f t="shared" si="18"/>
        <v>#N/A</v>
      </c>
      <c r="AQ133" t="e">
        <f t="shared" si="19"/>
        <v>#N/A</v>
      </c>
      <c r="AR133" t="e">
        <f t="shared" si="20"/>
        <v>#N/A</v>
      </c>
      <c r="AS133" t="e">
        <f t="shared" si="21"/>
        <v>#N/A</v>
      </c>
      <c r="AT133" t="e">
        <f t="shared" si="22"/>
        <v>#N/A</v>
      </c>
      <c r="AU133" s="79" t="str">
        <f t="shared" si="23"/>
        <v/>
      </c>
    </row>
    <row r="134" spans="3:47">
      <c r="C134" s="54"/>
      <c r="D134" s="54"/>
      <c r="AI134" s="18"/>
      <c r="AN134" s="57">
        <f t="shared" si="16"/>
        <v>0</v>
      </c>
      <c r="AO134" s="68">
        <f t="shared" si="17"/>
        <v>0</v>
      </c>
      <c r="AP134" t="e">
        <f t="shared" si="18"/>
        <v>#N/A</v>
      </c>
      <c r="AQ134" t="e">
        <f t="shared" si="19"/>
        <v>#N/A</v>
      </c>
      <c r="AR134" t="e">
        <f t="shared" si="20"/>
        <v>#N/A</v>
      </c>
      <c r="AS134" t="e">
        <f t="shared" si="21"/>
        <v>#N/A</v>
      </c>
      <c r="AT134" t="e">
        <f t="shared" si="22"/>
        <v>#N/A</v>
      </c>
      <c r="AU134" s="79" t="str">
        <f t="shared" si="23"/>
        <v/>
      </c>
    </row>
    <row r="135" spans="3:47">
      <c r="C135" s="54"/>
      <c r="D135" s="54"/>
      <c r="AI135" s="18"/>
      <c r="AN135" s="57">
        <f t="shared" si="16"/>
        <v>0</v>
      </c>
      <c r="AO135" s="68">
        <f t="shared" si="17"/>
        <v>0</v>
      </c>
      <c r="AP135" t="e">
        <f t="shared" si="18"/>
        <v>#N/A</v>
      </c>
      <c r="AQ135" t="e">
        <f t="shared" si="19"/>
        <v>#N/A</v>
      </c>
      <c r="AR135" t="e">
        <f t="shared" si="20"/>
        <v>#N/A</v>
      </c>
      <c r="AS135" t="e">
        <f t="shared" si="21"/>
        <v>#N/A</v>
      </c>
      <c r="AT135" t="e">
        <f t="shared" si="22"/>
        <v>#N/A</v>
      </c>
      <c r="AU135" s="79" t="str">
        <f t="shared" si="23"/>
        <v/>
      </c>
    </row>
    <row r="136" spans="3:47">
      <c r="C136" s="54"/>
      <c r="D136" s="54"/>
      <c r="AI136" s="18"/>
      <c r="AN136" s="57">
        <f t="shared" si="16"/>
        <v>0</v>
      </c>
      <c r="AO136" s="68">
        <f t="shared" si="17"/>
        <v>0</v>
      </c>
      <c r="AP136" t="e">
        <f t="shared" si="18"/>
        <v>#N/A</v>
      </c>
      <c r="AQ136" t="e">
        <f t="shared" si="19"/>
        <v>#N/A</v>
      </c>
      <c r="AR136" t="e">
        <f t="shared" si="20"/>
        <v>#N/A</v>
      </c>
      <c r="AS136" t="e">
        <f t="shared" si="21"/>
        <v>#N/A</v>
      </c>
      <c r="AT136" t="e">
        <f t="shared" si="22"/>
        <v>#N/A</v>
      </c>
      <c r="AU136" s="79" t="str">
        <f t="shared" si="23"/>
        <v/>
      </c>
    </row>
    <row r="137" spans="3:47">
      <c r="C137" s="54"/>
      <c r="D137" s="54"/>
      <c r="AI137" s="18"/>
      <c r="AN137" s="57">
        <f t="shared" si="16"/>
        <v>0</v>
      </c>
      <c r="AO137" s="68">
        <f t="shared" si="17"/>
        <v>0</v>
      </c>
      <c r="AP137" t="e">
        <f t="shared" si="18"/>
        <v>#N/A</v>
      </c>
      <c r="AQ137" t="e">
        <f t="shared" si="19"/>
        <v>#N/A</v>
      </c>
      <c r="AR137" t="e">
        <f t="shared" si="20"/>
        <v>#N/A</v>
      </c>
      <c r="AS137" t="e">
        <f t="shared" si="21"/>
        <v>#N/A</v>
      </c>
      <c r="AT137" t="e">
        <f t="shared" si="22"/>
        <v>#N/A</v>
      </c>
      <c r="AU137" s="79" t="str">
        <f t="shared" si="23"/>
        <v/>
      </c>
    </row>
    <row r="138" spans="3:47">
      <c r="C138" s="54"/>
      <c r="D138" s="54"/>
      <c r="AI138" s="18"/>
      <c r="AN138" s="57">
        <f t="shared" si="16"/>
        <v>0</v>
      </c>
      <c r="AO138" s="68">
        <f t="shared" si="17"/>
        <v>0</v>
      </c>
      <c r="AP138" t="e">
        <f t="shared" si="18"/>
        <v>#N/A</v>
      </c>
      <c r="AQ138" t="e">
        <f t="shared" si="19"/>
        <v>#N/A</v>
      </c>
      <c r="AR138" t="e">
        <f t="shared" si="20"/>
        <v>#N/A</v>
      </c>
      <c r="AS138" t="e">
        <f t="shared" si="21"/>
        <v>#N/A</v>
      </c>
      <c r="AT138" t="e">
        <f t="shared" si="22"/>
        <v>#N/A</v>
      </c>
      <c r="AU138" s="79" t="str">
        <f t="shared" si="23"/>
        <v/>
      </c>
    </row>
    <row r="139" spans="3:47">
      <c r="C139" s="54"/>
      <c r="D139" s="54"/>
      <c r="AI139" s="18"/>
      <c r="AN139" s="57">
        <f t="shared" si="16"/>
        <v>0</v>
      </c>
      <c r="AO139" s="68">
        <f t="shared" si="17"/>
        <v>0</v>
      </c>
      <c r="AP139" t="e">
        <f t="shared" si="18"/>
        <v>#N/A</v>
      </c>
      <c r="AQ139" t="e">
        <f t="shared" si="19"/>
        <v>#N/A</v>
      </c>
      <c r="AR139" t="e">
        <f t="shared" si="20"/>
        <v>#N/A</v>
      </c>
      <c r="AS139" t="e">
        <f t="shared" si="21"/>
        <v>#N/A</v>
      </c>
      <c r="AT139" t="e">
        <f t="shared" si="22"/>
        <v>#N/A</v>
      </c>
      <c r="AU139" s="79" t="str">
        <f t="shared" si="23"/>
        <v/>
      </c>
    </row>
    <row r="140" spans="3:47">
      <c r="C140" s="54"/>
      <c r="D140" s="54"/>
      <c r="AI140" s="18"/>
      <c r="AN140" s="57">
        <f t="shared" si="16"/>
        <v>0</v>
      </c>
      <c r="AO140" s="68">
        <f t="shared" si="17"/>
        <v>0</v>
      </c>
      <c r="AP140" t="e">
        <f t="shared" si="18"/>
        <v>#N/A</v>
      </c>
      <c r="AQ140" t="e">
        <f t="shared" si="19"/>
        <v>#N/A</v>
      </c>
      <c r="AR140" t="e">
        <f t="shared" si="20"/>
        <v>#N/A</v>
      </c>
      <c r="AS140" t="e">
        <f t="shared" si="21"/>
        <v>#N/A</v>
      </c>
      <c r="AT140" t="e">
        <f t="shared" si="22"/>
        <v>#N/A</v>
      </c>
      <c r="AU140" s="79" t="str">
        <f t="shared" si="23"/>
        <v/>
      </c>
    </row>
    <row r="141" spans="3:47">
      <c r="C141" s="54"/>
      <c r="D141" s="54"/>
      <c r="AI141" s="18"/>
      <c r="AN141" s="57">
        <f t="shared" si="16"/>
        <v>0</v>
      </c>
      <c r="AO141" s="68">
        <f t="shared" si="17"/>
        <v>0</v>
      </c>
      <c r="AP141" t="e">
        <f t="shared" si="18"/>
        <v>#N/A</v>
      </c>
      <c r="AQ141" t="e">
        <f t="shared" si="19"/>
        <v>#N/A</v>
      </c>
      <c r="AR141" t="e">
        <f t="shared" si="20"/>
        <v>#N/A</v>
      </c>
      <c r="AS141" t="e">
        <f t="shared" si="21"/>
        <v>#N/A</v>
      </c>
      <c r="AT141" t="e">
        <f t="shared" si="22"/>
        <v>#N/A</v>
      </c>
      <c r="AU141" s="79" t="str">
        <f t="shared" si="23"/>
        <v/>
      </c>
    </row>
    <row r="142" spans="3:47">
      <c r="C142" s="54"/>
      <c r="D142" s="54"/>
      <c r="AI142" s="18"/>
      <c r="AN142" s="57">
        <f t="shared" si="16"/>
        <v>0</v>
      </c>
      <c r="AO142" s="68">
        <f t="shared" si="17"/>
        <v>0</v>
      </c>
      <c r="AP142" t="e">
        <f t="shared" si="18"/>
        <v>#N/A</v>
      </c>
      <c r="AQ142" t="e">
        <f t="shared" si="19"/>
        <v>#N/A</v>
      </c>
      <c r="AR142" t="e">
        <f t="shared" si="20"/>
        <v>#N/A</v>
      </c>
      <c r="AS142" t="e">
        <f t="shared" si="21"/>
        <v>#N/A</v>
      </c>
      <c r="AT142" t="e">
        <f t="shared" si="22"/>
        <v>#N/A</v>
      </c>
      <c r="AU142" s="79" t="str">
        <f t="shared" si="23"/>
        <v/>
      </c>
    </row>
    <row r="143" spans="3:47">
      <c r="C143" s="54"/>
      <c r="D143" s="54"/>
      <c r="AI143" s="18"/>
      <c r="AN143" s="57">
        <f t="shared" si="16"/>
        <v>0</v>
      </c>
      <c r="AO143" s="68">
        <f t="shared" si="17"/>
        <v>0</v>
      </c>
      <c r="AP143" t="e">
        <f t="shared" si="18"/>
        <v>#N/A</v>
      </c>
      <c r="AQ143" t="e">
        <f t="shared" si="19"/>
        <v>#N/A</v>
      </c>
      <c r="AR143" t="e">
        <f t="shared" si="20"/>
        <v>#N/A</v>
      </c>
      <c r="AS143" t="e">
        <f t="shared" si="21"/>
        <v>#N/A</v>
      </c>
      <c r="AT143" t="e">
        <f t="shared" si="22"/>
        <v>#N/A</v>
      </c>
      <c r="AU143" s="79" t="str">
        <f t="shared" si="23"/>
        <v/>
      </c>
    </row>
    <row r="144" spans="3:47">
      <c r="C144" s="54"/>
      <c r="D144" s="54"/>
      <c r="AI144" s="18"/>
      <c r="AN144" s="57">
        <f t="shared" si="16"/>
        <v>0</v>
      </c>
      <c r="AO144" s="68">
        <f t="shared" si="17"/>
        <v>0</v>
      </c>
      <c r="AP144" t="e">
        <f t="shared" si="18"/>
        <v>#N/A</v>
      </c>
      <c r="AQ144" t="e">
        <f t="shared" si="19"/>
        <v>#N/A</v>
      </c>
      <c r="AR144" t="e">
        <f t="shared" si="20"/>
        <v>#N/A</v>
      </c>
      <c r="AS144" t="e">
        <f t="shared" si="21"/>
        <v>#N/A</v>
      </c>
      <c r="AT144" t="e">
        <f t="shared" si="22"/>
        <v>#N/A</v>
      </c>
      <c r="AU144" s="79" t="str">
        <f t="shared" si="23"/>
        <v/>
      </c>
    </row>
    <row r="145" spans="3:47">
      <c r="C145" s="54"/>
      <c r="D145" s="54"/>
      <c r="AI145" s="18"/>
      <c r="AN145" s="57">
        <f t="shared" si="16"/>
        <v>0</v>
      </c>
      <c r="AO145" s="68">
        <f t="shared" si="17"/>
        <v>0</v>
      </c>
      <c r="AP145" t="e">
        <f t="shared" si="18"/>
        <v>#N/A</v>
      </c>
      <c r="AQ145" t="e">
        <f t="shared" si="19"/>
        <v>#N/A</v>
      </c>
      <c r="AR145" t="e">
        <f t="shared" si="20"/>
        <v>#N/A</v>
      </c>
      <c r="AS145" t="e">
        <f t="shared" si="21"/>
        <v>#N/A</v>
      </c>
      <c r="AT145" t="e">
        <f t="shared" si="22"/>
        <v>#N/A</v>
      </c>
      <c r="AU145" s="79" t="str">
        <f t="shared" si="23"/>
        <v/>
      </c>
    </row>
    <row r="146" spans="3:47">
      <c r="C146" s="54"/>
      <c r="D146" s="54"/>
      <c r="AI146" s="18"/>
      <c r="AN146" s="57">
        <f t="shared" si="16"/>
        <v>0</v>
      </c>
      <c r="AO146" s="68">
        <f t="shared" si="17"/>
        <v>0</v>
      </c>
      <c r="AP146" t="e">
        <f t="shared" si="18"/>
        <v>#N/A</v>
      </c>
      <c r="AQ146" t="e">
        <f t="shared" si="19"/>
        <v>#N/A</v>
      </c>
      <c r="AR146" t="e">
        <f t="shared" si="20"/>
        <v>#N/A</v>
      </c>
      <c r="AS146" t="e">
        <f t="shared" si="21"/>
        <v>#N/A</v>
      </c>
      <c r="AT146" t="e">
        <f t="shared" si="22"/>
        <v>#N/A</v>
      </c>
      <c r="AU146" s="79" t="str">
        <f t="shared" si="23"/>
        <v/>
      </c>
    </row>
    <row r="147" spans="3:47">
      <c r="C147" s="54"/>
      <c r="D147" s="54"/>
      <c r="AI147" s="18"/>
      <c r="AN147" s="57">
        <f t="shared" si="16"/>
        <v>0</v>
      </c>
      <c r="AO147" s="68">
        <f t="shared" si="17"/>
        <v>0</v>
      </c>
      <c r="AP147" t="e">
        <f t="shared" si="18"/>
        <v>#N/A</v>
      </c>
      <c r="AQ147" t="e">
        <f t="shared" si="19"/>
        <v>#N/A</v>
      </c>
      <c r="AR147" t="e">
        <f t="shared" si="20"/>
        <v>#N/A</v>
      </c>
      <c r="AS147" t="e">
        <f t="shared" si="21"/>
        <v>#N/A</v>
      </c>
      <c r="AT147" t="e">
        <f t="shared" si="22"/>
        <v>#N/A</v>
      </c>
      <c r="AU147" s="79" t="str">
        <f t="shared" si="23"/>
        <v/>
      </c>
    </row>
    <row r="148" spans="3:47">
      <c r="C148" s="54"/>
      <c r="D148" s="54"/>
      <c r="AI148" s="18"/>
      <c r="AN148" s="57">
        <f t="shared" si="16"/>
        <v>0</v>
      </c>
      <c r="AO148" s="68">
        <f t="shared" si="17"/>
        <v>0</v>
      </c>
      <c r="AP148" t="e">
        <f t="shared" si="18"/>
        <v>#N/A</v>
      </c>
      <c r="AQ148" t="e">
        <f t="shared" si="19"/>
        <v>#N/A</v>
      </c>
      <c r="AR148" t="e">
        <f t="shared" si="20"/>
        <v>#N/A</v>
      </c>
      <c r="AS148" t="e">
        <f t="shared" si="21"/>
        <v>#N/A</v>
      </c>
      <c r="AT148" t="e">
        <f t="shared" si="22"/>
        <v>#N/A</v>
      </c>
      <c r="AU148" s="79" t="str">
        <f t="shared" si="23"/>
        <v/>
      </c>
    </row>
    <row r="149" spans="3:47">
      <c r="C149" s="54"/>
      <c r="D149" s="54"/>
      <c r="AI149" s="18"/>
      <c r="AN149" s="57">
        <f t="shared" si="16"/>
        <v>0</v>
      </c>
      <c r="AO149" s="68">
        <f t="shared" si="17"/>
        <v>0</v>
      </c>
      <c r="AP149" t="e">
        <f t="shared" si="18"/>
        <v>#N/A</v>
      </c>
      <c r="AQ149" t="e">
        <f t="shared" si="19"/>
        <v>#N/A</v>
      </c>
      <c r="AR149" t="e">
        <f t="shared" si="20"/>
        <v>#N/A</v>
      </c>
      <c r="AS149" t="e">
        <f t="shared" si="21"/>
        <v>#N/A</v>
      </c>
      <c r="AT149" t="e">
        <f t="shared" si="22"/>
        <v>#N/A</v>
      </c>
      <c r="AU149" s="79" t="str">
        <f t="shared" si="23"/>
        <v/>
      </c>
    </row>
    <row r="150" spans="3:47">
      <c r="C150" s="54"/>
      <c r="D150" s="54"/>
      <c r="AI150" s="18"/>
      <c r="AN150" s="57">
        <f t="shared" si="16"/>
        <v>0</v>
      </c>
      <c r="AO150" s="68">
        <f t="shared" si="17"/>
        <v>0</v>
      </c>
      <c r="AP150" t="e">
        <f t="shared" si="18"/>
        <v>#N/A</v>
      </c>
      <c r="AQ150" t="e">
        <f t="shared" si="19"/>
        <v>#N/A</v>
      </c>
      <c r="AR150" t="e">
        <f t="shared" si="20"/>
        <v>#N/A</v>
      </c>
      <c r="AS150" t="e">
        <f t="shared" si="21"/>
        <v>#N/A</v>
      </c>
      <c r="AT150" t="e">
        <f t="shared" si="22"/>
        <v>#N/A</v>
      </c>
      <c r="AU150" s="79" t="str">
        <f t="shared" si="23"/>
        <v/>
      </c>
    </row>
    <row r="151" spans="3:47">
      <c r="C151" s="54"/>
      <c r="D151" s="54"/>
      <c r="AI151" s="18"/>
      <c r="AN151" s="57">
        <f t="shared" si="16"/>
        <v>0</v>
      </c>
      <c r="AO151" s="68">
        <f t="shared" si="17"/>
        <v>0</v>
      </c>
      <c r="AP151" t="e">
        <f t="shared" si="18"/>
        <v>#N/A</v>
      </c>
      <c r="AQ151" t="e">
        <f t="shared" si="19"/>
        <v>#N/A</v>
      </c>
      <c r="AR151" t="e">
        <f t="shared" si="20"/>
        <v>#N/A</v>
      </c>
      <c r="AS151" t="e">
        <f t="shared" si="21"/>
        <v>#N/A</v>
      </c>
      <c r="AT151" t="e">
        <f t="shared" si="22"/>
        <v>#N/A</v>
      </c>
      <c r="AU151" s="79" t="str">
        <f t="shared" si="23"/>
        <v/>
      </c>
    </row>
    <row r="152" spans="3:47">
      <c r="C152" s="54"/>
      <c r="D152" s="54"/>
      <c r="AI152" s="18"/>
      <c r="AN152" s="57">
        <f t="shared" si="16"/>
        <v>0</v>
      </c>
      <c r="AO152" s="68">
        <f t="shared" si="17"/>
        <v>0</v>
      </c>
      <c r="AP152" t="e">
        <f t="shared" si="18"/>
        <v>#N/A</v>
      </c>
      <c r="AQ152" t="e">
        <f t="shared" si="19"/>
        <v>#N/A</v>
      </c>
      <c r="AR152" t="e">
        <f t="shared" si="20"/>
        <v>#N/A</v>
      </c>
      <c r="AS152" t="e">
        <f t="shared" si="21"/>
        <v>#N/A</v>
      </c>
      <c r="AT152" t="e">
        <f t="shared" si="22"/>
        <v>#N/A</v>
      </c>
      <c r="AU152" s="79" t="str">
        <f t="shared" si="23"/>
        <v/>
      </c>
    </row>
    <row r="153" spans="3:47">
      <c r="C153" s="54"/>
      <c r="D153" s="54"/>
      <c r="AI153" s="18"/>
      <c r="AN153" s="57">
        <f t="shared" si="16"/>
        <v>0</v>
      </c>
      <c r="AO153" s="68">
        <f t="shared" si="17"/>
        <v>0</v>
      </c>
      <c r="AP153" t="e">
        <f t="shared" si="18"/>
        <v>#N/A</v>
      </c>
      <c r="AQ153" t="e">
        <f t="shared" si="19"/>
        <v>#N/A</v>
      </c>
      <c r="AR153" t="e">
        <f t="shared" si="20"/>
        <v>#N/A</v>
      </c>
      <c r="AS153" t="e">
        <f t="shared" si="21"/>
        <v>#N/A</v>
      </c>
      <c r="AT153" t="e">
        <f t="shared" si="22"/>
        <v>#N/A</v>
      </c>
      <c r="AU153" s="79" t="str">
        <f t="shared" si="23"/>
        <v/>
      </c>
    </row>
    <row r="154" spans="3:47">
      <c r="C154" s="54"/>
      <c r="D154" s="54"/>
      <c r="AI154" s="18"/>
      <c r="AN154" s="57">
        <f t="shared" si="16"/>
        <v>0</v>
      </c>
      <c r="AO154" s="68">
        <f t="shared" si="17"/>
        <v>0</v>
      </c>
      <c r="AP154" t="e">
        <f t="shared" si="18"/>
        <v>#N/A</v>
      </c>
      <c r="AQ154" t="e">
        <f t="shared" si="19"/>
        <v>#N/A</v>
      </c>
      <c r="AR154" t="e">
        <f t="shared" si="20"/>
        <v>#N/A</v>
      </c>
      <c r="AS154" t="e">
        <f t="shared" si="21"/>
        <v>#N/A</v>
      </c>
      <c r="AT154" t="e">
        <f t="shared" si="22"/>
        <v>#N/A</v>
      </c>
      <c r="AU154" s="79" t="str">
        <f t="shared" si="23"/>
        <v/>
      </c>
    </row>
    <row r="155" spans="3:47">
      <c r="C155" s="54"/>
      <c r="D155" s="54"/>
      <c r="AI155" s="18"/>
      <c r="AN155" s="57">
        <f t="shared" si="16"/>
        <v>0</v>
      </c>
      <c r="AO155" s="68">
        <f t="shared" si="17"/>
        <v>0</v>
      </c>
      <c r="AP155" t="e">
        <f t="shared" si="18"/>
        <v>#N/A</v>
      </c>
      <c r="AQ155" t="e">
        <f t="shared" si="19"/>
        <v>#N/A</v>
      </c>
      <c r="AR155" t="e">
        <f t="shared" si="20"/>
        <v>#N/A</v>
      </c>
      <c r="AS155" t="e">
        <f t="shared" si="21"/>
        <v>#N/A</v>
      </c>
      <c r="AT155" t="e">
        <f t="shared" si="22"/>
        <v>#N/A</v>
      </c>
      <c r="AU155" s="79" t="str">
        <f t="shared" si="23"/>
        <v/>
      </c>
    </row>
    <row r="156" spans="3:47">
      <c r="C156" s="54"/>
      <c r="D156" s="54"/>
      <c r="AI156" s="18"/>
      <c r="AN156" s="57">
        <f t="shared" si="16"/>
        <v>0</v>
      </c>
      <c r="AO156" s="68">
        <f t="shared" si="17"/>
        <v>0</v>
      </c>
      <c r="AP156" t="e">
        <f t="shared" si="18"/>
        <v>#N/A</v>
      </c>
      <c r="AQ156" t="e">
        <f t="shared" si="19"/>
        <v>#N/A</v>
      </c>
      <c r="AR156" t="e">
        <f t="shared" si="20"/>
        <v>#N/A</v>
      </c>
      <c r="AS156" t="e">
        <f t="shared" si="21"/>
        <v>#N/A</v>
      </c>
      <c r="AT156" t="e">
        <f t="shared" si="22"/>
        <v>#N/A</v>
      </c>
      <c r="AU156" s="79" t="str">
        <f t="shared" si="23"/>
        <v/>
      </c>
    </row>
    <row r="157" spans="3:47">
      <c r="C157" s="54"/>
      <c r="D157" s="54"/>
      <c r="AI157" s="18"/>
      <c r="AN157" s="57">
        <f t="shared" si="16"/>
        <v>0</v>
      </c>
      <c r="AO157" s="68">
        <f t="shared" si="17"/>
        <v>0</v>
      </c>
      <c r="AP157" t="e">
        <f t="shared" si="18"/>
        <v>#N/A</v>
      </c>
      <c r="AQ157" t="e">
        <f t="shared" si="19"/>
        <v>#N/A</v>
      </c>
      <c r="AR157" t="e">
        <f t="shared" si="20"/>
        <v>#N/A</v>
      </c>
      <c r="AS157" t="e">
        <f t="shared" si="21"/>
        <v>#N/A</v>
      </c>
      <c r="AT157" t="e">
        <f t="shared" si="22"/>
        <v>#N/A</v>
      </c>
      <c r="AU157" s="79" t="str">
        <f t="shared" si="23"/>
        <v/>
      </c>
    </row>
    <row r="158" spans="3:47">
      <c r="C158" s="54"/>
      <c r="D158" s="54"/>
      <c r="AI158" s="18"/>
      <c r="AN158" s="57">
        <f t="shared" si="16"/>
        <v>0</v>
      </c>
      <c r="AO158" s="68">
        <f t="shared" si="17"/>
        <v>0</v>
      </c>
      <c r="AP158" t="e">
        <f t="shared" si="18"/>
        <v>#N/A</v>
      </c>
      <c r="AQ158" t="e">
        <f t="shared" si="19"/>
        <v>#N/A</v>
      </c>
      <c r="AR158" t="e">
        <f t="shared" si="20"/>
        <v>#N/A</v>
      </c>
      <c r="AS158" t="e">
        <f t="shared" si="21"/>
        <v>#N/A</v>
      </c>
      <c r="AT158" t="e">
        <f t="shared" si="22"/>
        <v>#N/A</v>
      </c>
      <c r="AU158" s="79" t="str">
        <f t="shared" si="23"/>
        <v/>
      </c>
    </row>
    <row r="159" spans="3:47">
      <c r="C159" s="54"/>
      <c r="D159" s="54"/>
      <c r="AI159" s="18"/>
      <c r="AN159" s="57">
        <f t="shared" si="16"/>
        <v>0</v>
      </c>
      <c r="AO159" s="68">
        <f t="shared" si="17"/>
        <v>0</v>
      </c>
      <c r="AP159" t="e">
        <f t="shared" si="18"/>
        <v>#N/A</v>
      </c>
      <c r="AQ159" t="e">
        <f t="shared" si="19"/>
        <v>#N/A</v>
      </c>
      <c r="AR159" t="e">
        <f t="shared" si="20"/>
        <v>#N/A</v>
      </c>
      <c r="AS159" t="e">
        <f t="shared" si="21"/>
        <v>#N/A</v>
      </c>
      <c r="AT159" t="e">
        <f t="shared" si="22"/>
        <v>#N/A</v>
      </c>
      <c r="AU159" s="79" t="str">
        <f t="shared" si="23"/>
        <v/>
      </c>
    </row>
    <row r="160" spans="3:47">
      <c r="C160" s="54"/>
      <c r="D160" s="54"/>
      <c r="AI160" s="18"/>
      <c r="AN160" s="57">
        <f t="shared" si="16"/>
        <v>0</v>
      </c>
      <c r="AO160" s="68">
        <f t="shared" si="17"/>
        <v>0</v>
      </c>
      <c r="AP160" t="e">
        <f t="shared" si="18"/>
        <v>#N/A</v>
      </c>
      <c r="AQ160" t="e">
        <f t="shared" si="19"/>
        <v>#N/A</v>
      </c>
      <c r="AR160" t="e">
        <f t="shared" si="20"/>
        <v>#N/A</v>
      </c>
      <c r="AS160" t="e">
        <f t="shared" si="21"/>
        <v>#N/A</v>
      </c>
      <c r="AT160" t="e">
        <f t="shared" si="22"/>
        <v>#N/A</v>
      </c>
      <c r="AU160" s="79" t="str">
        <f t="shared" si="23"/>
        <v/>
      </c>
    </row>
    <row r="161" spans="3:47">
      <c r="C161" s="54"/>
      <c r="D161" s="54"/>
      <c r="AI161" s="18"/>
      <c r="AN161" s="57">
        <f t="shared" si="16"/>
        <v>0</v>
      </c>
      <c r="AO161" s="68">
        <f t="shared" si="17"/>
        <v>0</v>
      </c>
      <c r="AP161" t="e">
        <f t="shared" si="18"/>
        <v>#N/A</v>
      </c>
      <c r="AQ161" t="e">
        <f t="shared" si="19"/>
        <v>#N/A</v>
      </c>
      <c r="AR161" t="e">
        <f t="shared" si="20"/>
        <v>#N/A</v>
      </c>
      <c r="AS161" t="e">
        <f t="shared" si="21"/>
        <v>#N/A</v>
      </c>
      <c r="AT161" t="e">
        <f t="shared" si="22"/>
        <v>#N/A</v>
      </c>
      <c r="AU161" s="79" t="str">
        <f t="shared" si="23"/>
        <v/>
      </c>
    </row>
    <row r="162" spans="3:47">
      <c r="C162" s="54"/>
      <c r="D162" s="54"/>
      <c r="AI162" s="18"/>
      <c r="AN162" s="57">
        <f t="shared" si="16"/>
        <v>0</v>
      </c>
      <c r="AO162" s="68">
        <f t="shared" si="17"/>
        <v>0</v>
      </c>
      <c r="AP162" t="e">
        <f t="shared" si="18"/>
        <v>#N/A</v>
      </c>
      <c r="AQ162" t="e">
        <f t="shared" si="19"/>
        <v>#N/A</v>
      </c>
      <c r="AR162" t="e">
        <f t="shared" si="20"/>
        <v>#N/A</v>
      </c>
      <c r="AS162" t="e">
        <f t="shared" si="21"/>
        <v>#N/A</v>
      </c>
      <c r="AT162" t="e">
        <f t="shared" si="22"/>
        <v>#N/A</v>
      </c>
      <c r="AU162" s="79" t="str">
        <f t="shared" si="23"/>
        <v/>
      </c>
    </row>
    <row r="163" spans="3:47">
      <c r="C163" s="54"/>
      <c r="D163" s="54"/>
      <c r="AI163" s="18"/>
      <c r="AN163" s="57">
        <f t="shared" si="16"/>
        <v>0</v>
      </c>
      <c r="AO163" s="68">
        <f t="shared" si="17"/>
        <v>0</v>
      </c>
      <c r="AP163" t="e">
        <f t="shared" si="18"/>
        <v>#N/A</v>
      </c>
      <c r="AQ163" t="e">
        <f t="shared" si="19"/>
        <v>#N/A</v>
      </c>
      <c r="AR163" t="e">
        <f t="shared" si="20"/>
        <v>#N/A</v>
      </c>
      <c r="AS163" t="e">
        <f t="shared" si="21"/>
        <v>#N/A</v>
      </c>
      <c r="AT163" t="e">
        <f t="shared" si="22"/>
        <v>#N/A</v>
      </c>
      <c r="AU163" s="79" t="str">
        <f t="shared" si="23"/>
        <v/>
      </c>
    </row>
    <row r="164" spans="3:47">
      <c r="C164" s="54"/>
      <c r="D164" s="54"/>
      <c r="AI164" s="18"/>
      <c r="AN164" s="57">
        <f t="shared" si="16"/>
        <v>0</v>
      </c>
      <c r="AO164" s="68">
        <f t="shared" si="17"/>
        <v>0</v>
      </c>
      <c r="AP164" t="e">
        <f t="shared" si="18"/>
        <v>#N/A</v>
      </c>
      <c r="AQ164" t="e">
        <f t="shared" si="19"/>
        <v>#N/A</v>
      </c>
      <c r="AR164" t="e">
        <f t="shared" si="20"/>
        <v>#N/A</v>
      </c>
      <c r="AS164" t="e">
        <f t="shared" si="21"/>
        <v>#N/A</v>
      </c>
      <c r="AT164" t="e">
        <f t="shared" si="22"/>
        <v>#N/A</v>
      </c>
      <c r="AU164" s="79" t="str">
        <f t="shared" si="23"/>
        <v/>
      </c>
    </row>
    <row r="165" spans="3:47">
      <c r="C165" s="54"/>
      <c r="D165" s="54"/>
      <c r="AI165" s="18"/>
      <c r="AN165" s="57">
        <f t="shared" si="16"/>
        <v>0</v>
      </c>
      <c r="AO165" s="68">
        <f t="shared" si="17"/>
        <v>0</v>
      </c>
      <c r="AP165" t="e">
        <f t="shared" si="18"/>
        <v>#N/A</v>
      </c>
      <c r="AQ165" t="e">
        <f t="shared" si="19"/>
        <v>#N/A</v>
      </c>
      <c r="AR165" t="e">
        <f t="shared" si="20"/>
        <v>#N/A</v>
      </c>
      <c r="AS165" t="e">
        <f t="shared" si="21"/>
        <v>#N/A</v>
      </c>
      <c r="AT165" t="e">
        <f t="shared" si="22"/>
        <v>#N/A</v>
      </c>
      <c r="AU165" s="79" t="str">
        <f t="shared" si="23"/>
        <v/>
      </c>
    </row>
    <row r="166" spans="3:47">
      <c r="C166" s="54"/>
      <c r="D166" s="54"/>
      <c r="AI166" s="18"/>
      <c r="AN166" s="57">
        <f t="shared" si="16"/>
        <v>0</v>
      </c>
      <c r="AO166" s="68">
        <f t="shared" si="17"/>
        <v>0</v>
      </c>
      <c r="AP166" t="e">
        <f t="shared" si="18"/>
        <v>#N/A</v>
      </c>
      <c r="AQ166" t="e">
        <f t="shared" si="19"/>
        <v>#N/A</v>
      </c>
      <c r="AR166" t="e">
        <f t="shared" si="20"/>
        <v>#N/A</v>
      </c>
      <c r="AS166" t="e">
        <f t="shared" si="21"/>
        <v>#N/A</v>
      </c>
      <c r="AT166" t="e">
        <f t="shared" si="22"/>
        <v>#N/A</v>
      </c>
      <c r="AU166" s="79" t="str">
        <f t="shared" si="23"/>
        <v/>
      </c>
    </row>
    <row r="167" spans="3:47">
      <c r="C167" s="54"/>
      <c r="D167" s="54"/>
      <c r="AI167" s="18"/>
      <c r="AN167" s="57">
        <f t="shared" si="16"/>
        <v>0</v>
      </c>
      <c r="AO167" s="68">
        <f t="shared" si="17"/>
        <v>0</v>
      </c>
      <c r="AP167" t="e">
        <f t="shared" si="18"/>
        <v>#N/A</v>
      </c>
      <c r="AQ167" t="e">
        <f t="shared" si="19"/>
        <v>#N/A</v>
      </c>
      <c r="AR167" t="e">
        <f t="shared" si="20"/>
        <v>#N/A</v>
      </c>
      <c r="AS167" t="e">
        <f t="shared" si="21"/>
        <v>#N/A</v>
      </c>
      <c r="AT167" t="e">
        <f t="shared" si="22"/>
        <v>#N/A</v>
      </c>
      <c r="AU167" s="79" t="str">
        <f t="shared" si="23"/>
        <v/>
      </c>
    </row>
    <row r="168" spans="3:47">
      <c r="C168" s="54"/>
      <c r="D168" s="54"/>
      <c r="AI168" s="18"/>
      <c r="AN168" s="57">
        <f t="shared" si="16"/>
        <v>0</v>
      </c>
      <c r="AO168" s="68">
        <f t="shared" si="17"/>
        <v>0</v>
      </c>
      <c r="AP168" t="e">
        <f t="shared" si="18"/>
        <v>#N/A</v>
      </c>
      <c r="AQ168" t="e">
        <f t="shared" si="19"/>
        <v>#N/A</v>
      </c>
      <c r="AR168" t="e">
        <f t="shared" si="20"/>
        <v>#N/A</v>
      </c>
      <c r="AS168" t="e">
        <f t="shared" si="21"/>
        <v>#N/A</v>
      </c>
      <c r="AT168" t="e">
        <f t="shared" si="22"/>
        <v>#N/A</v>
      </c>
      <c r="AU168" s="79" t="str">
        <f t="shared" si="23"/>
        <v/>
      </c>
    </row>
    <row r="169" spans="3:47">
      <c r="C169" s="54"/>
      <c r="D169" s="54"/>
      <c r="AI169" s="18"/>
      <c r="AN169" s="57">
        <f t="shared" si="16"/>
        <v>0</v>
      </c>
      <c r="AO169" s="68">
        <f t="shared" si="17"/>
        <v>0</v>
      </c>
      <c r="AP169" t="e">
        <f t="shared" si="18"/>
        <v>#N/A</v>
      </c>
      <c r="AQ169" t="e">
        <f t="shared" si="19"/>
        <v>#N/A</v>
      </c>
      <c r="AR169" t="e">
        <f t="shared" si="20"/>
        <v>#N/A</v>
      </c>
      <c r="AS169" t="e">
        <f t="shared" si="21"/>
        <v>#N/A</v>
      </c>
      <c r="AT169" t="e">
        <f t="shared" si="22"/>
        <v>#N/A</v>
      </c>
      <c r="AU169" s="79" t="str">
        <f t="shared" si="23"/>
        <v/>
      </c>
    </row>
    <row r="170" spans="3:47">
      <c r="C170" s="54"/>
      <c r="D170" s="54"/>
      <c r="AI170" s="18"/>
      <c r="AN170" s="57">
        <f t="shared" si="16"/>
        <v>0</v>
      </c>
      <c r="AO170" s="68">
        <f t="shared" si="17"/>
        <v>0</v>
      </c>
      <c r="AP170" t="e">
        <f t="shared" si="18"/>
        <v>#N/A</v>
      </c>
      <c r="AQ170" t="e">
        <f t="shared" si="19"/>
        <v>#N/A</v>
      </c>
      <c r="AR170" t="e">
        <f t="shared" si="20"/>
        <v>#N/A</v>
      </c>
      <c r="AS170" t="e">
        <f t="shared" si="21"/>
        <v>#N/A</v>
      </c>
      <c r="AT170" t="e">
        <f t="shared" si="22"/>
        <v>#N/A</v>
      </c>
      <c r="AU170" s="79" t="str">
        <f t="shared" si="23"/>
        <v/>
      </c>
    </row>
    <row r="171" spans="3:47">
      <c r="C171" s="54"/>
      <c r="D171" s="54"/>
      <c r="AI171" s="18"/>
      <c r="AN171" s="57">
        <f t="shared" si="16"/>
        <v>0</v>
      </c>
      <c r="AO171" s="68">
        <f t="shared" si="17"/>
        <v>0</v>
      </c>
      <c r="AP171" t="e">
        <f t="shared" si="18"/>
        <v>#N/A</v>
      </c>
      <c r="AQ171" t="e">
        <f t="shared" si="19"/>
        <v>#N/A</v>
      </c>
      <c r="AR171" t="e">
        <f t="shared" si="20"/>
        <v>#N/A</v>
      </c>
      <c r="AS171" t="e">
        <f t="shared" si="21"/>
        <v>#N/A</v>
      </c>
      <c r="AT171" t="e">
        <f t="shared" si="22"/>
        <v>#N/A</v>
      </c>
      <c r="AU171" s="79" t="str">
        <f t="shared" si="23"/>
        <v/>
      </c>
    </row>
    <row r="172" spans="3:47">
      <c r="C172" s="54"/>
      <c r="D172" s="54"/>
      <c r="AI172" s="18"/>
      <c r="AN172" s="57">
        <f t="shared" si="16"/>
        <v>0</v>
      </c>
      <c r="AO172" s="68">
        <f t="shared" si="17"/>
        <v>0</v>
      </c>
      <c r="AP172" t="e">
        <f t="shared" si="18"/>
        <v>#N/A</v>
      </c>
      <c r="AQ172" t="e">
        <f t="shared" si="19"/>
        <v>#N/A</v>
      </c>
      <c r="AR172" t="e">
        <f t="shared" si="20"/>
        <v>#N/A</v>
      </c>
      <c r="AS172" t="e">
        <f t="shared" si="21"/>
        <v>#N/A</v>
      </c>
      <c r="AT172" t="e">
        <f t="shared" si="22"/>
        <v>#N/A</v>
      </c>
      <c r="AU172" s="79" t="str">
        <f t="shared" si="23"/>
        <v/>
      </c>
    </row>
    <row r="173" spans="3:47">
      <c r="C173" s="54"/>
      <c r="D173" s="54"/>
      <c r="AI173" s="18"/>
      <c r="AN173" s="57">
        <f t="shared" si="16"/>
        <v>0</v>
      </c>
      <c r="AO173" s="68">
        <f t="shared" si="17"/>
        <v>0</v>
      </c>
      <c r="AP173" t="e">
        <f t="shared" si="18"/>
        <v>#N/A</v>
      </c>
      <c r="AQ173" t="e">
        <f t="shared" si="19"/>
        <v>#N/A</v>
      </c>
      <c r="AR173" t="e">
        <f t="shared" si="20"/>
        <v>#N/A</v>
      </c>
      <c r="AS173" t="e">
        <f t="shared" si="21"/>
        <v>#N/A</v>
      </c>
      <c r="AT173" t="e">
        <f t="shared" si="22"/>
        <v>#N/A</v>
      </c>
      <c r="AU173" s="79" t="str">
        <f t="shared" si="23"/>
        <v/>
      </c>
    </row>
    <row r="174" spans="3:47">
      <c r="C174" s="54"/>
      <c r="D174" s="54"/>
      <c r="AI174" s="18"/>
      <c r="AN174" s="57">
        <f t="shared" si="16"/>
        <v>0</v>
      </c>
      <c r="AO174" s="68">
        <f t="shared" si="17"/>
        <v>0</v>
      </c>
      <c r="AP174" t="e">
        <f t="shared" si="18"/>
        <v>#N/A</v>
      </c>
      <c r="AQ174" t="e">
        <f t="shared" si="19"/>
        <v>#N/A</v>
      </c>
      <c r="AR174" t="e">
        <f t="shared" si="20"/>
        <v>#N/A</v>
      </c>
      <c r="AS174" t="e">
        <f t="shared" si="21"/>
        <v>#N/A</v>
      </c>
      <c r="AT174" t="e">
        <f t="shared" si="22"/>
        <v>#N/A</v>
      </c>
      <c r="AU174" s="79" t="str">
        <f t="shared" si="23"/>
        <v/>
      </c>
    </row>
    <row r="175" spans="3:47">
      <c r="C175" s="54"/>
      <c r="D175" s="54"/>
      <c r="AI175" s="18"/>
      <c r="AN175" s="57">
        <f t="shared" si="16"/>
        <v>0</v>
      </c>
      <c r="AO175" s="68">
        <f t="shared" si="17"/>
        <v>0</v>
      </c>
      <c r="AP175" t="e">
        <f t="shared" si="18"/>
        <v>#N/A</v>
      </c>
      <c r="AQ175" t="e">
        <f t="shared" si="19"/>
        <v>#N/A</v>
      </c>
      <c r="AR175" t="e">
        <f t="shared" si="20"/>
        <v>#N/A</v>
      </c>
      <c r="AS175" t="e">
        <f t="shared" si="21"/>
        <v>#N/A</v>
      </c>
      <c r="AT175" t="e">
        <f t="shared" si="22"/>
        <v>#N/A</v>
      </c>
      <c r="AU175" s="79" t="str">
        <f t="shared" si="23"/>
        <v/>
      </c>
    </row>
    <row r="176" spans="3:47">
      <c r="C176" s="54"/>
      <c r="D176" s="54"/>
      <c r="AI176" s="18"/>
      <c r="AN176" s="57">
        <f t="shared" si="16"/>
        <v>0</v>
      </c>
      <c r="AO176" s="68">
        <f t="shared" si="17"/>
        <v>0</v>
      </c>
      <c r="AP176" t="e">
        <f t="shared" si="18"/>
        <v>#N/A</v>
      </c>
      <c r="AQ176" t="e">
        <f t="shared" si="19"/>
        <v>#N/A</v>
      </c>
      <c r="AR176" t="e">
        <f t="shared" si="20"/>
        <v>#N/A</v>
      </c>
      <c r="AS176" t="e">
        <f t="shared" si="21"/>
        <v>#N/A</v>
      </c>
      <c r="AT176" t="e">
        <f t="shared" si="22"/>
        <v>#N/A</v>
      </c>
      <c r="AU176" s="79" t="str">
        <f t="shared" si="23"/>
        <v/>
      </c>
    </row>
    <row r="177" spans="3:47">
      <c r="C177" s="54"/>
      <c r="D177" s="54"/>
      <c r="AI177" s="18"/>
      <c r="AN177" s="57">
        <f t="shared" si="16"/>
        <v>0</v>
      </c>
      <c r="AO177" s="68">
        <f t="shared" si="17"/>
        <v>0</v>
      </c>
      <c r="AP177" t="e">
        <f t="shared" si="18"/>
        <v>#N/A</v>
      </c>
      <c r="AQ177" t="e">
        <f t="shared" si="19"/>
        <v>#N/A</v>
      </c>
      <c r="AR177" t="e">
        <f t="shared" si="20"/>
        <v>#N/A</v>
      </c>
      <c r="AS177" t="e">
        <f t="shared" si="21"/>
        <v>#N/A</v>
      </c>
      <c r="AT177" t="e">
        <f t="shared" si="22"/>
        <v>#N/A</v>
      </c>
      <c r="AU177" s="79" t="str">
        <f t="shared" si="23"/>
        <v/>
      </c>
    </row>
    <row r="178" spans="3:47">
      <c r="C178" s="54"/>
      <c r="D178" s="54"/>
      <c r="AI178" s="18"/>
      <c r="AN178" s="57">
        <f t="shared" si="16"/>
        <v>0</v>
      </c>
      <c r="AO178" s="68">
        <f t="shared" si="17"/>
        <v>0</v>
      </c>
      <c r="AP178" t="e">
        <f t="shared" si="18"/>
        <v>#N/A</v>
      </c>
      <c r="AQ178" t="e">
        <f t="shared" si="19"/>
        <v>#N/A</v>
      </c>
      <c r="AR178" t="e">
        <f t="shared" si="20"/>
        <v>#N/A</v>
      </c>
      <c r="AS178" t="e">
        <f t="shared" si="21"/>
        <v>#N/A</v>
      </c>
      <c r="AT178" t="e">
        <f t="shared" si="22"/>
        <v>#N/A</v>
      </c>
      <c r="AU178" s="79" t="str">
        <f t="shared" si="23"/>
        <v/>
      </c>
    </row>
    <row r="179" spans="3:47">
      <c r="C179" s="54"/>
      <c r="D179" s="54"/>
      <c r="AI179" s="18"/>
      <c r="AN179" s="57">
        <f t="shared" si="16"/>
        <v>0</v>
      </c>
      <c r="AO179" s="68">
        <f t="shared" si="17"/>
        <v>0</v>
      </c>
      <c r="AP179" t="e">
        <f t="shared" si="18"/>
        <v>#N/A</v>
      </c>
      <c r="AQ179" t="e">
        <f t="shared" si="19"/>
        <v>#N/A</v>
      </c>
      <c r="AR179" t="e">
        <f t="shared" si="20"/>
        <v>#N/A</v>
      </c>
      <c r="AS179" t="e">
        <f t="shared" si="21"/>
        <v>#N/A</v>
      </c>
      <c r="AT179" t="e">
        <f t="shared" si="22"/>
        <v>#N/A</v>
      </c>
      <c r="AU179" s="79" t="str">
        <f t="shared" si="23"/>
        <v/>
      </c>
    </row>
    <row r="180" spans="3:47">
      <c r="C180" s="54"/>
      <c r="D180" s="54"/>
      <c r="AI180" s="18"/>
      <c r="AN180" s="57">
        <f t="shared" si="16"/>
        <v>0</v>
      </c>
      <c r="AO180" s="68">
        <f t="shared" si="17"/>
        <v>0</v>
      </c>
      <c r="AP180" t="e">
        <f t="shared" si="18"/>
        <v>#N/A</v>
      </c>
      <c r="AQ180" t="e">
        <f t="shared" si="19"/>
        <v>#N/A</v>
      </c>
      <c r="AR180" t="e">
        <f t="shared" si="20"/>
        <v>#N/A</v>
      </c>
      <c r="AS180" t="e">
        <f t="shared" si="21"/>
        <v>#N/A</v>
      </c>
      <c r="AT180" t="e">
        <f t="shared" si="22"/>
        <v>#N/A</v>
      </c>
      <c r="AU180" s="79" t="str">
        <f t="shared" si="23"/>
        <v/>
      </c>
    </row>
    <row r="181" spans="3:47">
      <c r="C181" s="54"/>
      <c r="D181" s="54"/>
      <c r="AI181" s="18"/>
      <c r="AN181" s="57">
        <f t="shared" si="16"/>
        <v>0</v>
      </c>
      <c r="AO181" s="68">
        <f t="shared" si="17"/>
        <v>0</v>
      </c>
      <c r="AP181" t="e">
        <f t="shared" si="18"/>
        <v>#N/A</v>
      </c>
      <c r="AQ181" t="e">
        <f t="shared" si="19"/>
        <v>#N/A</v>
      </c>
      <c r="AR181" t="e">
        <f t="shared" si="20"/>
        <v>#N/A</v>
      </c>
      <c r="AS181" t="e">
        <f t="shared" si="21"/>
        <v>#N/A</v>
      </c>
      <c r="AT181" t="e">
        <f t="shared" si="22"/>
        <v>#N/A</v>
      </c>
      <c r="AU181" s="79" t="str">
        <f t="shared" si="23"/>
        <v/>
      </c>
    </row>
    <row r="182" spans="3:47">
      <c r="C182" s="54"/>
      <c r="D182" s="54"/>
      <c r="AI182" s="18"/>
      <c r="AN182" s="57">
        <f t="shared" si="16"/>
        <v>0</v>
      </c>
      <c r="AO182" s="68">
        <f t="shared" si="17"/>
        <v>0</v>
      </c>
      <c r="AP182" t="e">
        <f t="shared" si="18"/>
        <v>#N/A</v>
      </c>
      <c r="AQ182" t="e">
        <f t="shared" si="19"/>
        <v>#N/A</v>
      </c>
      <c r="AR182" t="e">
        <f t="shared" si="20"/>
        <v>#N/A</v>
      </c>
      <c r="AS182" t="e">
        <f t="shared" si="21"/>
        <v>#N/A</v>
      </c>
      <c r="AT182" t="e">
        <f t="shared" si="22"/>
        <v>#N/A</v>
      </c>
      <c r="AU182" s="79" t="str">
        <f t="shared" si="23"/>
        <v/>
      </c>
    </row>
    <row r="183" spans="3:47">
      <c r="C183" s="54"/>
      <c r="D183" s="54"/>
      <c r="AI183" s="18"/>
      <c r="AN183" s="57">
        <f t="shared" si="16"/>
        <v>0</v>
      </c>
      <c r="AO183" s="68">
        <f t="shared" si="17"/>
        <v>0</v>
      </c>
      <c r="AP183" t="e">
        <f t="shared" si="18"/>
        <v>#N/A</v>
      </c>
      <c r="AQ183" t="e">
        <f t="shared" si="19"/>
        <v>#N/A</v>
      </c>
      <c r="AR183" t="e">
        <f t="shared" si="20"/>
        <v>#N/A</v>
      </c>
      <c r="AS183" t="e">
        <f t="shared" si="21"/>
        <v>#N/A</v>
      </c>
      <c r="AT183" t="e">
        <f t="shared" si="22"/>
        <v>#N/A</v>
      </c>
      <c r="AU183" s="79" t="str">
        <f t="shared" si="23"/>
        <v/>
      </c>
    </row>
    <row r="184" spans="3:47">
      <c r="C184" s="54"/>
      <c r="D184" s="54"/>
      <c r="AI184" s="18"/>
      <c r="AN184" s="57">
        <f t="shared" si="16"/>
        <v>0</v>
      </c>
      <c r="AO184" s="68">
        <f t="shared" si="17"/>
        <v>0</v>
      </c>
      <c r="AP184" t="e">
        <f t="shared" si="18"/>
        <v>#N/A</v>
      </c>
      <c r="AQ184" t="e">
        <f t="shared" si="19"/>
        <v>#N/A</v>
      </c>
      <c r="AR184" t="e">
        <f t="shared" si="20"/>
        <v>#N/A</v>
      </c>
      <c r="AS184" t="e">
        <f t="shared" si="21"/>
        <v>#N/A</v>
      </c>
      <c r="AT184" t="e">
        <f t="shared" si="22"/>
        <v>#N/A</v>
      </c>
      <c r="AU184" s="79" t="str">
        <f t="shared" si="23"/>
        <v/>
      </c>
    </row>
    <row r="185" spans="3:47">
      <c r="C185" s="54"/>
      <c r="D185" s="54"/>
      <c r="AI185" s="18"/>
      <c r="AN185" s="57">
        <f t="shared" si="16"/>
        <v>0</v>
      </c>
      <c r="AO185" s="68">
        <f t="shared" si="17"/>
        <v>0</v>
      </c>
      <c r="AP185" t="e">
        <f t="shared" si="18"/>
        <v>#N/A</v>
      </c>
      <c r="AQ185" t="e">
        <f t="shared" si="19"/>
        <v>#N/A</v>
      </c>
      <c r="AR185" t="e">
        <f t="shared" si="20"/>
        <v>#N/A</v>
      </c>
      <c r="AS185" t="e">
        <f t="shared" si="21"/>
        <v>#N/A</v>
      </c>
      <c r="AT185" t="e">
        <f t="shared" si="22"/>
        <v>#N/A</v>
      </c>
      <c r="AU185" s="79" t="str">
        <f t="shared" si="23"/>
        <v/>
      </c>
    </row>
    <row r="186" spans="3:47">
      <c r="C186" s="54"/>
      <c r="D186" s="54"/>
      <c r="AI186" s="18"/>
      <c r="AN186" s="57">
        <f t="shared" si="16"/>
        <v>0</v>
      </c>
      <c r="AO186" s="68">
        <f t="shared" si="17"/>
        <v>0</v>
      </c>
      <c r="AP186" t="e">
        <f t="shared" si="18"/>
        <v>#N/A</v>
      </c>
      <c r="AQ186" t="e">
        <f t="shared" si="19"/>
        <v>#N/A</v>
      </c>
      <c r="AR186" t="e">
        <f t="shared" si="20"/>
        <v>#N/A</v>
      </c>
      <c r="AS186" t="e">
        <f t="shared" si="21"/>
        <v>#N/A</v>
      </c>
      <c r="AT186" t="e">
        <f t="shared" si="22"/>
        <v>#N/A</v>
      </c>
      <c r="AU186" s="79" t="str">
        <f t="shared" si="23"/>
        <v/>
      </c>
    </row>
    <row r="187" spans="3:47">
      <c r="C187" s="54"/>
      <c r="D187" s="54"/>
      <c r="AI187" s="18"/>
      <c r="AN187" s="57">
        <f t="shared" si="16"/>
        <v>0</v>
      </c>
      <c r="AO187" s="68">
        <f t="shared" si="17"/>
        <v>0</v>
      </c>
      <c r="AP187" t="e">
        <f t="shared" si="18"/>
        <v>#N/A</v>
      </c>
      <c r="AQ187" t="e">
        <f t="shared" si="19"/>
        <v>#N/A</v>
      </c>
      <c r="AR187" t="e">
        <f t="shared" si="20"/>
        <v>#N/A</v>
      </c>
      <c r="AS187" t="e">
        <f t="shared" si="21"/>
        <v>#N/A</v>
      </c>
      <c r="AT187" t="e">
        <f t="shared" si="22"/>
        <v>#N/A</v>
      </c>
      <c r="AU187" s="79" t="str">
        <f t="shared" si="23"/>
        <v/>
      </c>
    </row>
    <row r="188" spans="3:47">
      <c r="C188" s="54"/>
      <c r="D188" s="54"/>
      <c r="AI188" s="18"/>
      <c r="AN188" s="57">
        <f t="shared" si="16"/>
        <v>0</v>
      </c>
      <c r="AO188" s="68">
        <f t="shared" si="17"/>
        <v>0</v>
      </c>
      <c r="AP188" t="e">
        <f t="shared" si="18"/>
        <v>#N/A</v>
      </c>
      <c r="AQ188" t="e">
        <f t="shared" si="19"/>
        <v>#N/A</v>
      </c>
      <c r="AR188" t="e">
        <f t="shared" si="20"/>
        <v>#N/A</v>
      </c>
      <c r="AS188" t="e">
        <f t="shared" si="21"/>
        <v>#N/A</v>
      </c>
      <c r="AT188" t="e">
        <f t="shared" si="22"/>
        <v>#N/A</v>
      </c>
      <c r="AU188" s="79" t="str">
        <f t="shared" si="23"/>
        <v/>
      </c>
    </row>
    <row r="189" spans="3:47">
      <c r="C189" s="54"/>
      <c r="D189" s="54"/>
      <c r="AI189" s="18"/>
      <c r="AN189" s="57">
        <f t="shared" si="16"/>
        <v>0</v>
      </c>
      <c r="AO189" s="68">
        <f t="shared" si="17"/>
        <v>0</v>
      </c>
      <c r="AP189" t="e">
        <f t="shared" si="18"/>
        <v>#N/A</v>
      </c>
      <c r="AQ189" t="e">
        <f t="shared" si="19"/>
        <v>#N/A</v>
      </c>
      <c r="AR189" t="e">
        <f t="shared" si="20"/>
        <v>#N/A</v>
      </c>
      <c r="AS189" t="e">
        <f t="shared" si="21"/>
        <v>#N/A</v>
      </c>
      <c r="AT189" t="e">
        <f t="shared" si="22"/>
        <v>#N/A</v>
      </c>
      <c r="AU189" s="79" t="str">
        <f t="shared" si="23"/>
        <v/>
      </c>
    </row>
    <row r="190" spans="3:47">
      <c r="C190" s="54"/>
      <c r="D190" s="54"/>
      <c r="AI190" s="18"/>
      <c r="AN190" s="57">
        <f t="shared" si="16"/>
        <v>0</v>
      </c>
      <c r="AO190" s="68">
        <f t="shared" si="17"/>
        <v>0</v>
      </c>
      <c r="AP190" t="e">
        <f t="shared" si="18"/>
        <v>#N/A</v>
      </c>
      <c r="AQ190" t="e">
        <f t="shared" si="19"/>
        <v>#N/A</v>
      </c>
      <c r="AR190" t="e">
        <f t="shared" si="20"/>
        <v>#N/A</v>
      </c>
      <c r="AS190" t="e">
        <f t="shared" si="21"/>
        <v>#N/A</v>
      </c>
      <c r="AT190" t="e">
        <f t="shared" si="22"/>
        <v>#N/A</v>
      </c>
      <c r="AU190" s="79" t="str">
        <f t="shared" si="23"/>
        <v/>
      </c>
    </row>
    <row r="191" spans="3:47">
      <c r="C191" s="54"/>
      <c r="D191" s="54"/>
      <c r="AI191" s="18"/>
      <c r="AN191" s="57">
        <f t="shared" si="16"/>
        <v>0</v>
      </c>
      <c r="AO191" s="68">
        <f t="shared" si="17"/>
        <v>0</v>
      </c>
      <c r="AP191" t="e">
        <f t="shared" si="18"/>
        <v>#N/A</v>
      </c>
      <c r="AQ191" t="e">
        <f t="shared" si="19"/>
        <v>#N/A</v>
      </c>
      <c r="AR191" t="e">
        <f t="shared" si="20"/>
        <v>#N/A</v>
      </c>
      <c r="AS191" t="e">
        <f t="shared" si="21"/>
        <v>#N/A</v>
      </c>
      <c r="AT191" t="e">
        <f t="shared" si="22"/>
        <v>#N/A</v>
      </c>
      <c r="AU191" s="79" t="str">
        <f t="shared" si="23"/>
        <v/>
      </c>
    </row>
    <row r="192" spans="3:47">
      <c r="C192" s="54"/>
      <c r="D192" s="54"/>
      <c r="AI192" s="18"/>
      <c r="AN192" s="57">
        <f t="shared" si="16"/>
        <v>0</v>
      </c>
      <c r="AO192" s="68">
        <f t="shared" si="17"/>
        <v>0</v>
      </c>
      <c r="AP192" t="e">
        <f t="shared" si="18"/>
        <v>#N/A</v>
      </c>
      <c r="AQ192" t="e">
        <f t="shared" si="19"/>
        <v>#N/A</v>
      </c>
      <c r="AR192" t="e">
        <f t="shared" si="20"/>
        <v>#N/A</v>
      </c>
      <c r="AS192" t="e">
        <f t="shared" si="21"/>
        <v>#N/A</v>
      </c>
      <c r="AT192" t="e">
        <f t="shared" si="22"/>
        <v>#N/A</v>
      </c>
      <c r="AU192" s="79" t="str">
        <f t="shared" si="23"/>
        <v/>
      </c>
    </row>
    <row r="193" spans="3:47">
      <c r="C193" s="54"/>
      <c r="D193" s="54"/>
      <c r="AI193" s="18"/>
      <c r="AN193" s="57">
        <f t="shared" si="16"/>
        <v>0</v>
      </c>
      <c r="AO193" s="68">
        <f t="shared" si="17"/>
        <v>0</v>
      </c>
      <c r="AP193" t="e">
        <f t="shared" si="18"/>
        <v>#N/A</v>
      </c>
      <c r="AQ193" t="e">
        <f t="shared" si="19"/>
        <v>#N/A</v>
      </c>
      <c r="AR193" t="e">
        <f t="shared" si="20"/>
        <v>#N/A</v>
      </c>
      <c r="AS193" t="e">
        <f t="shared" si="21"/>
        <v>#N/A</v>
      </c>
      <c r="AT193" t="e">
        <f t="shared" si="22"/>
        <v>#N/A</v>
      </c>
      <c r="AU193" s="79" t="str">
        <f t="shared" si="23"/>
        <v/>
      </c>
    </row>
    <row r="194" spans="3:47">
      <c r="C194" s="54"/>
      <c r="D194" s="54"/>
      <c r="AI194" s="18"/>
      <c r="AN194" s="57">
        <f t="shared" ref="AN194:AN257" si="24">IF(V194="",VLOOKUP(K194,CodeToEmailData,2,0),V194)</f>
        <v>0</v>
      </c>
      <c r="AO194" s="68">
        <f t="shared" ref="AO194:AO257" si="25">IF(L194="",VLOOKUP(K194,CodeToEmailData,3,0),L194&amp;" "&amp;N194)</f>
        <v>0</v>
      </c>
      <c r="AP194" t="e">
        <f t="shared" ref="AP194:AP257" si="26">VLOOKUP(AI194,HOOSMatrix,2,1)</f>
        <v>#N/A</v>
      </c>
      <c r="AQ194" t="e">
        <f t="shared" ref="AQ194:AQ257" si="27">VLOOKUP(AJ194,HOOSMatrix,2,1)</f>
        <v>#N/A</v>
      </c>
      <c r="AR194" t="e">
        <f t="shared" ref="AR194:AR257" si="28">VLOOKUP(AK194,HOOSMatrix,2,1)</f>
        <v>#N/A</v>
      </c>
      <c r="AS194" t="e">
        <f t="shared" ref="AS194:AS257" si="29">VLOOKUP(AL194,HOOSMatrix,2,1)</f>
        <v>#N/A</v>
      </c>
      <c r="AT194" t="e">
        <f t="shared" ref="AT194:AT257" si="30">VLOOKUP(AM194,HOOSMatrix,2,1)</f>
        <v>#N/A</v>
      </c>
      <c r="AU194" s="79" t="str">
        <f t="shared" ref="AU194:AU257" si="31">IF(A194="","",IF(ISNA(SUM(AP194:AT194)),"Something has gone wrong. Please contact eHealthier by email at info@ehealthier.net",VLOOKUP(SUM(AP194:AT194),HOOSCoversion,3,1)))</f>
        <v/>
      </c>
    </row>
    <row r="195" spans="3:47">
      <c r="C195" s="54"/>
      <c r="D195" s="54"/>
      <c r="AI195" s="18"/>
      <c r="AN195" s="57">
        <f t="shared" si="24"/>
        <v>0</v>
      </c>
      <c r="AO195" s="68">
        <f t="shared" si="25"/>
        <v>0</v>
      </c>
      <c r="AP195" t="e">
        <f t="shared" si="26"/>
        <v>#N/A</v>
      </c>
      <c r="AQ195" t="e">
        <f t="shared" si="27"/>
        <v>#N/A</v>
      </c>
      <c r="AR195" t="e">
        <f t="shared" si="28"/>
        <v>#N/A</v>
      </c>
      <c r="AS195" t="e">
        <f t="shared" si="29"/>
        <v>#N/A</v>
      </c>
      <c r="AT195" t="e">
        <f t="shared" si="30"/>
        <v>#N/A</v>
      </c>
      <c r="AU195" s="79" t="str">
        <f t="shared" si="31"/>
        <v/>
      </c>
    </row>
    <row r="196" spans="3:47">
      <c r="C196" s="54"/>
      <c r="D196" s="54"/>
      <c r="AI196" s="18"/>
      <c r="AN196" s="57">
        <f t="shared" si="24"/>
        <v>0</v>
      </c>
      <c r="AO196" s="68">
        <f t="shared" si="25"/>
        <v>0</v>
      </c>
      <c r="AP196" t="e">
        <f t="shared" si="26"/>
        <v>#N/A</v>
      </c>
      <c r="AQ196" t="e">
        <f t="shared" si="27"/>
        <v>#N/A</v>
      </c>
      <c r="AR196" t="e">
        <f t="shared" si="28"/>
        <v>#N/A</v>
      </c>
      <c r="AS196" t="e">
        <f t="shared" si="29"/>
        <v>#N/A</v>
      </c>
      <c r="AT196" t="e">
        <f t="shared" si="30"/>
        <v>#N/A</v>
      </c>
      <c r="AU196" s="79" t="str">
        <f t="shared" si="31"/>
        <v/>
      </c>
    </row>
    <row r="197" spans="3:47">
      <c r="C197" s="54"/>
      <c r="D197" s="54"/>
      <c r="AI197" s="18"/>
      <c r="AN197" s="57">
        <f t="shared" si="24"/>
        <v>0</v>
      </c>
      <c r="AO197" s="68">
        <f t="shared" si="25"/>
        <v>0</v>
      </c>
      <c r="AP197" t="e">
        <f t="shared" si="26"/>
        <v>#N/A</v>
      </c>
      <c r="AQ197" t="e">
        <f t="shared" si="27"/>
        <v>#N/A</v>
      </c>
      <c r="AR197" t="e">
        <f t="shared" si="28"/>
        <v>#N/A</v>
      </c>
      <c r="AS197" t="e">
        <f t="shared" si="29"/>
        <v>#N/A</v>
      </c>
      <c r="AT197" t="e">
        <f t="shared" si="30"/>
        <v>#N/A</v>
      </c>
      <c r="AU197" s="79" t="str">
        <f t="shared" si="31"/>
        <v/>
      </c>
    </row>
    <row r="198" spans="3:47">
      <c r="C198" s="54"/>
      <c r="D198" s="54"/>
      <c r="AI198" s="18"/>
      <c r="AN198" s="57">
        <f t="shared" si="24"/>
        <v>0</v>
      </c>
      <c r="AO198" s="68">
        <f t="shared" si="25"/>
        <v>0</v>
      </c>
      <c r="AP198" t="e">
        <f t="shared" si="26"/>
        <v>#N/A</v>
      </c>
      <c r="AQ198" t="e">
        <f t="shared" si="27"/>
        <v>#N/A</v>
      </c>
      <c r="AR198" t="e">
        <f t="shared" si="28"/>
        <v>#N/A</v>
      </c>
      <c r="AS198" t="e">
        <f t="shared" si="29"/>
        <v>#N/A</v>
      </c>
      <c r="AT198" t="e">
        <f t="shared" si="30"/>
        <v>#N/A</v>
      </c>
      <c r="AU198" s="79" t="str">
        <f t="shared" si="31"/>
        <v/>
      </c>
    </row>
    <row r="199" spans="3:47">
      <c r="C199" s="54"/>
      <c r="D199" s="54"/>
      <c r="AI199" s="18"/>
      <c r="AN199" s="57">
        <f t="shared" si="24"/>
        <v>0</v>
      </c>
      <c r="AO199" s="68">
        <f t="shared" si="25"/>
        <v>0</v>
      </c>
      <c r="AP199" t="e">
        <f t="shared" si="26"/>
        <v>#N/A</v>
      </c>
      <c r="AQ199" t="e">
        <f t="shared" si="27"/>
        <v>#N/A</v>
      </c>
      <c r="AR199" t="e">
        <f t="shared" si="28"/>
        <v>#N/A</v>
      </c>
      <c r="AS199" t="e">
        <f t="shared" si="29"/>
        <v>#N/A</v>
      </c>
      <c r="AT199" t="e">
        <f t="shared" si="30"/>
        <v>#N/A</v>
      </c>
      <c r="AU199" s="79" t="str">
        <f t="shared" si="31"/>
        <v/>
      </c>
    </row>
    <row r="200" spans="3:47">
      <c r="C200" s="54"/>
      <c r="D200" s="54"/>
      <c r="AI200" s="18"/>
      <c r="AN200" s="57">
        <f t="shared" si="24"/>
        <v>0</v>
      </c>
      <c r="AO200" s="68">
        <f t="shared" si="25"/>
        <v>0</v>
      </c>
      <c r="AP200" t="e">
        <f t="shared" si="26"/>
        <v>#N/A</v>
      </c>
      <c r="AQ200" t="e">
        <f t="shared" si="27"/>
        <v>#N/A</v>
      </c>
      <c r="AR200" t="e">
        <f t="shared" si="28"/>
        <v>#N/A</v>
      </c>
      <c r="AS200" t="e">
        <f t="shared" si="29"/>
        <v>#N/A</v>
      </c>
      <c r="AT200" t="e">
        <f t="shared" si="30"/>
        <v>#N/A</v>
      </c>
      <c r="AU200" s="79" t="str">
        <f t="shared" si="31"/>
        <v/>
      </c>
    </row>
    <row r="201" spans="3:47">
      <c r="C201" s="54"/>
      <c r="D201" s="54"/>
      <c r="AI201" s="18"/>
      <c r="AN201" s="57">
        <f t="shared" si="24"/>
        <v>0</v>
      </c>
      <c r="AO201" s="68">
        <f t="shared" si="25"/>
        <v>0</v>
      </c>
      <c r="AP201" t="e">
        <f t="shared" si="26"/>
        <v>#N/A</v>
      </c>
      <c r="AQ201" t="e">
        <f t="shared" si="27"/>
        <v>#N/A</v>
      </c>
      <c r="AR201" t="e">
        <f t="shared" si="28"/>
        <v>#N/A</v>
      </c>
      <c r="AS201" t="e">
        <f t="shared" si="29"/>
        <v>#N/A</v>
      </c>
      <c r="AT201" t="e">
        <f t="shared" si="30"/>
        <v>#N/A</v>
      </c>
      <c r="AU201" s="79" t="str">
        <f t="shared" si="31"/>
        <v/>
      </c>
    </row>
    <row r="202" spans="3:47">
      <c r="C202" s="54"/>
      <c r="D202" s="54"/>
      <c r="AI202" s="18"/>
      <c r="AN202" s="57">
        <f t="shared" si="24"/>
        <v>0</v>
      </c>
      <c r="AO202" s="68">
        <f t="shared" si="25"/>
        <v>0</v>
      </c>
      <c r="AP202" t="e">
        <f t="shared" si="26"/>
        <v>#N/A</v>
      </c>
      <c r="AQ202" t="e">
        <f t="shared" si="27"/>
        <v>#N/A</v>
      </c>
      <c r="AR202" t="e">
        <f t="shared" si="28"/>
        <v>#N/A</v>
      </c>
      <c r="AS202" t="e">
        <f t="shared" si="29"/>
        <v>#N/A</v>
      </c>
      <c r="AT202" t="e">
        <f t="shared" si="30"/>
        <v>#N/A</v>
      </c>
      <c r="AU202" s="79" t="str">
        <f t="shared" si="31"/>
        <v/>
      </c>
    </row>
    <row r="203" spans="3:47">
      <c r="C203" s="54"/>
      <c r="D203" s="54"/>
      <c r="AI203" s="18"/>
      <c r="AN203" s="57">
        <f t="shared" si="24"/>
        <v>0</v>
      </c>
      <c r="AO203" s="68">
        <f t="shared" si="25"/>
        <v>0</v>
      </c>
      <c r="AP203" t="e">
        <f t="shared" si="26"/>
        <v>#N/A</v>
      </c>
      <c r="AQ203" t="e">
        <f t="shared" si="27"/>
        <v>#N/A</v>
      </c>
      <c r="AR203" t="e">
        <f t="shared" si="28"/>
        <v>#N/A</v>
      </c>
      <c r="AS203" t="e">
        <f t="shared" si="29"/>
        <v>#N/A</v>
      </c>
      <c r="AT203" t="e">
        <f t="shared" si="30"/>
        <v>#N/A</v>
      </c>
      <c r="AU203" s="79" t="str">
        <f t="shared" si="31"/>
        <v/>
      </c>
    </row>
    <row r="204" spans="3:47">
      <c r="C204" s="54"/>
      <c r="D204" s="54"/>
      <c r="AI204" s="18"/>
      <c r="AN204" s="57">
        <f t="shared" si="24"/>
        <v>0</v>
      </c>
      <c r="AO204" s="68">
        <f t="shared" si="25"/>
        <v>0</v>
      </c>
      <c r="AP204" t="e">
        <f t="shared" si="26"/>
        <v>#N/A</v>
      </c>
      <c r="AQ204" t="e">
        <f t="shared" si="27"/>
        <v>#N/A</v>
      </c>
      <c r="AR204" t="e">
        <f t="shared" si="28"/>
        <v>#N/A</v>
      </c>
      <c r="AS204" t="e">
        <f t="shared" si="29"/>
        <v>#N/A</v>
      </c>
      <c r="AT204" t="e">
        <f t="shared" si="30"/>
        <v>#N/A</v>
      </c>
      <c r="AU204" s="79" t="str">
        <f t="shared" si="31"/>
        <v/>
      </c>
    </row>
    <row r="205" spans="3:47">
      <c r="C205" s="54"/>
      <c r="D205" s="54"/>
      <c r="AI205" s="18"/>
      <c r="AN205" s="57">
        <f t="shared" si="24"/>
        <v>0</v>
      </c>
      <c r="AO205" s="68">
        <f t="shared" si="25"/>
        <v>0</v>
      </c>
      <c r="AP205" t="e">
        <f t="shared" si="26"/>
        <v>#N/A</v>
      </c>
      <c r="AQ205" t="e">
        <f t="shared" si="27"/>
        <v>#N/A</v>
      </c>
      <c r="AR205" t="e">
        <f t="shared" si="28"/>
        <v>#N/A</v>
      </c>
      <c r="AS205" t="e">
        <f t="shared" si="29"/>
        <v>#N/A</v>
      </c>
      <c r="AT205" t="e">
        <f t="shared" si="30"/>
        <v>#N/A</v>
      </c>
      <c r="AU205" s="79" t="str">
        <f t="shared" si="31"/>
        <v/>
      </c>
    </row>
    <row r="206" spans="3:47">
      <c r="C206" s="54"/>
      <c r="D206" s="54"/>
      <c r="AI206" s="18"/>
      <c r="AN206" s="57">
        <f t="shared" si="24"/>
        <v>0</v>
      </c>
      <c r="AO206" s="68">
        <f t="shared" si="25"/>
        <v>0</v>
      </c>
      <c r="AP206" t="e">
        <f t="shared" si="26"/>
        <v>#N/A</v>
      </c>
      <c r="AQ206" t="e">
        <f t="shared" si="27"/>
        <v>#N/A</v>
      </c>
      <c r="AR206" t="e">
        <f t="shared" si="28"/>
        <v>#N/A</v>
      </c>
      <c r="AS206" t="e">
        <f t="shared" si="29"/>
        <v>#N/A</v>
      </c>
      <c r="AT206" t="e">
        <f t="shared" si="30"/>
        <v>#N/A</v>
      </c>
      <c r="AU206" s="79" t="str">
        <f t="shared" si="31"/>
        <v/>
      </c>
    </row>
    <row r="207" spans="3:47">
      <c r="C207" s="54"/>
      <c r="D207" s="54"/>
      <c r="AI207" s="18"/>
      <c r="AN207" s="57">
        <f t="shared" si="24"/>
        <v>0</v>
      </c>
      <c r="AO207" s="68">
        <f t="shared" si="25"/>
        <v>0</v>
      </c>
      <c r="AP207" t="e">
        <f t="shared" si="26"/>
        <v>#N/A</v>
      </c>
      <c r="AQ207" t="e">
        <f t="shared" si="27"/>
        <v>#N/A</v>
      </c>
      <c r="AR207" t="e">
        <f t="shared" si="28"/>
        <v>#N/A</v>
      </c>
      <c r="AS207" t="e">
        <f t="shared" si="29"/>
        <v>#N/A</v>
      </c>
      <c r="AT207" t="e">
        <f t="shared" si="30"/>
        <v>#N/A</v>
      </c>
      <c r="AU207" s="79" t="str">
        <f t="shared" si="31"/>
        <v/>
      </c>
    </row>
    <row r="208" spans="3:47">
      <c r="C208" s="54"/>
      <c r="D208" s="54"/>
      <c r="AI208" s="18"/>
      <c r="AN208" s="57">
        <f t="shared" si="24"/>
        <v>0</v>
      </c>
      <c r="AO208" s="68">
        <f t="shared" si="25"/>
        <v>0</v>
      </c>
      <c r="AP208" t="e">
        <f t="shared" si="26"/>
        <v>#N/A</v>
      </c>
      <c r="AQ208" t="e">
        <f t="shared" si="27"/>
        <v>#N/A</v>
      </c>
      <c r="AR208" t="e">
        <f t="shared" si="28"/>
        <v>#N/A</v>
      </c>
      <c r="AS208" t="e">
        <f t="shared" si="29"/>
        <v>#N/A</v>
      </c>
      <c r="AT208" t="e">
        <f t="shared" si="30"/>
        <v>#N/A</v>
      </c>
      <c r="AU208" s="79" t="str">
        <f t="shared" si="31"/>
        <v/>
      </c>
    </row>
    <row r="209" spans="3:47">
      <c r="C209" s="54"/>
      <c r="D209" s="54"/>
      <c r="AI209" s="18"/>
      <c r="AN209" s="57">
        <f t="shared" si="24"/>
        <v>0</v>
      </c>
      <c r="AO209" s="68">
        <f t="shared" si="25"/>
        <v>0</v>
      </c>
      <c r="AP209" t="e">
        <f t="shared" si="26"/>
        <v>#N/A</v>
      </c>
      <c r="AQ209" t="e">
        <f t="shared" si="27"/>
        <v>#N/A</v>
      </c>
      <c r="AR209" t="e">
        <f t="shared" si="28"/>
        <v>#N/A</v>
      </c>
      <c r="AS209" t="e">
        <f t="shared" si="29"/>
        <v>#N/A</v>
      </c>
      <c r="AT209" t="e">
        <f t="shared" si="30"/>
        <v>#N/A</v>
      </c>
      <c r="AU209" s="79" t="str">
        <f t="shared" si="31"/>
        <v/>
      </c>
    </row>
    <row r="210" spans="3:47">
      <c r="C210" s="54"/>
      <c r="D210" s="54"/>
      <c r="AI210" s="18"/>
      <c r="AN210" s="57">
        <f t="shared" si="24"/>
        <v>0</v>
      </c>
      <c r="AO210" s="68">
        <f t="shared" si="25"/>
        <v>0</v>
      </c>
      <c r="AP210" t="e">
        <f t="shared" si="26"/>
        <v>#N/A</v>
      </c>
      <c r="AQ210" t="e">
        <f t="shared" si="27"/>
        <v>#N/A</v>
      </c>
      <c r="AR210" t="e">
        <f t="shared" si="28"/>
        <v>#N/A</v>
      </c>
      <c r="AS210" t="e">
        <f t="shared" si="29"/>
        <v>#N/A</v>
      </c>
      <c r="AT210" t="e">
        <f t="shared" si="30"/>
        <v>#N/A</v>
      </c>
      <c r="AU210" s="79" t="str">
        <f t="shared" si="31"/>
        <v/>
      </c>
    </row>
    <row r="211" spans="3:47">
      <c r="C211" s="54"/>
      <c r="D211" s="54"/>
      <c r="AI211" s="18"/>
      <c r="AN211" s="57">
        <f t="shared" si="24"/>
        <v>0</v>
      </c>
      <c r="AO211" s="68">
        <f t="shared" si="25"/>
        <v>0</v>
      </c>
      <c r="AP211" t="e">
        <f t="shared" si="26"/>
        <v>#N/A</v>
      </c>
      <c r="AQ211" t="e">
        <f t="shared" si="27"/>
        <v>#N/A</v>
      </c>
      <c r="AR211" t="e">
        <f t="shared" si="28"/>
        <v>#N/A</v>
      </c>
      <c r="AS211" t="e">
        <f t="shared" si="29"/>
        <v>#N/A</v>
      </c>
      <c r="AT211" t="e">
        <f t="shared" si="30"/>
        <v>#N/A</v>
      </c>
      <c r="AU211" s="79" t="str">
        <f t="shared" si="31"/>
        <v/>
      </c>
    </row>
    <row r="212" spans="3:47">
      <c r="C212" s="54"/>
      <c r="D212" s="54"/>
      <c r="AI212" s="18"/>
      <c r="AN212" s="57">
        <f t="shared" si="24"/>
        <v>0</v>
      </c>
      <c r="AO212" s="68">
        <f t="shared" si="25"/>
        <v>0</v>
      </c>
      <c r="AP212" t="e">
        <f t="shared" si="26"/>
        <v>#N/A</v>
      </c>
      <c r="AQ212" t="e">
        <f t="shared" si="27"/>
        <v>#N/A</v>
      </c>
      <c r="AR212" t="e">
        <f t="shared" si="28"/>
        <v>#N/A</v>
      </c>
      <c r="AS212" t="e">
        <f t="shared" si="29"/>
        <v>#N/A</v>
      </c>
      <c r="AT212" t="e">
        <f t="shared" si="30"/>
        <v>#N/A</v>
      </c>
      <c r="AU212" s="79" t="str">
        <f t="shared" si="31"/>
        <v/>
      </c>
    </row>
    <row r="213" spans="3:47">
      <c r="C213" s="54"/>
      <c r="D213" s="54"/>
      <c r="AI213" s="18"/>
      <c r="AN213" s="57">
        <f t="shared" si="24"/>
        <v>0</v>
      </c>
      <c r="AO213" s="68">
        <f t="shared" si="25"/>
        <v>0</v>
      </c>
      <c r="AP213" t="e">
        <f t="shared" si="26"/>
        <v>#N/A</v>
      </c>
      <c r="AQ213" t="e">
        <f t="shared" si="27"/>
        <v>#N/A</v>
      </c>
      <c r="AR213" t="e">
        <f t="shared" si="28"/>
        <v>#N/A</v>
      </c>
      <c r="AS213" t="e">
        <f t="shared" si="29"/>
        <v>#N/A</v>
      </c>
      <c r="AT213" t="e">
        <f t="shared" si="30"/>
        <v>#N/A</v>
      </c>
      <c r="AU213" s="79" t="str">
        <f t="shared" si="31"/>
        <v/>
      </c>
    </row>
    <row r="214" spans="3:47">
      <c r="C214" s="54"/>
      <c r="D214" s="54"/>
      <c r="AI214" s="18"/>
      <c r="AN214" s="57">
        <f t="shared" si="24"/>
        <v>0</v>
      </c>
      <c r="AO214" s="68">
        <f t="shared" si="25"/>
        <v>0</v>
      </c>
      <c r="AP214" t="e">
        <f t="shared" si="26"/>
        <v>#N/A</v>
      </c>
      <c r="AQ214" t="e">
        <f t="shared" si="27"/>
        <v>#N/A</v>
      </c>
      <c r="AR214" t="e">
        <f t="shared" si="28"/>
        <v>#N/A</v>
      </c>
      <c r="AS214" t="e">
        <f t="shared" si="29"/>
        <v>#N/A</v>
      </c>
      <c r="AT214" t="e">
        <f t="shared" si="30"/>
        <v>#N/A</v>
      </c>
      <c r="AU214" s="79" t="str">
        <f t="shared" si="31"/>
        <v/>
      </c>
    </row>
    <row r="215" spans="3:47">
      <c r="C215" s="54"/>
      <c r="D215" s="54"/>
      <c r="AI215" s="18"/>
      <c r="AN215" s="57">
        <f t="shared" si="24"/>
        <v>0</v>
      </c>
      <c r="AO215" s="68">
        <f t="shared" si="25"/>
        <v>0</v>
      </c>
      <c r="AP215" t="e">
        <f t="shared" si="26"/>
        <v>#N/A</v>
      </c>
      <c r="AQ215" t="e">
        <f t="shared" si="27"/>
        <v>#N/A</v>
      </c>
      <c r="AR215" t="e">
        <f t="shared" si="28"/>
        <v>#N/A</v>
      </c>
      <c r="AS215" t="e">
        <f t="shared" si="29"/>
        <v>#N/A</v>
      </c>
      <c r="AT215" t="e">
        <f t="shared" si="30"/>
        <v>#N/A</v>
      </c>
      <c r="AU215" s="79" t="str">
        <f t="shared" si="31"/>
        <v/>
      </c>
    </row>
    <row r="216" spans="3:47">
      <c r="C216" s="54"/>
      <c r="D216" s="54"/>
      <c r="AI216" s="18"/>
      <c r="AN216" s="57">
        <f t="shared" si="24"/>
        <v>0</v>
      </c>
      <c r="AO216" s="68">
        <f t="shared" si="25"/>
        <v>0</v>
      </c>
      <c r="AP216" t="e">
        <f t="shared" si="26"/>
        <v>#N/A</v>
      </c>
      <c r="AQ216" t="e">
        <f t="shared" si="27"/>
        <v>#N/A</v>
      </c>
      <c r="AR216" t="e">
        <f t="shared" si="28"/>
        <v>#N/A</v>
      </c>
      <c r="AS216" t="e">
        <f t="shared" si="29"/>
        <v>#N/A</v>
      </c>
      <c r="AT216" t="e">
        <f t="shared" si="30"/>
        <v>#N/A</v>
      </c>
      <c r="AU216" s="79" t="str">
        <f t="shared" si="31"/>
        <v/>
      </c>
    </row>
    <row r="217" spans="3:47">
      <c r="C217" s="54"/>
      <c r="D217" s="54"/>
      <c r="AI217" s="18"/>
      <c r="AN217" s="57">
        <f t="shared" si="24"/>
        <v>0</v>
      </c>
      <c r="AO217" s="68">
        <f t="shared" si="25"/>
        <v>0</v>
      </c>
      <c r="AP217" t="e">
        <f t="shared" si="26"/>
        <v>#N/A</v>
      </c>
      <c r="AQ217" t="e">
        <f t="shared" si="27"/>
        <v>#N/A</v>
      </c>
      <c r="AR217" t="e">
        <f t="shared" si="28"/>
        <v>#N/A</v>
      </c>
      <c r="AS217" t="e">
        <f t="shared" si="29"/>
        <v>#N/A</v>
      </c>
      <c r="AT217" t="e">
        <f t="shared" si="30"/>
        <v>#N/A</v>
      </c>
      <c r="AU217" s="79" t="str">
        <f t="shared" si="31"/>
        <v/>
      </c>
    </row>
    <row r="218" spans="3:47">
      <c r="C218" s="54"/>
      <c r="D218" s="54"/>
      <c r="AI218" s="18"/>
      <c r="AN218" s="57">
        <f t="shared" si="24"/>
        <v>0</v>
      </c>
      <c r="AO218" s="68">
        <f t="shared" si="25"/>
        <v>0</v>
      </c>
      <c r="AP218" t="e">
        <f t="shared" si="26"/>
        <v>#N/A</v>
      </c>
      <c r="AQ218" t="e">
        <f t="shared" si="27"/>
        <v>#N/A</v>
      </c>
      <c r="AR218" t="e">
        <f t="shared" si="28"/>
        <v>#N/A</v>
      </c>
      <c r="AS218" t="e">
        <f t="shared" si="29"/>
        <v>#N/A</v>
      </c>
      <c r="AT218" t="e">
        <f t="shared" si="30"/>
        <v>#N/A</v>
      </c>
      <c r="AU218" s="79" t="str">
        <f t="shared" si="31"/>
        <v/>
      </c>
    </row>
    <row r="219" spans="3:47">
      <c r="C219" s="54"/>
      <c r="D219" s="54"/>
      <c r="AI219" s="18"/>
      <c r="AN219" s="57">
        <f t="shared" si="24"/>
        <v>0</v>
      </c>
      <c r="AO219" s="68">
        <f t="shared" si="25"/>
        <v>0</v>
      </c>
      <c r="AP219" t="e">
        <f t="shared" si="26"/>
        <v>#N/A</v>
      </c>
      <c r="AQ219" t="e">
        <f t="shared" si="27"/>
        <v>#N/A</v>
      </c>
      <c r="AR219" t="e">
        <f t="shared" si="28"/>
        <v>#N/A</v>
      </c>
      <c r="AS219" t="e">
        <f t="shared" si="29"/>
        <v>#N/A</v>
      </c>
      <c r="AT219" t="e">
        <f t="shared" si="30"/>
        <v>#N/A</v>
      </c>
      <c r="AU219" s="79" t="str">
        <f t="shared" si="31"/>
        <v/>
      </c>
    </row>
    <row r="220" spans="3:47">
      <c r="C220" s="54"/>
      <c r="D220" s="54"/>
      <c r="AI220" s="18"/>
      <c r="AN220" s="57">
        <f t="shared" si="24"/>
        <v>0</v>
      </c>
      <c r="AO220" s="68">
        <f t="shared" si="25"/>
        <v>0</v>
      </c>
      <c r="AP220" t="e">
        <f t="shared" si="26"/>
        <v>#N/A</v>
      </c>
      <c r="AQ220" t="e">
        <f t="shared" si="27"/>
        <v>#N/A</v>
      </c>
      <c r="AR220" t="e">
        <f t="shared" si="28"/>
        <v>#N/A</v>
      </c>
      <c r="AS220" t="e">
        <f t="shared" si="29"/>
        <v>#N/A</v>
      </c>
      <c r="AT220" t="e">
        <f t="shared" si="30"/>
        <v>#N/A</v>
      </c>
      <c r="AU220" s="79" t="str">
        <f t="shared" si="31"/>
        <v/>
      </c>
    </row>
    <row r="221" spans="3:47">
      <c r="C221" s="54"/>
      <c r="D221" s="54"/>
      <c r="AI221" s="18"/>
      <c r="AN221" s="57">
        <f t="shared" si="24"/>
        <v>0</v>
      </c>
      <c r="AO221" s="68">
        <f t="shared" si="25"/>
        <v>0</v>
      </c>
      <c r="AP221" t="e">
        <f t="shared" si="26"/>
        <v>#N/A</v>
      </c>
      <c r="AQ221" t="e">
        <f t="shared" si="27"/>
        <v>#N/A</v>
      </c>
      <c r="AR221" t="e">
        <f t="shared" si="28"/>
        <v>#N/A</v>
      </c>
      <c r="AS221" t="e">
        <f t="shared" si="29"/>
        <v>#N/A</v>
      </c>
      <c r="AT221" t="e">
        <f t="shared" si="30"/>
        <v>#N/A</v>
      </c>
      <c r="AU221" s="79" t="str">
        <f t="shared" si="31"/>
        <v/>
      </c>
    </row>
    <row r="222" spans="3:47">
      <c r="C222" s="54"/>
      <c r="D222" s="54"/>
      <c r="AI222" s="18"/>
      <c r="AN222" s="57">
        <f t="shared" si="24"/>
        <v>0</v>
      </c>
      <c r="AO222" s="68">
        <f t="shared" si="25"/>
        <v>0</v>
      </c>
      <c r="AP222" t="e">
        <f t="shared" si="26"/>
        <v>#N/A</v>
      </c>
      <c r="AQ222" t="e">
        <f t="shared" si="27"/>
        <v>#N/A</v>
      </c>
      <c r="AR222" t="e">
        <f t="shared" si="28"/>
        <v>#N/A</v>
      </c>
      <c r="AS222" t="e">
        <f t="shared" si="29"/>
        <v>#N/A</v>
      </c>
      <c r="AT222" t="e">
        <f t="shared" si="30"/>
        <v>#N/A</v>
      </c>
      <c r="AU222" s="79" t="str">
        <f t="shared" si="31"/>
        <v/>
      </c>
    </row>
    <row r="223" spans="3:47">
      <c r="C223" s="54"/>
      <c r="D223" s="54"/>
      <c r="AI223" s="18"/>
      <c r="AN223" s="57">
        <f t="shared" si="24"/>
        <v>0</v>
      </c>
      <c r="AO223" s="68">
        <f t="shared" si="25"/>
        <v>0</v>
      </c>
      <c r="AP223" t="e">
        <f t="shared" si="26"/>
        <v>#N/A</v>
      </c>
      <c r="AQ223" t="e">
        <f t="shared" si="27"/>
        <v>#N/A</v>
      </c>
      <c r="AR223" t="e">
        <f t="shared" si="28"/>
        <v>#N/A</v>
      </c>
      <c r="AS223" t="e">
        <f t="shared" si="29"/>
        <v>#N/A</v>
      </c>
      <c r="AT223" t="e">
        <f t="shared" si="30"/>
        <v>#N/A</v>
      </c>
      <c r="AU223" s="79" t="str">
        <f t="shared" si="31"/>
        <v/>
      </c>
    </row>
    <row r="224" spans="3:47">
      <c r="C224" s="54"/>
      <c r="D224" s="54"/>
      <c r="AI224" s="18"/>
      <c r="AN224" s="57">
        <f t="shared" si="24"/>
        <v>0</v>
      </c>
      <c r="AO224" s="68">
        <f t="shared" si="25"/>
        <v>0</v>
      </c>
      <c r="AP224" t="e">
        <f t="shared" si="26"/>
        <v>#N/A</v>
      </c>
      <c r="AQ224" t="e">
        <f t="shared" si="27"/>
        <v>#N/A</v>
      </c>
      <c r="AR224" t="e">
        <f t="shared" si="28"/>
        <v>#N/A</v>
      </c>
      <c r="AS224" t="e">
        <f t="shared" si="29"/>
        <v>#N/A</v>
      </c>
      <c r="AT224" t="e">
        <f t="shared" si="30"/>
        <v>#N/A</v>
      </c>
      <c r="AU224" s="79" t="str">
        <f t="shared" si="31"/>
        <v/>
      </c>
    </row>
    <row r="225" spans="3:47">
      <c r="C225" s="54"/>
      <c r="D225" s="54"/>
      <c r="AI225" s="18"/>
      <c r="AN225" s="57">
        <f t="shared" si="24"/>
        <v>0</v>
      </c>
      <c r="AO225" s="68">
        <f t="shared" si="25"/>
        <v>0</v>
      </c>
      <c r="AP225" t="e">
        <f t="shared" si="26"/>
        <v>#N/A</v>
      </c>
      <c r="AQ225" t="e">
        <f t="shared" si="27"/>
        <v>#N/A</v>
      </c>
      <c r="AR225" t="e">
        <f t="shared" si="28"/>
        <v>#N/A</v>
      </c>
      <c r="AS225" t="e">
        <f t="shared" si="29"/>
        <v>#N/A</v>
      </c>
      <c r="AT225" t="e">
        <f t="shared" si="30"/>
        <v>#N/A</v>
      </c>
      <c r="AU225" s="79" t="str">
        <f t="shared" si="31"/>
        <v/>
      </c>
    </row>
    <row r="226" spans="3:47">
      <c r="C226" s="54"/>
      <c r="D226" s="54"/>
      <c r="AI226" s="18"/>
      <c r="AN226" s="57">
        <f t="shared" si="24"/>
        <v>0</v>
      </c>
      <c r="AO226" s="68">
        <f t="shared" si="25"/>
        <v>0</v>
      </c>
      <c r="AP226" t="e">
        <f t="shared" si="26"/>
        <v>#N/A</v>
      </c>
      <c r="AQ226" t="e">
        <f t="shared" si="27"/>
        <v>#N/A</v>
      </c>
      <c r="AR226" t="e">
        <f t="shared" si="28"/>
        <v>#N/A</v>
      </c>
      <c r="AS226" t="e">
        <f t="shared" si="29"/>
        <v>#N/A</v>
      </c>
      <c r="AT226" t="e">
        <f t="shared" si="30"/>
        <v>#N/A</v>
      </c>
      <c r="AU226" s="79" t="str">
        <f t="shared" si="31"/>
        <v/>
      </c>
    </row>
    <row r="227" spans="3:47">
      <c r="C227" s="54"/>
      <c r="D227" s="54"/>
      <c r="AI227" s="18"/>
      <c r="AN227" s="57">
        <f t="shared" si="24"/>
        <v>0</v>
      </c>
      <c r="AO227" s="68">
        <f t="shared" si="25"/>
        <v>0</v>
      </c>
      <c r="AP227" t="e">
        <f t="shared" si="26"/>
        <v>#N/A</v>
      </c>
      <c r="AQ227" t="e">
        <f t="shared" si="27"/>
        <v>#N/A</v>
      </c>
      <c r="AR227" t="e">
        <f t="shared" si="28"/>
        <v>#N/A</v>
      </c>
      <c r="AS227" t="e">
        <f t="shared" si="29"/>
        <v>#N/A</v>
      </c>
      <c r="AT227" t="e">
        <f t="shared" si="30"/>
        <v>#N/A</v>
      </c>
      <c r="AU227" s="79" t="str">
        <f t="shared" si="31"/>
        <v/>
      </c>
    </row>
    <row r="228" spans="3:47">
      <c r="C228" s="54"/>
      <c r="D228" s="54"/>
      <c r="AI228" s="18"/>
      <c r="AN228" s="57">
        <f t="shared" si="24"/>
        <v>0</v>
      </c>
      <c r="AO228" s="68">
        <f t="shared" si="25"/>
        <v>0</v>
      </c>
      <c r="AP228" t="e">
        <f t="shared" si="26"/>
        <v>#N/A</v>
      </c>
      <c r="AQ228" t="e">
        <f t="shared" si="27"/>
        <v>#N/A</v>
      </c>
      <c r="AR228" t="e">
        <f t="shared" si="28"/>
        <v>#N/A</v>
      </c>
      <c r="AS228" t="e">
        <f t="shared" si="29"/>
        <v>#N/A</v>
      </c>
      <c r="AT228" t="e">
        <f t="shared" si="30"/>
        <v>#N/A</v>
      </c>
      <c r="AU228" s="79" t="str">
        <f t="shared" si="31"/>
        <v/>
      </c>
    </row>
    <row r="229" spans="3:47">
      <c r="C229" s="54"/>
      <c r="D229" s="54"/>
      <c r="AI229" s="18"/>
      <c r="AN229" s="57">
        <f t="shared" si="24"/>
        <v>0</v>
      </c>
      <c r="AO229" s="68">
        <f t="shared" si="25"/>
        <v>0</v>
      </c>
      <c r="AP229" t="e">
        <f t="shared" si="26"/>
        <v>#N/A</v>
      </c>
      <c r="AQ229" t="e">
        <f t="shared" si="27"/>
        <v>#N/A</v>
      </c>
      <c r="AR229" t="e">
        <f t="shared" si="28"/>
        <v>#N/A</v>
      </c>
      <c r="AS229" t="e">
        <f t="shared" si="29"/>
        <v>#N/A</v>
      </c>
      <c r="AT229" t="e">
        <f t="shared" si="30"/>
        <v>#N/A</v>
      </c>
      <c r="AU229" s="79" t="str">
        <f t="shared" si="31"/>
        <v/>
      </c>
    </row>
    <row r="230" spans="3:47">
      <c r="C230" s="54"/>
      <c r="D230" s="54"/>
      <c r="AI230" s="18"/>
      <c r="AN230" s="57">
        <f t="shared" si="24"/>
        <v>0</v>
      </c>
      <c r="AO230" s="68">
        <f t="shared" si="25"/>
        <v>0</v>
      </c>
      <c r="AP230" t="e">
        <f t="shared" si="26"/>
        <v>#N/A</v>
      </c>
      <c r="AQ230" t="e">
        <f t="shared" si="27"/>
        <v>#N/A</v>
      </c>
      <c r="AR230" t="e">
        <f t="shared" si="28"/>
        <v>#N/A</v>
      </c>
      <c r="AS230" t="e">
        <f t="shared" si="29"/>
        <v>#N/A</v>
      </c>
      <c r="AT230" t="e">
        <f t="shared" si="30"/>
        <v>#N/A</v>
      </c>
      <c r="AU230" s="79" t="str">
        <f t="shared" si="31"/>
        <v/>
      </c>
    </row>
    <row r="231" spans="3:47">
      <c r="C231" s="54"/>
      <c r="D231" s="54"/>
      <c r="AI231" s="18"/>
      <c r="AN231" s="57">
        <f t="shared" si="24"/>
        <v>0</v>
      </c>
      <c r="AO231" s="68">
        <f t="shared" si="25"/>
        <v>0</v>
      </c>
      <c r="AP231" t="e">
        <f t="shared" si="26"/>
        <v>#N/A</v>
      </c>
      <c r="AQ231" t="e">
        <f t="shared" si="27"/>
        <v>#N/A</v>
      </c>
      <c r="AR231" t="e">
        <f t="shared" si="28"/>
        <v>#N/A</v>
      </c>
      <c r="AS231" t="e">
        <f t="shared" si="29"/>
        <v>#N/A</v>
      </c>
      <c r="AT231" t="e">
        <f t="shared" si="30"/>
        <v>#N/A</v>
      </c>
      <c r="AU231" s="79" t="str">
        <f t="shared" si="31"/>
        <v/>
      </c>
    </row>
    <row r="232" spans="3:47">
      <c r="C232" s="54"/>
      <c r="D232" s="54"/>
      <c r="AI232" s="18"/>
      <c r="AN232" s="57">
        <f t="shared" si="24"/>
        <v>0</v>
      </c>
      <c r="AO232" s="68">
        <f t="shared" si="25"/>
        <v>0</v>
      </c>
      <c r="AP232" t="e">
        <f t="shared" si="26"/>
        <v>#N/A</v>
      </c>
      <c r="AQ232" t="e">
        <f t="shared" si="27"/>
        <v>#N/A</v>
      </c>
      <c r="AR232" t="e">
        <f t="shared" si="28"/>
        <v>#N/A</v>
      </c>
      <c r="AS232" t="e">
        <f t="shared" si="29"/>
        <v>#N/A</v>
      </c>
      <c r="AT232" t="e">
        <f t="shared" si="30"/>
        <v>#N/A</v>
      </c>
      <c r="AU232" s="79" t="str">
        <f t="shared" si="31"/>
        <v/>
      </c>
    </row>
    <row r="233" spans="3:47">
      <c r="C233" s="54"/>
      <c r="D233" s="54"/>
      <c r="AI233" s="18"/>
      <c r="AN233" s="57">
        <f t="shared" si="24"/>
        <v>0</v>
      </c>
      <c r="AO233" s="68">
        <f t="shared" si="25"/>
        <v>0</v>
      </c>
      <c r="AP233" t="e">
        <f t="shared" si="26"/>
        <v>#N/A</v>
      </c>
      <c r="AQ233" t="e">
        <f t="shared" si="27"/>
        <v>#N/A</v>
      </c>
      <c r="AR233" t="e">
        <f t="shared" si="28"/>
        <v>#N/A</v>
      </c>
      <c r="AS233" t="e">
        <f t="shared" si="29"/>
        <v>#N/A</v>
      </c>
      <c r="AT233" t="e">
        <f t="shared" si="30"/>
        <v>#N/A</v>
      </c>
      <c r="AU233" s="79" t="str">
        <f t="shared" si="31"/>
        <v/>
      </c>
    </row>
    <row r="234" spans="3:47">
      <c r="C234" s="54"/>
      <c r="D234" s="54"/>
      <c r="AI234" s="18"/>
      <c r="AN234" s="57">
        <f t="shared" si="24"/>
        <v>0</v>
      </c>
      <c r="AO234" s="68">
        <f t="shared" si="25"/>
        <v>0</v>
      </c>
      <c r="AP234" t="e">
        <f t="shared" si="26"/>
        <v>#N/A</v>
      </c>
      <c r="AQ234" t="e">
        <f t="shared" si="27"/>
        <v>#N/A</v>
      </c>
      <c r="AR234" t="e">
        <f t="shared" si="28"/>
        <v>#N/A</v>
      </c>
      <c r="AS234" t="e">
        <f t="shared" si="29"/>
        <v>#N/A</v>
      </c>
      <c r="AT234" t="e">
        <f t="shared" si="30"/>
        <v>#N/A</v>
      </c>
      <c r="AU234" s="79" t="str">
        <f t="shared" si="31"/>
        <v/>
      </c>
    </row>
    <row r="235" spans="3:47">
      <c r="C235" s="54"/>
      <c r="D235" s="54"/>
      <c r="AI235" s="18"/>
      <c r="AN235" s="57">
        <f t="shared" si="24"/>
        <v>0</v>
      </c>
      <c r="AO235" s="68">
        <f t="shared" si="25"/>
        <v>0</v>
      </c>
      <c r="AP235" t="e">
        <f t="shared" si="26"/>
        <v>#N/A</v>
      </c>
      <c r="AQ235" t="e">
        <f t="shared" si="27"/>
        <v>#N/A</v>
      </c>
      <c r="AR235" t="e">
        <f t="shared" si="28"/>
        <v>#N/A</v>
      </c>
      <c r="AS235" t="e">
        <f t="shared" si="29"/>
        <v>#N/A</v>
      </c>
      <c r="AT235" t="e">
        <f t="shared" si="30"/>
        <v>#N/A</v>
      </c>
      <c r="AU235" s="79" t="str">
        <f t="shared" si="31"/>
        <v/>
      </c>
    </row>
    <row r="236" spans="3:47">
      <c r="C236" s="54"/>
      <c r="D236" s="54"/>
      <c r="AI236" s="18"/>
      <c r="AN236" s="57">
        <f t="shared" si="24"/>
        <v>0</v>
      </c>
      <c r="AO236" s="68">
        <f t="shared" si="25"/>
        <v>0</v>
      </c>
      <c r="AP236" t="e">
        <f t="shared" si="26"/>
        <v>#N/A</v>
      </c>
      <c r="AQ236" t="e">
        <f t="shared" si="27"/>
        <v>#N/A</v>
      </c>
      <c r="AR236" t="e">
        <f t="shared" si="28"/>
        <v>#N/A</v>
      </c>
      <c r="AS236" t="e">
        <f t="shared" si="29"/>
        <v>#N/A</v>
      </c>
      <c r="AT236" t="e">
        <f t="shared" si="30"/>
        <v>#N/A</v>
      </c>
      <c r="AU236" s="79" t="str">
        <f t="shared" si="31"/>
        <v/>
      </c>
    </row>
    <row r="237" spans="3:47">
      <c r="C237" s="54"/>
      <c r="D237" s="54"/>
      <c r="AI237" s="18"/>
      <c r="AN237" s="57">
        <f t="shared" si="24"/>
        <v>0</v>
      </c>
      <c r="AO237" s="68">
        <f t="shared" si="25"/>
        <v>0</v>
      </c>
      <c r="AP237" t="e">
        <f t="shared" si="26"/>
        <v>#N/A</v>
      </c>
      <c r="AQ237" t="e">
        <f t="shared" si="27"/>
        <v>#N/A</v>
      </c>
      <c r="AR237" t="e">
        <f t="shared" si="28"/>
        <v>#N/A</v>
      </c>
      <c r="AS237" t="e">
        <f t="shared" si="29"/>
        <v>#N/A</v>
      </c>
      <c r="AT237" t="e">
        <f t="shared" si="30"/>
        <v>#N/A</v>
      </c>
      <c r="AU237" s="79" t="str">
        <f t="shared" si="31"/>
        <v/>
      </c>
    </row>
    <row r="238" spans="3:47">
      <c r="C238" s="54"/>
      <c r="D238" s="54"/>
      <c r="AI238" s="18"/>
      <c r="AN238" s="57">
        <f t="shared" si="24"/>
        <v>0</v>
      </c>
      <c r="AO238" s="68">
        <f t="shared" si="25"/>
        <v>0</v>
      </c>
      <c r="AP238" t="e">
        <f t="shared" si="26"/>
        <v>#N/A</v>
      </c>
      <c r="AQ238" t="e">
        <f t="shared" si="27"/>
        <v>#N/A</v>
      </c>
      <c r="AR238" t="e">
        <f t="shared" si="28"/>
        <v>#N/A</v>
      </c>
      <c r="AS238" t="e">
        <f t="shared" si="29"/>
        <v>#N/A</v>
      </c>
      <c r="AT238" t="e">
        <f t="shared" si="30"/>
        <v>#N/A</v>
      </c>
      <c r="AU238" s="79" t="str">
        <f t="shared" si="31"/>
        <v/>
      </c>
    </row>
    <row r="239" spans="3:47">
      <c r="C239" s="54"/>
      <c r="D239" s="54"/>
      <c r="AI239" s="18"/>
      <c r="AN239" s="57">
        <f t="shared" si="24"/>
        <v>0</v>
      </c>
      <c r="AO239" s="68">
        <f t="shared" si="25"/>
        <v>0</v>
      </c>
      <c r="AP239" t="e">
        <f t="shared" si="26"/>
        <v>#N/A</v>
      </c>
      <c r="AQ239" t="e">
        <f t="shared" si="27"/>
        <v>#N/A</v>
      </c>
      <c r="AR239" t="e">
        <f t="shared" si="28"/>
        <v>#N/A</v>
      </c>
      <c r="AS239" t="e">
        <f t="shared" si="29"/>
        <v>#N/A</v>
      </c>
      <c r="AT239" t="e">
        <f t="shared" si="30"/>
        <v>#N/A</v>
      </c>
      <c r="AU239" s="79" t="str">
        <f t="shared" si="31"/>
        <v/>
      </c>
    </row>
    <row r="240" spans="3:47">
      <c r="C240" s="54"/>
      <c r="D240" s="54"/>
      <c r="AI240" s="18"/>
      <c r="AN240" s="57">
        <f t="shared" si="24"/>
        <v>0</v>
      </c>
      <c r="AO240" s="68">
        <f t="shared" si="25"/>
        <v>0</v>
      </c>
      <c r="AP240" t="e">
        <f t="shared" si="26"/>
        <v>#N/A</v>
      </c>
      <c r="AQ240" t="e">
        <f t="shared" si="27"/>
        <v>#N/A</v>
      </c>
      <c r="AR240" t="e">
        <f t="shared" si="28"/>
        <v>#N/A</v>
      </c>
      <c r="AS240" t="e">
        <f t="shared" si="29"/>
        <v>#N/A</v>
      </c>
      <c r="AT240" t="e">
        <f t="shared" si="30"/>
        <v>#N/A</v>
      </c>
      <c r="AU240" s="79" t="str">
        <f t="shared" si="31"/>
        <v/>
      </c>
    </row>
    <row r="241" spans="3:47">
      <c r="C241" s="54"/>
      <c r="D241" s="54"/>
      <c r="AI241" s="18"/>
      <c r="AN241" s="57">
        <f t="shared" si="24"/>
        <v>0</v>
      </c>
      <c r="AO241" s="68">
        <f t="shared" si="25"/>
        <v>0</v>
      </c>
      <c r="AP241" t="e">
        <f t="shared" si="26"/>
        <v>#N/A</v>
      </c>
      <c r="AQ241" t="e">
        <f t="shared" si="27"/>
        <v>#N/A</v>
      </c>
      <c r="AR241" t="e">
        <f t="shared" si="28"/>
        <v>#N/A</v>
      </c>
      <c r="AS241" t="e">
        <f t="shared" si="29"/>
        <v>#N/A</v>
      </c>
      <c r="AT241" t="e">
        <f t="shared" si="30"/>
        <v>#N/A</v>
      </c>
      <c r="AU241" s="79" t="str">
        <f t="shared" si="31"/>
        <v/>
      </c>
    </row>
    <row r="242" spans="3:47">
      <c r="C242" s="54"/>
      <c r="D242" s="54"/>
      <c r="AI242" s="18"/>
      <c r="AN242" s="57">
        <f t="shared" si="24"/>
        <v>0</v>
      </c>
      <c r="AO242" s="68">
        <f t="shared" si="25"/>
        <v>0</v>
      </c>
      <c r="AP242" t="e">
        <f t="shared" si="26"/>
        <v>#N/A</v>
      </c>
      <c r="AQ242" t="e">
        <f t="shared" si="27"/>
        <v>#N/A</v>
      </c>
      <c r="AR242" t="e">
        <f t="shared" si="28"/>
        <v>#N/A</v>
      </c>
      <c r="AS242" t="e">
        <f t="shared" si="29"/>
        <v>#N/A</v>
      </c>
      <c r="AT242" t="e">
        <f t="shared" si="30"/>
        <v>#N/A</v>
      </c>
      <c r="AU242" s="79" t="str">
        <f t="shared" si="31"/>
        <v/>
      </c>
    </row>
    <row r="243" spans="3:47">
      <c r="C243" s="54"/>
      <c r="D243" s="54"/>
      <c r="AI243" s="18"/>
      <c r="AN243" s="57">
        <f t="shared" si="24"/>
        <v>0</v>
      </c>
      <c r="AO243" s="68">
        <f t="shared" si="25"/>
        <v>0</v>
      </c>
      <c r="AP243" t="e">
        <f t="shared" si="26"/>
        <v>#N/A</v>
      </c>
      <c r="AQ243" t="e">
        <f t="shared" si="27"/>
        <v>#N/A</v>
      </c>
      <c r="AR243" t="e">
        <f t="shared" si="28"/>
        <v>#N/A</v>
      </c>
      <c r="AS243" t="e">
        <f t="shared" si="29"/>
        <v>#N/A</v>
      </c>
      <c r="AT243" t="e">
        <f t="shared" si="30"/>
        <v>#N/A</v>
      </c>
      <c r="AU243" s="79" t="str">
        <f t="shared" si="31"/>
        <v/>
      </c>
    </row>
    <row r="244" spans="3:47">
      <c r="C244" s="54"/>
      <c r="D244" s="54"/>
      <c r="AI244" s="18"/>
      <c r="AN244" s="57">
        <f t="shared" si="24"/>
        <v>0</v>
      </c>
      <c r="AO244" s="68">
        <f t="shared" si="25"/>
        <v>0</v>
      </c>
      <c r="AP244" t="e">
        <f t="shared" si="26"/>
        <v>#N/A</v>
      </c>
      <c r="AQ244" t="e">
        <f t="shared" si="27"/>
        <v>#N/A</v>
      </c>
      <c r="AR244" t="e">
        <f t="shared" si="28"/>
        <v>#N/A</v>
      </c>
      <c r="AS244" t="e">
        <f t="shared" si="29"/>
        <v>#N/A</v>
      </c>
      <c r="AT244" t="e">
        <f t="shared" si="30"/>
        <v>#N/A</v>
      </c>
      <c r="AU244" s="79" t="str">
        <f t="shared" si="31"/>
        <v/>
      </c>
    </row>
    <row r="245" spans="3:47">
      <c r="C245" s="54"/>
      <c r="D245" s="54"/>
      <c r="AI245" s="18"/>
      <c r="AN245" s="57">
        <f t="shared" si="24"/>
        <v>0</v>
      </c>
      <c r="AO245" s="68">
        <f t="shared" si="25"/>
        <v>0</v>
      </c>
      <c r="AP245" t="e">
        <f t="shared" si="26"/>
        <v>#N/A</v>
      </c>
      <c r="AQ245" t="e">
        <f t="shared" si="27"/>
        <v>#N/A</v>
      </c>
      <c r="AR245" t="e">
        <f t="shared" si="28"/>
        <v>#N/A</v>
      </c>
      <c r="AS245" t="e">
        <f t="shared" si="29"/>
        <v>#N/A</v>
      </c>
      <c r="AT245" t="e">
        <f t="shared" si="30"/>
        <v>#N/A</v>
      </c>
      <c r="AU245" s="79" t="str">
        <f t="shared" si="31"/>
        <v/>
      </c>
    </row>
    <row r="246" spans="3:47">
      <c r="C246" s="54"/>
      <c r="D246" s="54"/>
      <c r="AI246" s="18"/>
      <c r="AN246" s="57">
        <f t="shared" si="24"/>
        <v>0</v>
      </c>
      <c r="AO246" s="68">
        <f t="shared" si="25"/>
        <v>0</v>
      </c>
      <c r="AP246" t="e">
        <f t="shared" si="26"/>
        <v>#N/A</v>
      </c>
      <c r="AQ246" t="e">
        <f t="shared" si="27"/>
        <v>#N/A</v>
      </c>
      <c r="AR246" t="e">
        <f t="shared" si="28"/>
        <v>#N/A</v>
      </c>
      <c r="AS246" t="e">
        <f t="shared" si="29"/>
        <v>#N/A</v>
      </c>
      <c r="AT246" t="e">
        <f t="shared" si="30"/>
        <v>#N/A</v>
      </c>
      <c r="AU246" s="79" t="str">
        <f t="shared" si="31"/>
        <v/>
      </c>
    </row>
    <row r="247" spans="3:47">
      <c r="C247" s="54"/>
      <c r="D247" s="54"/>
      <c r="AI247" s="18"/>
      <c r="AN247" s="57">
        <f t="shared" si="24"/>
        <v>0</v>
      </c>
      <c r="AO247" s="68">
        <f t="shared" si="25"/>
        <v>0</v>
      </c>
      <c r="AP247" t="e">
        <f t="shared" si="26"/>
        <v>#N/A</v>
      </c>
      <c r="AQ247" t="e">
        <f t="shared" si="27"/>
        <v>#N/A</v>
      </c>
      <c r="AR247" t="e">
        <f t="shared" si="28"/>
        <v>#N/A</v>
      </c>
      <c r="AS247" t="e">
        <f t="shared" si="29"/>
        <v>#N/A</v>
      </c>
      <c r="AT247" t="e">
        <f t="shared" si="30"/>
        <v>#N/A</v>
      </c>
      <c r="AU247" s="79" t="str">
        <f t="shared" si="31"/>
        <v/>
      </c>
    </row>
    <row r="248" spans="3:47">
      <c r="C248" s="54"/>
      <c r="D248" s="54"/>
      <c r="AI248" s="18"/>
      <c r="AN248" s="57">
        <f t="shared" si="24"/>
        <v>0</v>
      </c>
      <c r="AO248" s="68">
        <f t="shared" si="25"/>
        <v>0</v>
      </c>
      <c r="AP248" t="e">
        <f t="shared" si="26"/>
        <v>#N/A</v>
      </c>
      <c r="AQ248" t="e">
        <f t="shared" si="27"/>
        <v>#N/A</v>
      </c>
      <c r="AR248" t="e">
        <f t="shared" si="28"/>
        <v>#N/A</v>
      </c>
      <c r="AS248" t="e">
        <f t="shared" si="29"/>
        <v>#N/A</v>
      </c>
      <c r="AT248" t="e">
        <f t="shared" si="30"/>
        <v>#N/A</v>
      </c>
      <c r="AU248" s="79" t="str">
        <f t="shared" si="31"/>
        <v/>
      </c>
    </row>
    <row r="249" spans="3:47">
      <c r="C249" s="54"/>
      <c r="D249" s="54"/>
      <c r="AI249" s="18"/>
      <c r="AN249" s="57">
        <f t="shared" si="24"/>
        <v>0</v>
      </c>
      <c r="AO249" s="68">
        <f t="shared" si="25"/>
        <v>0</v>
      </c>
      <c r="AP249" t="e">
        <f t="shared" si="26"/>
        <v>#N/A</v>
      </c>
      <c r="AQ249" t="e">
        <f t="shared" si="27"/>
        <v>#N/A</v>
      </c>
      <c r="AR249" t="e">
        <f t="shared" si="28"/>
        <v>#N/A</v>
      </c>
      <c r="AS249" t="e">
        <f t="shared" si="29"/>
        <v>#N/A</v>
      </c>
      <c r="AT249" t="e">
        <f t="shared" si="30"/>
        <v>#N/A</v>
      </c>
      <c r="AU249" s="79" t="str">
        <f t="shared" si="31"/>
        <v/>
      </c>
    </row>
    <row r="250" spans="3:47">
      <c r="C250" s="54"/>
      <c r="D250" s="54"/>
      <c r="AI250" s="18"/>
      <c r="AN250" s="57">
        <f t="shared" si="24"/>
        <v>0</v>
      </c>
      <c r="AO250" s="68">
        <f t="shared" si="25"/>
        <v>0</v>
      </c>
      <c r="AP250" t="e">
        <f t="shared" si="26"/>
        <v>#N/A</v>
      </c>
      <c r="AQ250" t="e">
        <f t="shared" si="27"/>
        <v>#N/A</v>
      </c>
      <c r="AR250" t="e">
        <f t="shared" si="28"/>
        <v>#N/A</v>
      </c>
      <c r="AS250" t="e">
        <f t="shared" si="29"/>
        <v>#N/A</v>
      </c>
      <c r="AT250" t="e">
        <f t="shared" si="30"/>
        <v>#N/A</v>
      </c>
      <c r="AU250" s="79" t="str">
        <f t="shared" si="31"/>
        <v/>
      </c>
    </row>
    <row r="251" spans="3:47">
      <c r="C251" s="54"/>
      <c r="D251" s="54"/>
      <c r="AI251" s="18"/>
      <c r="AN251" s="57">
        <f t="shared" si="24"/>
        <v>0</v>
      </c>
      <c r="AO251" s="68">
        <f t="shared" si="25"/>
        <v>0</v>
      </c>
      <c r="AP251" t="e">
        <f t="shared" si="26"/>
        <v>#N/A</v>
      </c>
      <c r="AQ251" t="e">
        <f t="shared" si="27"/>
        <v>#N/A</v>
      </c>
      <c r="AR251" t="e">
        <f t="shared" si="28"/>
        <v>#N/A</v>
      </c>
      <c r="AS251" t="e">
        <f t="shared" si="29"/>
        <v>#N/A</v>
      </c>
      <c r="AT251" t="e">
        <f t="shared" si="30"/>
        <v>#N/A</v>
      </c>
      <c r="AU251" s="79" t="str">
        <f t="shared" si="31"/>
        <v/>
      </c>
    </row>
    <row r="252" spans="3:47">
      <c r="C252" s="54"/>
      <c r="D252" s="54"/>
      <c r="AI252" s="18"/>
      <c r="AN252" s="57">
        <f t="shared" si="24"/>
        <v>0</v>
      </c>
      <c r="AO252" s="68">
        <f t="shared" si="25"/>
        <v>0</v>
      </c>
      <c r="AP252" t="e">
        <f t="shared" si="26"/>
        <v>#N/A</v>
      </c>
      <c r="AQ252" t="e">
        <f t="shared" si="27"/>
        <v>#N/A</v>
      </c>
      <c r="AR252" t="e">
        <f t="shared" si="28"/>
        <v>#N/A</v>
      </c>
      <c r="AS252" t="e">
        <f t="shared" si="29"/>
        <v>#N/A</v>
      </c>
      <c r="AT252" t="e">
        <f t="shared" si="30"/>
        <v>#N/A</v>
      </c>
      <c r="AU252" s="79" t="str">
        <f t="shared" si="31"/>
        <v/>
      </c>
    </row>
    <row r="253" spans="3:47">
      <c r="C253" s="54"/>
      <c r="D253" s="54"/>
      <c r="AI253" s="18"/>
      <c r="AN253" s="57">
        <f t="shared" si="24"/>
        <v>0</v>
      </c>
      <c r="AO253" s="68">
        <f t="shared" si="25"/>
        <v>0</v>
      </c>
      <c r="AP253" t="e">
        <f t="shared" si="26"/>
        <v>#N/A</v>
      </c>
      <c r="AQ253" t="e">
        <f t="shared" si="27"/>
        <v>#N/A</v>
      </c>
      <c r="AR253" t="e">
        <f t="shared" si="28"/>
        <v>#N/A</v>
      </c>
      <c r="AS253" t="e">
        <f t="shared" si="29"/>
        <v>#N/A</v>
      </c>
      <c r="AT253" t="e">
        <f t="shared" si="30"/>
        <v>#N/A</v>
      </c>
      <c r="AU253" s="79" t="str">
        <f t="shared" si="31"/>
        <v/>
      </c>
    </row>
    <row r="254" spans="3:47">
      <c r="C254" s="54"/>
      <c r="D254" s="54"/>
      <c r="AI254" s="18"/>
      <c r="AN254" s="57">
        <f t="shared" si="24"/>
        <v>0</v>
      </c>
      <c r="AO254" s="68">
        <f t="shared" si="25"/>
        <v>0</v>
      </c>
      <c r="AP254" t="e">
        <f t="shared" si="26"/>
        <v>#N/A</v>
      </c>
      <c r="AQ254" t="e">
        <f t="shared" si="27"/>
        <v>#N/A</v>
      </c>
      <c r="AR254" t="e">
        <f t="shared" si="28"/>
        <v>#N/A</v>
      </c>
      <c r="AS254" t="e">
        <f t="shared" si="29"/>
        <v>#N/A</v>
      </c>
      <c r="AT254" t="e">
        <f t="shared" si="30"/>
        <v>#N/A</v>
      </c>
      <c r="AU254" s="79" t="str">
        <f t="shared" si="31"/>
        <v/>
      </c>
    </row>
    <row r="255" spans="3:47">
      <c r="C255" s="54"/>
      <c r="D255" s="54"/>
      <c r="AI255" s="18"/>
      <c r="AN255" s="57">
        <f t="shared" si="24"/>
        <v>0</v>
      </c>
      <c r="AO255" s="68">
        <f t="shared" si="25"/>
        <v>0</v>
      </c>
      <c r="AP255" t="e">
        <f t="shared" si="26"/>
        <v>#N/A</v>
      </c>
      <c r="AQ255" t="e">
        <f t="shared" si="27"/>
        <v>#N/A</v>
      </c>
      <c r="AR255" t="e">
        <f t="shared" si="28"/>
        <v>#N/A</v>
      </c>
      <c r="AS255" t="e">
        <f t="shared" si="29"/>
        <v>#N/A</v>
      </c>
      <c r="AT255" t="e">
        <f t="shared" si="30"/>
        <v>#N/A</v>
      </c>
      <c r="AU255" s="79" t="str">
        <f t="shared" si="31"/>
        <v/>
      </c>
    </row>
    <row r="256" spans="3:47">
      <c r="C256" s="54"/>
      <c r="D256" s="54"/>
      <c r="AI256" s="18"/>
      <c r="AN256" s="57">
        <f t="shared" si="24"/>
        <v>0</v>
      </c>
      <c r="AO256" s="68">
        <f t="shared" si="25"/>
        <v>0</v>
      </c>
      <c r="AP256" t="e">
        <f t="shared" si="26"/>
        <v>#N/A</v>
      </c>
      <c r="AQ256" t="e">
        <f t="shared" si="27"/>
        <v>#N/A</v>
      </c>
      <c r="AR256" t="e">
        <f t="shared" si="28"/>
        <v>#N/A</v>
      </c>
      <c r="AS256" t="e">
        <f t="shared" si="29"/>
        <v>#N/A</v>
      </c>
      <c r="AT256" t="e">
        <f t="shared" si="30"/>
        <v>#N/A</v>
      </c>
      <c r="AU256" s="79" t="str">
        <f t="shared" si="31"/>
        <v/>
      </c>
    </row>
    <row r="257" spans="3:47">
      <c r="C257" s="54"/>
      <c r="D257" s="54"/>
      <c r="AI257" s="18"/>
      <c r="AN257" s="57">
        <f t="shared" si="24"/>
        <v>0</v>
      </c>
      <c r="AO257" s="68">
        <f t="shared" si="25"/>
        <v>0</v>
      </c>
      <c r="AP257" t="e">
        <f t="shared" si="26"/>
        <v>#N/A</v>
      </c>
      <c r="AQ257" t="e">
        <f t="shared" si="27"/>
        <v>#N/A</v>
      </c>
      <c r="AR257" t="e">
        <f t="shared" si="28"/>
        <v>#N/A</v>
      </c>
      <c r="AS257" t="e">
        <f t="shared" si="29"/>
        <v>#N/A</v>
      </c>
      <c r="AT257" t="e">
        <f t="shared" si="30"/>
        <v>#N/A</v>
      </c>
      <c r="AU257" s="79" t="str">
        <f t="shared" si="31"/>
        <v/>
      </c>
    </row>
    <row r="258" spans="3:47">
      <c r="C258" s="54"/>
      <c r="D258" s="54"/>
      <c r="AI258" s="18"/>
      <c r="AN258" s="57">
        <f t="shared" ref="AN258:AN321" si="32">IF(V258="",VLOOKUP(K258,CodeToEmailData,2,0),V258)</f>
        <v>0</v>
      </c>
      <c r="AO258" s="68">
        <f t="shared" ref="AO258:AO321" si="33">IF(L258="",VLOOKUP(K258,CodeToEmailData,3,0),L258&amp;" "&amp;N258)</f>
        <v>0</v>
      </c>
      <c r="AP258" t="e">
        <f t="shared" ref="AP258:AP321" si="34">VLOOKUP(AI258,HOOSMatrix,2,1)</f>
        <v>#N/A</v>
      </c>
      <c r="AQ258" t="e">
        <f t="shared" ref="AQ258:AQ321" si="35">VLOOKUP(AJ258,HOOSMatrix,2,1)</f>
        <v>#N/A</v>
      </c>
      <c r="AR258" t="e">
        <f t="shared" ref="AR258:AR321" si="36">VLOOKUP(AK258,HOOSMatrix,2,1)</f>
        <v>#N/A</v>
      </c>
      <c r="AS258" t="e">
        <f t="shared" ref="AS258:AS321" si="37">VLOOKUP(AL258,HOOSMatrix,2,1)</f>
        <v>#N/A</v>
      </c>
      <c r="AT258" t="e">
        <f t="shared" ref="AT258:AT321" si="38">VLOOKUP(AM258,HOOSMatrix,2,1)</f>
        <v>#N/A</v>
      </c>
      <c r="AU258" s="79" t="str">
        <f t="shared" ref="AU258:AU321" si="39">IF(A258="","",IF(ISNA(SUM(AP258:AT258)),"Something has gone wrong. Please contact eHealthier by email at info@ehealthier.net",VLOOKUP(SUM(AP258:AT258),HOOSCoversion,3,1)))</f>
        <v/>
      </c>
    </row>
    <row r="259" spans="3:47">
      <c r="C259" s="54"/>
      <c r="D259" s="54"/>
      <c r="AI259" s="18"/>
      <c r="AN259" s="57">
        <f t="shared" si="32"/>
        <v>0</v>
      </c>
      <c r="AO259" s="68">
        <f t="shared" si="33"/>
        <v>0</v>
      </c>
      <c r="AP259" t="e">
        <f t="shared" si="34"/>
        <v>#N/A</v>
      </c>
      <c r="AQ259" t="e">
        <f t="shared" si="35"/>
        <v>#N/A</v>
      </c>
      <c r="AR259" t="e">
        <f t="shared" si="36"/>
        <v>#N/A</v>
      </c>
      <c r="AS259" t="e">
        <f t="shared" si="37"/>
        <v>#N/A</v>
      </c>
      <c r="AT259" t="e">
        <f t="shared" si="38"/>
        <v>#N/A</v>
      </c>
      <c r="AU259" s="79" t="str">
        <f t="shared" si="39"/>
        <v/>
      </c>
    </row>
    <row r="260" spans="3:47">
      <c r="C260" s="54"/>
      <c r="D260" s="54"/>
      <c r="AI260" s="18"/>
      <c r="AN260" s="57">
        <f t="shared" si="32"/>
        <v>0</v>
      </c>
      <c r="AO260" s="68">
        <f t="shared" si="33"/>
        <v>0</v>
      </c>
      <c r="AP260" t="e">
        <f t="shared" si="34"/>
        <v>#N/A</v>
      </c>
      <c r="AQ260" t="e">
        <f t="shared" si="35"/>
        <v>#N/A</v>
      </c>
      <c r="AR260" t="e">
        <f t="shared" si="36"/>
        <v>#N/A</v>
      </c>
      <c r="AS260" t="e">
        <f t="shared" si="37"/>
        <v>#N/A</v>
      </c>
      <c r="AT260" t="e">
        <f t="shared" si="38"/>
        <v>#N/A</v>
      </c>
      <c r="AU260" s="79" t="str">
        <f t="shared" si="39"/>
        <v/>
      </c>
    </row>
    <row r="261" spans="3:47">
      <c r="C261" s="54"/>
      <c r="D261" s="54"/>
      <c r="AI261" s="18"/>
      <c r="AN261" s="57">
        <f t="shared" si="32"/>
        <v>0</v>
      </c>
      <c r="AO261" s="68">
        <f t="shared" si="33"/>
        <v>0</v>
      </c>
      <c r="AP261" t="e">
        <f t="shared" si="34"/>
        <v>#N/A</v>
      </c>
      <c r="AQ261" t="e">
        <f t="shared" si="35"/>
        <v>#N/A</v>
      </c>
      <c r="AR261" t="e">
        <f t="shared" si="36"/>
        <v>#N/A</v>
      </c>
      <c r="AS261" t="e">
        <f t="shared" si="37"/>
        <v>#N/A</v>
      </c>
      <c r="AT261" t="e">
        <f t="shared" si="38"/>
        <v>#N/A</v>
      </c>
      <c r="AU261" s="79" t="str">
        <f t="shared" si="39"/>
        <v/>
      </c>
    </row>
    <row r="262" spans="3:47">
      <c r="C262" s="54"/>
      <c r="D262" s="54"/>
      <c r="AI262" s="18"/>
      <c r="AN262" s="57">
        <f t="shared" si="32"/>
        <v>0</v>
      </c>
      <c r="AO262" s="68">
        <f t="shared" si="33"/>
        <v>0</v>
      </c>
      <c r="AP262" t="e">
        <f t="shared" si="34"/>
        <v>#N/A</v>
      </c>
      <c r="AQ262" t="e">
        <f t="shared" si="35"/>
        <v>#N/A</v>
      </c>
      <c r="AR262" t="e">
        <f t="shared" si="36"/>
        <v>#N/A</v>
      </c>
      <c r="AS262" t="e">
        <f t="shared" si="37"/>
        <v>#N/A</v>
      </c>
      <c r="AT262" t="e">
        <f t="shared" si="38"/>
        <v>#N/A</v>
      </c>
      <c r="AU262" s="79" t="str">
        <f t="shared" si="39"/>
        <v/>
      </c>
    </row>
    <row r="263" spans="3:47">
      <c r="C263" s="54"/>
      <c r="D263" s="54"/>
      <c r="AI263" s="18"/>
      <c r="AN263" s="57">
        <f t="shared" si="32"/>
        <v>0</v>
      </c>
      <c r="AO263" s="68">
        <f t="shared" si="33"/>
        <v>0</v>
      </c>
      <c r="AP263" t="e">
        <f t="shared" si="34"/>
        <v>#N/A</v>
      </c>
      <c r="AQ263" t="e">
        <f t="shared" si="35"/>
        <v>#N/A</v>
      </c>
      <c r="AR263" t="e">
        <f t="shared" si="36"/>
        <v>#N/A</v>
      </c>
      <c r="AS263" t="e">
        <f t="shared" si="37"/>
        <v>#N/A</v>
      </c>
      <c r="AT263" t="e">
        <f t="shared" si="38"/>
        <v>#N/A</v>
      </c>
      <c r="AU263" s="79" t="str">
        <f t="shared" si="39"/>
        <v/>
      </c>
    </row>
    <row r="264" spans="3:47">
      <c r="C264" s="54"/>
      <c r="D264" s="54"/>
      <c r="AI264" s="18"/>
      <c r="AN264" s="57">
        <f t="shared" si="32"/>
        <v>0</v>
      </c>
      <c r="AO264" s="68">
        <f t="shared" si="33"/>
        <v>0</v>
      </c>
      <c r="AP264" t="e">
        <f t="shared" si="34"/>
        <v>#N/A</v>
      </c>
      <c r="AQ264" t="e">
        <f t="shared" si="35"/>
        <v>#N/A</v>
      </c>
      <c r="AR264" t="e">
        <f t="shared" si="36"/>
        <v>#N/A</v>
      </c>
      <c r="AS264" t="e">
        <f t="shared" si="37"/>
        <v>#N/A</v>
      </c>
      <c r="AT264" t="e">
        <f t="shared" si="38"/>
        <v>#N/A</v>
      </c>
      <c r="AU264" s="79" t="str">
        <f t="shared" si="39"/>
        <v/>
      </c>
    </row>
    <row r="265" spans="3:47">
      <c r="C265" s="54"/>
      <c r="D265" s="54"/>
      <c r="AI265" s="18"/>
      <c r="AN265" s="57">
        <f t="shared" si="32"/>
        <v>0</v>
      </c>
      <c r="AO265" s="68">
        <f t="shared" si="33"/>
        <v>0</v>
      </c>
      <c r="AP265" t="e">
        <f t="shared" si="34"/>
        <v>#N/A</v>
      </c>
      <c r="AQ265" t="e">
        <f t="shared" si="35"/>
        <v>#N/A</v>
      </c>
      <c r="AR265" t="e">
        <f t="shared" si="36"/>
        <v>#N/A</v>
      </c>
      <c r="AS265" t="e">
        <f t="shared" si="37"/>
        <v>#N/A</v>
      </c>
      <c r="AT265" t="e">
        <f t="shared" si="38"/>
        <v>#N/A</v>
      </c>
      <c r="AU265" s="79" t="str">
        <f t="shared" si="39"/>
        <v/>
      </c>
    </row>
    <row r="266" spans="3:47">
      <c r="C266" s="54"/>
      <c r="D266" s="54"/>
      <c r="AI266" s="18"/>
      <c r="AN266" s="57">
        <f t="shared" si="32"/>
        <v>0</v>
      </c>
      <c r="AO266" s="68">
        <f t="shared" si="33"/>
        <v>0</v>
      </c>
      <c r="AP266" t="e">
        <f t="shared" si="34"/>
        <v>#N/A</v>
      </c>
      <c r="AQ266" t="e">
        <f t="shared" si="35"/>
        <v>#N/A</v>
      </c>
      <c r="AR266" t="e">
        <f t="shared" si="36"/>
        <v>#N/A</v>
      </c>
      <c r="AS266" t="e">
        <f t="shared" si="37"/>
        <v>#N/A</v>
      </c>
      <c r="AT266" t="e">
        <f t="shared" si="38"/>
        <v>#N/A</v>
      </c>
      <c r="AU266" s="79" t="str">
        <f t="shared" si="39"/>
        <v/>
      </c>
    </row>
    <row r="267" spans="3:47">
      <c r="C267" s="54"/>
      <c r="D267" s="54"/>
      <c r="AI267" s="18"/>
      <c r="AN267" s="57">
        <f t="shared" si="32"/>
        <v>0</v>
      </c>
      <c r="AO267" s="68">
        <f t="shared" si="33"/>
        <v>0</v>
      </c>
      <c r="AP267" t="e">
        <f t="shared" si="34"/>
        <v>#N/A</v>
      </c>
      <c r="AQ267" t="e">
        <f t="shared" si="35"/>
        <v>#N/A</v>
      </c>
      <c r="AR267" t="e">
        <f t="shared" si="36"/>
        <v>#N/A</v>
      </c>
      <c r="AS267" t="e">
        <f t="shared" si="37"/>
        <v>#N/A</v>
      </c>
      <c r="AT267" t="e">
        <f t="shared" si="38"/>
        <v>#N/A</v>
      </c>
      <c r="AU267" s="79" t="str">
        <f t="shared" si="39"/>
        <v/>
      </c>
    </row>
    <row r="268" spans="3:47">
      <c r="C268" s="54"/>
      <c r="D268" s="54"/>
      <c r="AI268" s="18"/>
      <c r="AN268" s="57">
        <f t="shared" si="32"/>
        <v>0</v>
      </c>
      <c r="AO268" s="68">
        <f t="shared" si="33"/>
        <v>0</v>
      </c>
      <c r="AP268" t="e">
        <f t="shared" si="34"/>
        <v>#N/A</v>
      </c>
      <c r="AQ268" t="e">
        <f t="shared" si="35"/>
        <v>#N/A</v>
      </c>
      <c r="AR268" t="e">
        <f t="shared" si="36"/>
        <v>#N/A</v>
      </c>
      <c r="AS268" t="e">
        <f t="shared" si="37"/>
        <v>#N/A</v>
      </c>
      <c r="AT268" t="e">
        <f t="shared" si="38"/>
        <v>#N/A</v>
      </c>
      <c r="AU268" s="79" t="str">
        <f t="shared" si="39"/>
        <v/>
      </c>
    </row>
    <row r="269" spans="3:47">
      <c r="C269" s="54"/>
      <c r="D269" s="54"/>
      <c r="AI269" s="18"/>
      <c r="AN269" s="57">
        <f t="shared" si="32"/>
        <v>0</v>
      </c>
      <c r="AO269" s="68">
        <f t="shared" si="33"/>
        <v>0</v>
      </c>
      <c r="AP269" t="e">
        <f t="shared" si="34"/>
        <v>#N/A</v>
      </c>
      <c r="AQ269" t="e">
        <f t="shared" si="35"/>
        <v>#N/A</v>
      </c>
      <c r="AR269" t="e">
        <f t="shared" si="36"/>
        <v>#N/A</v>
      </c>
      <c r="AS269" t="e">
        <f t="shared" si="37"/>
        <v>#N/A</v>
      </c>
      <c r="AT269" t="e">
        <f t="shared" si="38"/>
        <v>#N/A</v>
      </c>
      <c r="AU269" s="79" t="str">
        <f t="shared" si="39"/>
        <v/>
      </c>
    </row>
    <row r="270" spans="3:47">
      <c r="C270" s="54"/>
      <c r="D270" s="54"/>
      <c r="AI270" s="18"/>
      <c r="AN270" s="57">
        <f t="shared" si="32"/>
        <v>0</v>
      </c>
      <c r="AO270" s="68">
        <f t="shared" si="33"/>
        <v>0</v>
      </c>
      <c r="AP270" t="e">
        <f t="shared" si="34"/>
        <v>#N/A</v>
      </c>
      <c r="AQ270" t="e">
        <f t="shared" si="35"/>
        <v>#N/A</v>
      </c>
      <c r="AR270" t="e">
        <f t="shared" si="36"/>
        <v>#N/A</v>
      </c>
      <c r="AS270" t="e">
        <f t="shared" si="37"/>
        <v>#N/A</v>
      </c>
      <c r="AT270" t="e">
        <f t="shared" si="38"/>
        <v>#N/A</v>
      </c>
      <c r="AU270" s="79" t="str">
        <f t="shared" si="39"/>
        <v/>
      </c>
    </row>
    <row r="271" spans="3:47">
      <c r="C271" s="54"/>
      <c r="D271" s="54"/>
      <c r="AI271" s="18"/>
      <c r="AN271" s="57">
        <f t="shared" si="32"/>
        <v>0</v>
      </c>
      <c r="AO271" s="68">
        <f t="shared" si="33"/>
        <v>0</v>
      </c>
      <c r="AP271" t="e">
        <f t="shared" si="34"/>
        <v>#N/A</v>
      </c>
      <c r="AQ271" t="e">
        <f t="shared" si="35"/>
        <v>#N/A</v>
      </c>
      <c r="AR271" t="e">
        <f t="shared" si="36"/>
        <v>#N/A</v>
      </c>
      <c r="AS271" t="e">
        <f t="shared" si="37"/>
        <v>#N/A</v>
      </c>
      <c r="AT271" t="e">
        <f t="shared" si="38"/>
        <v>#N/A</v>
      </c>
      <c r="AU271" s="79" t="str">
        <f t="shared" si="39"/>
        <v/>
      </c>
    </row>
    <row r="272" spans="3:47">
      <c r="C272" s="54"/>
      <c r="D272" s="54"/>
      <c r="AI272" s="18"/>
      <c r="AN272" s="57">
        <f t="shared" si="32"/>
        <v>0</v>
      </c>
      <c r="AO272" s="68">
        <f t="shared" si="33"/>
        <v>0</v>
      </c>
      <c r="AP272" t="e">
        <f t="shared" si="34"/>
        <v>#N/A</v>
      </c>
      <c r="AQ272" t="e">
        <f t="shared" si="35"/>
        <v>#N/A</v>
      </c>
      <c r="AR272" t="e">
        <f t="shared" si="36"/>
        <v>#N/A</v>
      </c>
      <c r="AS272" t="e">
        <f t="shared" si="37"/>
        <v>#N/A</v>
      </c>
      <c r="AT272" t="e">
        <f t="shared" si="38"/>
        <v>#N/A</v>
      </c>
      <c r="AU272" s="79" t="str">
        <f t="shared" si="39"/>
        <v/>
      </c>
    </row>
    <row r="273" spans="3:47">
      <c r="C273" s="54"/>
      <c r="D273" s="54"/>
      <c r="AI273" s="18"/>
      <c r="AN273" s="57">
        <f t="shared" si="32"/>
        <v>0</v>
      </c>
      <c r="AO273" s="68">
        <f t="shared" si="33"/>
        <v>0</v>
      </c>
      <c r="AP273" t="e">
        <f t="shared" si="34"/>
        <v>#N/A</v>
      </c>
      <c r="AQ273" t="e">
        <f t="shared" si="35"/>
        <v>#N/A</v>
      </c>
      <c r="AR273" t="e">
        <f t="shared" si="36"/>
        <v>#N/A</v>
      </c>
      <c r="AS273" t="e">
        <f t="shared" si="37"/>
        <v>#N/A</v>
      </c>
      <c r="AT273" t="e">
        <f t="shared" si="38"/>
        <v>#N/A</v>
      </c>
      <c r="AU273" s="79" t="str">
        <f t="shared" si="39"/>
        <v/>
      </c>
    </row>
    <row r="274" spans="3:47">
      <c r="C274" s="54"/>
      <c r="D274" s="54"/>
      <c r="AI274" s="18"/>
      <c r="AN274" s="57">
        <f t="shared" si="32"/>
        <v>0</v>
      </c>
      <c r="AO274" s="68">
        <f t="shared" si="33"/>
        <v>0</v>
      </c>
      <c r="AP274" t="e">
        <f t="shared" si="34"/>
        <v>#N/A</v>
      </c>
      <c r="AQ274" t="e">
        <f t="shared" si="35"/>
        <v>#N/A</v>
      </c>
      <c r="AR274" t="e">
        <f t="shared" si="36"/>
        <v>#N/A</v>
      </c>
      <c r="AS274" t="e">
        <f t="shared" si="37"/>
        <v>#N/A</v>
      </c>
      <c r="AT274" t="e">
        <f t="shared" si="38"/>
        <v>#N/A</v>
      </c>
      <c r="AU274" s="79" t="str">
        <f t="shared" si="39"/>
        <v/>
      </c>
    </row>
    <row r="275" spans="3:47">
      <c r="C275" s="54"/>
      <c r="D275" s="54"/>
      <c r="AI275" s="18"/>
      <c r="AN275" s="57">
        <f t="shared" si="32"/>
        <v>0</v>
      </c>
      <c r="AO275" s="68">
        <f t="shared" si="33"/>
        <v>0</v>
      </c>
      <c r="AP275" t="e">
        <f t="shared" si="34"/>
        <v>#N/A</v>
      </c>
      <c r="AQ275" t="e">
        <f t="shared" si="35"/>
        <v>#N/A</v>
      </c>
      <c r="AR275" t="e">
        <f t="shared" si="36"/>
        <v>#N/A</v>
      </c>
      <c r="AS275" t="e">
        <f t="shared" si="37"/>
        <v>#N/A</v>
      </c>
      <c r="AT275" t="e">
        <f t="shared" si="38"/>
        <v>#N/A</v>
      </c>
      <c r="AU275" s="79" t="str">
        <f t="shared" si="39"/>
        <v/>
      </c>
    </row>
    <row r="276" spans="3:47">
      <c r="C276" s="54"/>
      <c r="D276" s="54"/>
      <c r="AI276" s="18"/>
      <c r="AN276" s="57">
        <f t="shared" si="32"/>
        <v>0</v>
      </c>
      <c r="AO276" s="68">
        <f t="shared" si="33"/>
        <v>0</v>
      </c>
      <c r="AP276" t="e">
        <f t="shared" si="34"/>
        <v>#N/A</v>
      </c>
      <c r="AQ276" t="e">
        <f t="shared" si="35"/>
        <v>#N/A</v>
      </c>
      <c r="AR276" t="e">
        <f t="shared" si="36"/>
        <v>#N/A</v>
      </c>
      <c r="AS276" t="e">
        <f t="shared" si="37"/>
        <v>#N/A</v>
      </c>
      <c r="AT276" t="e">
        <f t="shared" si="38"/>
        <v>#N/A</v>
      </c>
      <c r="AU276" s="79" t="str">
        <f t="shared" si="39"/>
        <v/>
      </c>
    </row>
    <row r="277" spans="3:47">
      <c r="C277" s="54"/>
      <c r="D277" s="54"/>
      <c r="AI277" s="18"/>
      <c r="AN277" s="57">
        <f t="shared" si="32"/>
        <v>0</v>
      </c>
      <c r="AO277" s="68">
        <f t="shared" si="33"/>
        <v>0</v>
      </c>
      <c r="AP277" t="e">
        <f t="shared" si="34"/>
        <v>#N/A</v>
      </c>
      <c r="AQ277" t="e">
        <f t="shared" si="35"/>
        <v>#N/A</v>
      </c>
      <c r="AR277" t="e">
        <f t="shared" si="36"/>
        <v>#N/A</v>
      </c>
      <c r="AS277" t="e">
        <f t="shared" si="37"/>
        <v>#N/A</v>
      </c>
      <c r="AT277" t="e">
        <f t="shared" si="38"/>
        <v>#N/A</v>
      </c>
      <c r="AU277" s="79" t="str">
        <f t="shared" si="39"/>
        <v/>
      </c>
    </row>
    <row r="278" spans="3:47">
      <c r="C278" s="54"/>
      <c r="D278" s="54"/>
      <c r="AI278" s="18"/>
      <c r="AN278" s="57">
        <f t="shared" si="32"/>
        <v>0</v>
      </c>
      <c r="AO278" s="68">
        <f t="shared" si="33"/>
        <v>0</v>
      </c>
      <c r="AP278" t="e">
        <f t="shared" si="34"/>
        <v>#N/A</v>
      </c>
      <c r="AQ278" t="e">
        <f t="shared" si="35"/>
        <v>#N/A</v>
      </c>
      <c r="AR278" t="e">
        <f t="shared" si="36"/>
        <v>#N/A</v>
      </c>
      <c r="AS278" t="e">
        <f t="shared" si="37"/>
        <v>#N/A</v>
      </c>
      <c r="AT278" t="e">
        <f t="shared" si="38"/>
        <v>#N/A</v>
      </c>
      <c r="AU278" s="79" t="str">
        <f t="shared" si="39"/>
        <v/>
      </c>
    </row>
    <row r="279" spans="3:47">
      <c r="C279" s="54"/>
      <c r="D279" s="54"/>
      <c r="AI279" s="18"/>
      <c r="AN279" s="57">
        <f t="shared" si="32"/>
        <v>0</v>
      </c>
      <c r="AO279" s="68">
        <f t="shared" si="33"/>
        <v>0</v>
      </c>
      <c r="AP279" t="e">
        <f t="shared" si="34"/>
        <v>#N/A</v>
      </c>
      <c r="AQ279" t="e">
        <f t="shared" si="35"/>
        <v>#N/A</v>
      </c>
      <c r="AR279" t="e">
        <f t="shared" si="36"/>
        <v>#N/A</v>
      </c>
      <c r="AS279" t="e">
        <f t="shared" si="37"/>
        <v>#N/A</v>
      </c>
      <c r="AT279" t="e">
        <f t="shared" si="38"/>
        <v>#N/A</v>
      </c>
      <c r="AU279" s="79" t="str">
        <f t="shared" si="39"/>
        <v/>
      </c>
    </row>
    <row r="280" spans="3:47">
      <c r="C280" s="54"/>
      <c r="D280" s="54"/>
      <c r="AI280" s="18"/>
      <c r="AN280" s="57">
        <f t="shared" si="32"/>
        <v>0</v>
      </c>
      <c r="AO280" s="68">
        <f t="shared" si="33"/>
        <v>0</v>
      </c>
      <c r="AP280" t="e">
        <f t="shared" si="34"/>
        <v>#N/A</v>
      </c>
      <c r="AQ280" t="e">
        <f t="shared" si="35"/>
        <v>#N/A</v>
      </c>
      <c r="AR280" t="e">
        <f t="shared" si="36"/>
        <v>#N/A</v>
      </c>
      <c r="AS280" t="e">
        <f t="shared" si="37"/>
        <v>#N/A</v>
      </c>
      <c r="AT280" t="e">
        <f t="shared" si="38"/>
        <v>#N/A</v>
      </c>
      <c r="AU280" s="79" t="str">
        <f t="shared" si="39"/>
        <v/>
      </c>
    </row>
    <row r="281" spans="3:47">
      <c r="C281" s="54"/>
      <c r="D281" s="54"/>
      <c r="AI281" s="18"/>
      <c r="AN281" s="57">
        <f t="shared" si="32"/>
        <v>0</v>
      </c>
      <c r="AO281" s="68">
        <f t="shared" si="33"/>
        <v>0</v>
      </c>
      <c r="AP281" t="e">
        <f t="shared" si="34"/>
        <v>#N/A</v>
      </c>
      <c r="AQ281" t="e">
        <f t="shared" si="35"/>
        <v>#N/A</v>
      </c>
      <c r="AR281" t="e">
        <f t="shared" si="36"/>
        <v>#N/A</v>
      </c>
      <c r="AS281" t="e">
        <f t="shared" si="37"/>
        <v>#N/A</v>
      </c>
      <c r="AT281" t="e">
        <f t="shared" si="38"/>
        <v>#N/A</v>
      </c>
      <c r="AU281" s="79" t="str">
        <f t="shared" si="39"/>
        <v/>
      </c>
    </row>
    <row r="282" spans="3:47">
      <c r="C282" s="54"/>
      <c r="D282" s="54"/>
      <c r="AI282" s="18"/>
      <c r="AN282" s="57">
        <f t="shared" si="32"/>
        <v>0</v>
      </c>
      <c r="AO282" s="68">
        <f t="shared" si="33"/>
        <v>0</v>
      </c>
      <c r="AP282" t="e">
        <f t="shared" si="34"/>
        <v>#N/A</v>
      </c>
      <c r="AQ282" t="e">
        <f t="shared" si="35"/>
        <v>#N/A</v>
      </c>
      <c r="AR282" t="e">
        <f t="shared" si="36"/>
        <v>#N/A</v>
      </c>
      <c r="AS282" t="e">
        <f t="shared" si="37"/>
        <v>#N/A</v>
      </c>
      <c r="AT282" t="e">
        <f t="shared" si="38"/>
        <v>#N/A</v>
      </c>
      <c r="AU282" s="79" t="str">
        <f t="shared" si="39"/>
        <v/>
      </c>
    </row>
    <row r="283" spans="3:47">
      <c r="C283" s="54"/>
      <c r="D283" s="54"/>
      <c r="AI283" s="18"/>
      <c r="AN283" s="57">
        <f t="shared" si="32"/>
        <v>0</v>
      </c>
      <c r="AO283" s="68">
        <f t="shared" si="33"/>
        <v>0</v>
      </c>
      <c r="AP283" t="e">
        <f t="shared" si="34"/>
        <v>#N/A</v>
      </c>
      <c r="AQ283" t="e">
        <f t="shared" si="35"/>
        <v>#N/A</v>
      </c>
      <c r="AR283" t="e">
        <f t="shared" si="36"/>
        <v>#N/A</v>
      </c>
      <c r="AS283" t="e">
        <f t="shared" si="37"/>
        <v>#N/A</v>
      </c>
      <c r="AT283" t="e">
        <f t="shared" si="38"/>
        <v>#N/A</v>
      </c>
      <c r="AU283" s="79" t="str">
        <f t="shared" si="39"/>
        <v/>
      </c>
    </row>
    <row r="284" spans="3:47">
      <c r="C284" s="54"/>
      <c r="D284" s="54"/>
      <c r="AI284" s="18"/>
      <c r="AN284" s="57">
        <f t="shared" si="32"/>
        <v>0</v>
      </c>
      <c r="AO284" s="68">
        <f t="shared" si="33"/>
        <v>0</v>
      </c>
      <c r="AP284" t="e">
        <f t="shared" si="34"/>
        <v>#N/A</v>
      </c>
      <c r="AQ284" t="e">
        <f t="shared" si="35"/>
        <v>#N/A</v>
      </c>
      <c r="AR284" t="e">
        <f t="shared" si="36"/>
        <v>#N/A</v>
      </c>
      <c r="AS284" t="e">
        <f t="shared" si="37"/>
        <v>#N/A</v>
      </c>
      <c r="AT284" t="e">
        <f t="shared" si="38"/>
        <v>#N/A</v>
      </c>
      <c r="AU284" s="79" t="str">
        <f t="shared" si="39"/>
        <v/>
      </c>
    </row>
    <row r="285" spans="3:47">
      <c r="C285" s="54"/>
      <c r="D285" s="54"/>
      <c r="AI285" s="18"/>
      <c r="AN285" s="57">
        <f t="shared" si="32"/>
        <v>0</v>
      </c>
      <c r="AO285" s="68">
        <f t="shared" si="33"/>
        <v>0</v>
      </c>
      <c r="AP285" t="e">
        <f t="shared" si="34"/>
        <v>#N/A</v>
      </c>
      <c r="AQ285" t="e">
        <f t="shared" si="35"/>
        <v>#N/A</v>
      </c>
      <c r="AR285" t="e">
        <f t="shared" si="36"/>
        <v>#N/A</v>
      </c>
      <c r="AS285" t="e">
        <f t="shared" si="37"/>
        <v>#N/A</v>
      </c>
      <c r="AT285" t="e">
        <f t="shared" si="38"/>
        <v>#N/A</v>
      </c>
      <c r="AU285" s="79" t="str">
        <f t="shared" si="39"/>
        <v/>
      </c>
    </row>
    <row r="286" spans="3:47">
      <c r="C286" s="54"/>
      <c r="D286" s="54"/>
      <c r="AI286" s="18"/>
      <c r="AN286" s="57">
        <f t="shared" si="32"/>
        <v>0</v>
      </c>
      <c r="AO286" s="68">
        <f t="shared" si="33"/>
        <v>0</v>
      </c>
      <c r="AP286" t="e">
        <f t="shared" si="34"/>
        <v>#N/A</v>
      </c>
      <c r="AQ286" t="e">
        <f t="shared" si="35"/>
        <v>#N/A</v>
      </c>
      <c r="AR286" t="e">
        <f t="shared" si="36"/>
        <v>#N/A</v>
      </c>
      <c r="AS286" t="e">
        <f t="shared" si="37"/>
        <v>#N/A</v>
      </c>
      <c r="AT286" t="e">
        <f t="shared" si="38"/>
        <v>#N/A</v>
      </c>
      <c r="AU286" s="79" t="str">
        <f t="shared" si="39"/>
        <v/>
      </c>
    </row>
    <row r="287" spans="3:47">
      <c r="C287" s="54"/>
      <c r="D287" s="54"/>
      <c r="AI287" s="18"/>
      <c r="AN287" s="57">
        <f t="shared" si="32"/>
        <v>0</v>
      </c>
      <c r="AO287" s="68">
        <f t="shared" si="33"/>
        <v>0</v>
      </c>
      <c r="AP287" t="e">
        <f t="shared" si="34"/>
        <v>#N/A</v>
      </c>
      <c r="AQ287" t="e">
        <f t="shared" si="35"/>
        <v>#N/A</v>
      </c>
      <c r="AR287" t="e">
        <f t="shared" si="36"/>
        <v>#N/A</v>
      </c>
      <c r="AS287" t="e">
        <f t="shared" si="37"/>
        <v>#N/A</v>
      </c>
      <c r="AT287" t="e">
        <f t="shared" si="38"/>
        <v>#N/A</v>
      </c>
      <c r="AU287" s="79" t="str">
        <f t="shared" si="39"/>
        <v/>
      </c>
    </row>
    <row r="288" spans="3:47">
      <c r="C288" s="54"/>
      <c r="D288" s="54"/>
      <c r="AI288" s="18"/>
      <c r="AN288" s="57">
        <f t="shared" si="32"/>
        <v>0</v>
      </c>
      <c r="AO288" s="68">
        <f t="shared" si="33"/>
        <v>0</v>
      </c>
      <c r="AP288" t="e">
        <f t="shared" si="34"/>
        <v>#N/A</v>
      </c>
      <c r="AQ288" t="e">
        <f t="shared" si="35"/>
        <v>#N/A</v>
      </c>
      <c r="AR288" t="e">
        <f t="shared" si="36"/>
        <v>#N/A</v>
      </c>
      <c r="AS288" t="e">
        <f t="shared" si="37"/>
        <v>#N/A</v>
      </c>
      <c r="AT288" t="e">
        <f t="shared" si="38"/>
        <v>#N/A</v>
      </c>
      <c r="AU288" s="79" t="str">
        <f t="shared" si="39"/>
        <v/>
      </c>
    </row>
    <row r="289" spans="3:47">
      <c r="C289" s="54"/>
      <c r="D289" s="54"/>
      <c r="AI289" s="18"/>
      <c r="AN289" s="57">
        <f t="shared" si="32"/>
        <v>0</v>
      </c>
      <c r="AO289" s="68">
        <f t="shared" si="33"/>
        <v>0</v>
      </c>
      <c r="AP289" t="e">
        <f t="shared" si="34"/>
        <v>#N/A</v>
      </c>
      <c r="AQ289" t="e">
        <f t="shared" si="35"/>
        <v>#N/A</v>
      </c>
      <c r="AR289" t="e">
        <f t="shared" si="36"/>
        <v>#N/A</v>
      </c>
      <c r="AS289" t="e">
        <f t="shared" si="37"/>
        <v>#N/A</v>
      </c>
      <c r="AT289" t="e">
        <f t="shared" si="38"/>
        <v>#N/A</v>
      </c>
      <c r="AU289" s="79" t="str">
        <f t="shared" si="39"/>
        <v/>
      </c>
    </row>
    <row r="290" spans="3:47">
      <c r="C290" s="54"/>
      <c r="D290" s="54"/>
      <c r="AI290" s="18"/>
      <c r="AN290" s="57">
        <f t="shared" si="32"/>
        <v>0</v>
      </c>
      <c r="AO290" s="68">
        <f t="shared" si="33"/>
        <v>0</v>
      </c>
      <c r="AP290" t="e">
        <f t="shared" si="34"/>
        <v>#N/A</v>
      </c>
      <c r="AQ290" t="e">
        <f t="shared" si="35"/>
        <v>#N/A</v>
      </c>
      <c r="AR290" t="e">
        <f t="shared" si="36"/>
        <v>#N/A</v>
      </c>
      <c r="AS290" t="e">
        <f t="shared" si="37"/>
        <v>#N/A</v>
      </c>
      <c r="AT290" t="e">
        <f t="shared" si="38"/>
        <v>#N/A</v>
      </c>
      <c r="AU290" s="79" t="str">
        <f t="shared" si="39"/>
        <v/>
      </c>
    </row>
    <row r="291" spans="3:47">
      <c r="C291" s="54"/>
      <c r="D291" s="54"/>
      <c r="AI291" s="18"/>
      <c r="AN291" s="57">
        <f t="shared" si="32"/>
        <v>0</v>
      </c>
      <c r="AO291" s="68">
        <f t="shared" si="33"/>
        <v>0</v>
      </c>
      <c r="AP291" t="e">
        <f t="shared" si="34"/>
        <v>#N/A</v>
      </c>
      <c r="AQ291" t="e">
        <f t="shared" si="35"/>
        <v>#N/A</v>
      </c>
      <c r="AR291" t="e">
        <f t="shared" si="36"/>
        <v>#N/A</v>
      </c>
      <c r="AS291" t="e">
        <f t="shared" si="37"/>
        <v>#N/A</v>
      </c>
      <c r="AT291" t="e">
        <f t="shared" si="38"/>
        <v>#N/A</v>
      </c>
      <c r="AU291" s="79" t="str">
        <f t="shared" si="39"/>
        <v/>
      </c>
    </row>
    <row r="292" spans="3:47">
      <c r="C292" s="54"/>
      <c r="D292" s="54"/>
      <c r="AI292" s="18"/>
      <c r="AN292" s="57">
        <f t="shared" si="32"/>
        <v>0</v>
      </c>
      <c r="AO292" s="68">
        <f t="shared" si="33"/>
        <v>0</v>
      </c>
      <c r="AP292" t="e">
        <f t="shared" si="34"/>
        <v>#N/A</v>
      </c>
      <c r="AQ292" t="e">
        <f t="shared" si="35"/>
        <v>#N/A</v>
      </c>
      <c r="AR292" t="e">
        <f t="shared" si="36"/>
        <v>#N/A</v>
      </c>
      <c r="AS292" t="e">
        <f t="shared" si="37"/>
        <v>#N/A</v>
      </c>
      <c r="AT292" t="e">
        <f t="shared" si="38"/>
        <v>#N/A</v>
      </c>
      <c r="AU292" s="79" t="str">
        <f t="shared" si="39"/>
        <v/>
      </c>
    </row>
    <row r="293" spans="3:47">
      <c r="C293" s="54"/>
      <c r="D293" s="54"/>
      <c r="AI293" s="18"/>
      <c r="AN293" s="57">
        <f t="shared" si="32"/>
        <v>0</v>
      </c>
      <c r="AO293" s="68">
        <f t="shared" si="33"/>
        <v>0</v>
      </c>
      <c r="AP293" t="e">
        <f t="shared" si="34"/>
        <v>#N/A</v>
      </c>
      <c r="AQ293" t="e">
        <f t="shared" si="35"/>
        <v>#N/A</v>
      </c>
      <c r="AR293" t="e">
        <f t="shared" si="36"/>
        <v>#N/A</v>
      </c>
      <c r="AS293" t="e">
        <f t="shared" si="37"/>
        <v>#N/A</v>
      </c>
      <c r="AT293" t="e">
        <f t="shared" si="38"/>
        <v>#N/A</v>
      </c>
      <c r="AU293" s="79" t="str">
        <f t="shared" si="39"/>
        <v/>
      </c>
    </row>
    <row r="294" spans="3:47">
      <c r="C294" s="54"/>
      <c r="D294" s="54"/>
      <c r="AI294" s="18"/>
      <c r="AN294" s="57">
        <f t="shared" si="32"/>
        <v>0</v>
      </c>
      <c r="AO294" s="68">
        <f t="shared" si="33"/>
        <v>0</v>
      </c>
      <c r="AP294" t="e">
        <f t="shared" si="34"/>
        <v>#N/A</v>
      </c>
      <c r="AQ294" t="e">
        <f t="shared" si="35"/>
        <v>#N/A</v>
      </c>
      <c r="AR294" t="e">
        <f t="shared" si="36"/>
        <v>#N/A</v>
      </c>
      <c r="AS294" t="e">
        <f t="shared" si="37"/>
        <v>#N/A</v>
      </c>
      <c r="AT294" t="e">
        <f t="shared" si="38"/>
        <v>#N/A</v>
      </c>
      <c r="AU294" s="79" t="str">
        <f t="shared" si="39"/>
        <v/>
      </c>
    </row>
    <row r="295" spans="3:47">
      <c r="C295" s="54"/>
      <c r="D295" s="54"/>
      <c r="AI295" s="18"/>
      <c r="AN295" s="57">
        <f t="shared" si="32"/>
        <v>0</v>
      </c>
      <c r="AO295" s="68">
        <f t="shared" si="33"/>
        <v>0</v>
      </c>
      <c r="AP295" t="e">
        <f t="shared" si="34"/>
        <v>#N/A</v>
      </c>
      <c r="AQ295" t="e">
        <f t="shared" si="35"/>
        <v>#N/A</v>
      </c>
      <c r="AR295" t="e">
        <f t="shared" si="36"/>
        <v>#N/A</v>
      </c>
      <c r="AS295" t="e">
        <f t="shared" si="37"/>
        <v>#N/A</v>
      </c>
      <c r="AT295" t="e">
        <f t="shared" si="38"/>
        <v>#N/A</v>
      </c>
      <c r="AU295" s="79" t="str">
        <f t="shared" si="39"/>
        <v/>
      </c>
    </row>
    <row r="296" spans="3:47">
      <c r="C296" s="54"/>
      <c r="D296" s="54"/>
      <c r="AI296" s="18"/>
      <c r="AN296" s="57">
        <f t="shared" si="32"/>
        <v>0</v>
      </c>
      <c r="AO296" s="68">
        <f t="shared" si="33"/>
        <v>0</v>
      </c>
      <c r="AP296" t="e">
        <f t="shared" si="34"/>
        <v>#N/A</v>
      </c>
      <c r="AQ296" t="e">
        <f t="shared" si="35"/>
        <v>#N/A</v>
      </c>
      <c r="AR296" t="e">
        <f t="shared" si="36"/>
        <v>#N/A</v>
      </c>
      <c r="AS296" t="e">
        <f t="shared" si="37"/>
        <v>#N/A</v>
      </c>
      <c r="AT296" t="e">
        <f t="shared" si="38"/>
        <v>#N/A</v>
      </c>
      <c r="AU296" s="79" t="str">
        <f t="shared" si="39"/>
        <v/>
      </c>
    </row>
    <row r="297" spans="3:47">
      <c r="C297" s="54"/>
      <c r="D297" s="54"/>
      <c r="AI297" s="18"/>
      <c r="AN297" s="57">
        <f t="shared" si="32"/>
        <v>0</v>
      </c>
      <c r="AO297" s="68">
        <f t="shared" si="33"/>
        <v>0</v>
      </c>
      <c r="AP297" t="e">
        <f t="shared" si="34"/>
        <v>#N/A</v>
      </c>
      <c r="AQ297" t="e">
        <f t="shared" si="35"/>
        <v>#N/A</v>
      </c>
      <c r="AR297" t="e">
        <f t="shared" si="36"/>
        <v>#N/A</v>
      </c>
      <c r="AS297" t="e">
        <f t="shared" si="37"/>
        <v>#N/A</v>
      </c>
      <c r="AT297" t="e">
        <f t="shared" si="38"/>
        <v>#N/A</v>
      </c>
      <c r="AU297" s="79" t="str">
        <f t="shared" si="39"/>
        <v/>
      </c>
    </row>
    <row r="298" spans="3:47">
      <c r="C298" s="54"/>
      <c r="D298" s="54"/>
      <c r="AI298" s="18"/>
      <c r="AN298" s="57">
        <f t="shared" si="32"/>
        <v>0</v>
      </c>
      <c r="AO298" s="68">
        <f t="shared" si="33"/>
        <v>0</v>
      </c>
      <c r="AP298" t="e">
        <f t="shared" si="34"/>
        <v>#N/A</v>
      </c>
      <c r="AQ298" t="e">
        <f t="shared" si="35"/>
        <v>#N/A</v>
      </c>
      <c r="AR298" t="e">
        <f t="shared" si="36"/>
        <v>#N/A</v>
      </c>
      <c r="AS298" t="e">
        <f t="shared" si="37"/>
        <v>#N/A</v>
      </c>
      <c r="AT298" t="e">
        <f t="shared" si="38"/>
        <v>#N/A</v>
      </c>
      <c r="AU298" s="79" t="str">
        <f t="shared" si="39"/>
        <v/>
      </c>
    </row>
    <row r="299" spans="3:47">
      <c r="C299" s="54"/>
      <c r="D299" s="54"/>
      <c r="AI299" s="18"/>
      <c r="AN299" s="57">
        <f t="shared" si="32"/>
        <v>0</v>
      </c>
      <c r="AO299" s="68">
        <f t="shared" si="33"/>
        <v>0</v>
      </c>
      <c r="AP299" t="e">
        <f t="shared" si="34"/>
        <v>#N/A</v>
      </c>
      <c r="AQ299" t="e">
        <f t="shared" si="35"/>
        <v>#N/A</v>
      </c>
      <c r="AR299" t="e">
        <f t="shared" si="36"/>
        <v>#N/A</v>
      </c>
      <c r="AS299" t="e">
        <f t="shared" si="37"/>
        <v>#N/A</v>
      </c>
      <c r="AT299" t="e">
        <f t="shared" si="38"/>
        <v>#N/A</v>
      </c>
      <c r="AU299" s="79" t="str">
        <f t="shared" si="39"/>
        <v/>
      </c>
    </row>
    <row r="300" spans="3:47">
      <c r="C300" s="54"/>
      <c r="D300" s="54"/>
      <c r="AI300" s="18"/>
      <c r="AN300" s="57">
        <f t="shared" si="32"/>
        <v>0</v>
      </c>
      <c r="AO300" s="68">
        <f t="shared" si="33"/>
        <v>0</v>
      </c>
      <c r="AP300" t="e">
        <f t="shared" si="34"/>
        <v>#N/A</v>
      </c>
      <c r="AQ300" t="e">
        <f t="shared" si="35"/>
        <v>#N/A</v>
      </c>
      <c r="AR300" t="e">
        <f t="shared" si="36"/>
        <v>#N/A</v>
      </c>
      <c r="AS300" t="e">
        <f t="shared" si="37"/>
        <v>#N/A</v>
      </c>
      <c r="AT300" t="e">
        <f t="shared" si="38"/>
        <v>#N/A</v>
      </c>
      <c r="AU300" s="79" t="str">
        <f t="shared" si="39"/>
        <v/>
      </c>
    </row>
    <row r="301" spans="3:47">
      <c r="C301" s="54"/>
      <c r="D301" s="54"/>
      <c r="AI301" s="18"/>
      <c r="AN301" s="57">
        <f t="shared" si="32"/>
        <v>0</v>
      </c>
      <c r="AO301" s="68">
        <f t="shared" si="33"/>
        <v>0</v>
      </c>
      <c r="AP301" t="e">
        <f t="shared" si="34"/>
        <v>#N/A</v>
      </c>
      <c r="AQ301" t="e">
        <f t="shared" si="35"/>
        <v>#N/A</v>
      </c>
      <c r="AR301" t="e">
        <f t="shared" si="36"/>
        <v>#N/A</v>
      </c>
      <c r="AS301" t="e">
        <f t="shared" si="37"/>
        <v>#N/A</v>
      </c>
      <c r="AT301" t="e">
        <f t="shared" si="38"/>
        <v>#N/A</v>
      </c>
      <c r="AU301" s="79" t="str">
        <f t="shared" si="39"/>
        <v/>
      </c>
    </row>
    <row r="302" spans="3:47">
      <c r="C302" s="54"/>
      <c r="D302" s="54"/>
      <c r="AI302" s="18"/>
      <c r="AN302" s="57">
        <f t="shared" si="32"/>
        <v>0</v>
      </c>
      <c r="AO302" s="68">
        <f t="shared" si="33"/>
        <v>0</v>
      </c>
      <c r="AP302" t="e">
        <f t="shared" si="34"/>
        <v>#N/A</v>
      </c>
      <c r="AQ302" t="e">
        <f t="shared" si="35"/>
        <v>#N/A</v>
      </c>
      <c r="AR302" t="e">
        <f t="shared" si="36"/>
        <v>#N/A</v>
      </c>
      <c r="AS302" t="e">
        <f t="shared" si="37"/>
        <v>#N/A</v>
      </c>
      <c r="AT302" t="e">
        <f t="shared" si="38"/>
        <v>#N/A</v>
      </c>
      <c r="AU302" s="79" t="str">
        <f t="shared" si="39"/>
        <v/>
      </c>
    </row>
    <row r="303" spans="3:47">
      <c r="C303" s="54"/>
      <c r="D303" s="54"/>
      <c r="AI303" s="18"/>
      <c r="AN303" s="57">
        <f t="shared" si="32"/>
        <v>0</v>
      </c>
      <c r="AO303" s="68">
        <f t="shared" si="33"/>
        <v>0</v>
      </c>
      <c r="AP303" t="e">
        <f t="shared" si="34"/>
        <v>#N/A</v>
      </c>
      <c r="AQ303" t="e">
        <f t="shared" si="35"/>
        <v>#N/A</v>
      </c>
      <c r="AR303" t="e">
        <f t="shared" si="36"/>
        <v>#N/A</v>
      </c>
      <c r="AS303" t="e">
        <f t="shared" si="37"/>
        <v>#N/A</v>
      </c>
      <c r="AT303" t="e">
        <f t="shared" si="38"/>
        <v>#N/A</v>
      </c>
      <c r="AU303" s="79" t="str">
        <f t="shared" si="39"/>
        <v/>
      </c>
    </row>
    <row r="304" spans="3:47">
      <c r="C304" s="54"/>
      <c r="D304" s="54"/>
      <c r="AI304" s="18"/>
      <c r="AN304" s="57">
        <f t="shared" si="32"/>
        <v>0</v>
      </c>
      <c r="AO304" s="68">
        <f t="shared" si="33"/>
        <v>0</v>
      </c>
      <c r="AP304" t="e">
        <f t="shared" si="34"/>
        <v>#N/A</v>
      </c>
      <c r="AQ304" t="e">
        <f t="shared" si="35"/>
        <v>#N/A</v>
      </c>
      <c r="AR304" t="e">
        <f t="shared" si="36"/>
        <v>#N/A</v>
      </c>
      <c r="AS304" t="e">
        <f t="shared" si="37"/>
        <v>#N/A</v>
      </c>
      <c r="AT304" t="e">
        <f t="shared" si="38"/>
        <v>#N/A</v>
      </c>
      <c r="AU304" s="79" t="str">
        <f t="shared" si="39"/>
        <v/>
      </c>
    </row>
    <row r="305" spans="3:47">
      <c r="C305" s="54"/>
      <c r="D305" s="54"/>
      <c r="AI305" s="18"/>
      <c r="AN305" s="57">
        <f t="shared" si="32"/>
        <v>0</v>
      </c>
      <c r="AO305" s="68">
        <f t="shared" si="33"/>
        <v>0</v>
      </c>
      <c r="AP305" t="e">
        <f t="shared" si="34"/>
        <v>#N/A</v>
      </c>
      <c r="AQ305" t="e">
        <f t="shared" si="35"/>
        <v>#N/A</v>
      </c>
      <c r="AR305" t="e">
        <f t="shared" si="36"/>
        <v>#N/A</v>
      </c>
      <c r="AS305" t="e">
        <f t="shared" si="37"/>
        <v>#N/A</v>
      </c>
      <c r="AT305" t="e">
        <f t="shared" si="38"/>
        <v>#N/A</v>
      </c>
      <c r="AU305" s="79" t="str">
        <f t="shared" si="39"/>
        <v/>
      </c>
    </row>
    <row r="306" spans="3:47">
      <c r="C306" s="54"/>
      <c r="D306" s="54"/>
      <c r="AI306" s="18"/>
      <c r="AN306" s="57">
        <f t="shared" si="32"/>
        <v>0</v>
      </c>
      <c r="AO306" s="68">
        <f t="shared" si="33"/>
        <v>0</v>
      </c>
      <c r="AP306" t="e">
        <f t="shared" si="34"/>
        <v>#N/A</v>
      </c>
      <c r="AQ306" t="e">
        <f t="shared" si="35"/>
        <v>#N/A</v>
      </c>
      <c r="AR306" t="e">
        <f t="shared" si="36"/>
        <v>#N/A</v>
      </c>
      <c r="AS306" t="e">
        <f t="shared" si="37"/>
        <v>#N/A</v>
      </c>
      <c r="AT306" t="e">
        <f t="shared" si="38"/>
        <v>#N/A</v>
      </c>
      <c r="AU306" s="79" t="str">
        <f t="shared" si="39"/>
        <v/>
      </c>
    </row>
    <row r="307" spans="3:47">
      <c r="C307" s="54"/>
      <c r="D307" s="54"/>
      <c r="AI307" s="18"/>
      <c r="AN307" s="57">
        <f t="shared" si="32"/>
        <v>0</v>
      </c>
      <c r="AO307" s="68">
        <f t="shared" si="33"/>
        <v>0</v>
      </c>
      <c r="AP307" t="e">
        <f t="shared" si="34"/>
        <v>#N/A</v>
      </c>
      <c r="AQ307" t="e">
        <f t="shared" si="35"/>
        <v>#N/A</v>
      </c>
      <c r="AR307" t="e">
        <f t="shared" si="36"/>
        <v>#N/A</v>
      </c>
      <c r="AS307" t="e">
        <f t="shared" si="37"/>
        <v>#N/A</v>
      </c>
      <c r="AT307" t="e">
        <f t="shared" si="38"/>
        <v>#N/A</v>
      </c>
      <c r="AU307" s="79" t="str">
        <f t="shared" si="39"/>
        <v/>
      </c>
    </row>
    <row r="308" spans="3:47">
      <c r="C308" s="54"/>
      <c r="D308" s="54"/>
      <c r="AI308" s="18"/>
      <c r="AN308" s="57">
        <f t="shared" si="32"/>
        <v>0</v>
      </c>
      <c r="AO308" s="68">
        <f t="shared" si="33"/>
        <v>0</v>
      </c>
      <c r="AP308" t="e">
        <f t="shared" si="34"/>
        <v>#N/A</v>
      </c>
      <c r="AQ308" t="e">
        <f t="shared" si="35"/>
        <v>#N/A</v>
      </c>
      <c r="AR308" t="e">
        <f t="shared" si="36"/>
        <v>#N/A</v>
      </c>
      <c r="AS308" t="e">
        <f t="shared" si="37"/>
        <v>#N/A</v>
      </c>
      <c r="AT308" t="e">
        <f t="shared" si="38"/>
        <v>#N/A</v>
      </c>
      <c r="AU308" s="79" t="str">
        <f t="shared" si="39"/>
        <v/>
      </c>
    </row>
    <row r="309" spans="3:47">
      <c r="C309" s="54"/>
      <c r="D309" s="54"/>
      <c r="AI309" s="18"/>
      <c r="AN309" s="57">
        <f t="shared" si="32"/>
        <v>0</v>
      </c>
      <c r="AO309" s="68">
        <f t="shared" si="33"/>
        <v>0</v>
      </c>
      <c r="AP309" t="e">
        <f t="shared" si="34"/>
        <v>#N/A</v>
      </c>
      <c r="AQ309" t="e">
        <f t="shared" si="35"/>
        <v>#N/A</v>
      </c>
      <c r="AR309" t="e">
        <f t="shared" si="36"/>
        <v>#N/A</v>
      </c>
      <c r="AS309" t="e">
        <f t="shared" si="37"/>
        <v>#N/A</v>
      </c>
      <c r="AT309" t="e">
        <f t="shared" si="38"/>
        <v>#N/A</v>
      </c>
      <c r="AU309" s="79" t="str">
        <f t="shared" si="39"/>
        <v/>
      </c>
    </row>
    <row r="310" spans="3:47">
      <c r="C310" s="54"/>
      <c r="D310" s="54"/>
      <c r="AI310" s="18"/>
      <c r="AN310" s="57">
        <f t="shared" si="32"/>
        <v>0</v>
      </c>
      <c r="AO310" s="68">
        <f t="shared" si="33"/>
        <v>0</v>
      </c>
      <c r="AP310" t="e">
        <f t="shared" si="34"/>
        <v>#N/A</v>
      </c>
      <c r="AQ310" t="e">
        <f t="shared" si="35"/>
        <v>#N/A</v>
      </c>
      <c r="AR310" t="e">
        <f t="shared" si="36"/>
        <v>#N/A</v>
      </c>
      <c r="AS310" t="e">
        <f t="shared" si="37"/>
        <v>#N/A</v>
      </c>
      <c r="AT310" t="e">
        <f t="shared" si="38"/>
        <v>#N/A</v>
      </c>
      <c r="AU310" s="79" t="str">
        <f t="shared" si="39"/>
        <v/>
      </c>
    </row>
    <row r="311" spans="3:47">
      <c r="C311" s="54"/>
      <c r="D311" s="54"/>
      <c r="AI311" s="18"/>
      <c r="AN311" s="57">
        <f t="shared" si="32"/>
        <v>0</v>
      </c>
      <c r="AO311" s="68">
        <f t="shared" si="33"/>
        <v>0</v>
      </c>
      <c r="AP311" t="e">
        <f t="shared" si="34"/>
        <v>#N/A</v>
      </c>
      <c r="AQ311" t="e">
        <f t="shared" si="35"/>
        <v>#N/A</v>
      </c>
      <c r="AR311" t="e">
        <f t="shared" si="36"/>
        <v>#N/A</v>
      </c>
      <c r="AS311" t="e">
        <f t="shared" si="37"/>
        <v>#N/A</v>
      </c>
      <c r="AT311" t="e">
        <f t="shared" si="38"/>
        <v>#N/A</v>
      </c>
      <c r="AU311" s="79" t="str">
        <f t="shared" si="39"/>
        <v/>
      </c>
    </row>
    <row r="312" spans="3:47">
      <c r="C312" s="54"/>
      <c r="D312" s="54"/>
      <c r="AI312" s="18"/>
      <c r="AN312" s="57">
        <f t="shared" si="32"/>
        <v>0</v>
      </c>
      <c r="AO312" s="68">
        <f t="shared" si="33"/>
        <v>0</v>
      </c>
      <c r="AP312" t="e">
        <f t="shared" si="34"/>
        <v>#N/A</v>
      </c>
      <c r="AQ312" t="e">
        <f t="shared" si="35"/>
        <v>#N/A</v>
      </c>
      <c r="AR312" t="e">
        <f t="shared" si="36"/>
        <v>#N/A</v>
      </c>
      <c r="AS312" t="e">
        <f t="shared" si="37"/>
        <v>#N/A</v>
      </c>
      <c r="AT312" t="e">
        <f t="shared" si="38"/>
        <v>#N/A</v>
      </c>
      <c r="AU312" s="79" t="str">
        <f t="shared" si="39"/>
        <v/>
      </c>
    </row>
    <row r="313" spans="3:47">
      <c r="C313" s="54"/>
      <c r="D313" s="54"/>
      <c r="AI313" s="18"/>
      <c r="AN313" s="57">
        <f t="shared" si="32"/>
        <v>0</v>
      </c>
      <c r="AO313" s="68">
        <f t="shared" si="33"/>
        <v>0</v>
      </c>
      <c r="AP313" t="e">
        <f t="shared" si="34"/>
        <v>#N/A</v>
      </c>
      <c r="AQ313" t="e">
        <f t="shared" si="35"/>
        <v>#N/A</v>
      </c>
      <c r="AR313" t="e">
        <f t="shared" si="36"/>
        <v>#N/A</v>
      </c>
      <c r="AS313" t="e">
        <f t="shared" si="37"/>
        <v>#N/A</v>
      </c>
      <c r="AT313" t="e">
        <f t="shared" si="38"/>
        <v>#N/A</v>
      </c>
      <c r="AU313" s="79" t="str">
        <f t="shared" si="39"/>
        <v/>
      </c>
    </row>
    <row r="314" spans="3:47">
      <c r="C314" s="54"/>
      <c r="D314" s="54"/>
      <c r="AI314" s="18"/>
      <c r="AN314" s="57">
        <f t="shared" si="32"/>
        <v>0</v>
      </c>
      <c r="AO314" s="68">
        <f t="shared" si="33"/>
        <v>0</v>
      </c>
      <c r="AP314" t="e">
        <f t="shared" si="34"/>
        <v>#N/A</v>
      </c>
      <c r="AQ314" t="e">
        <f t="shared" si="35"/>
        <v>#N/A</v>
      </c>
      <c r="AR314" t="e">
        <f t="shared" si="36"/>
        <v>#N/A</v>
      </c>
      <c r="AS314" t="e">
        <f t="shared" si="37"/>
        <v>#N/A</v>
      </c>
      <c r="AT314" t="e">
        <f t="shared" si="38"/>
        <v>#N/A</v>
      </c>
      <c r="AU314" s="79" t="str">
        <f t="shared" si="39"/>
        <v/>
      </c>
    </row>
    <row r="315" spans="3:47">
      <c r="C315" s="54"/>
      <c r="D315" s="54"/>
      <c r="AI315" s="18"/>
      <c r="AN315" s="57">
        <f t="shared" si="32"/>
        <v>0</v>
      </c>
      <c r="AO315" s="68">
        <f t="shared" si="33"/>
        <v>0</v>
      </c>
      <c r="AP315" t="e">
        <f t="shared" si="34"/>
        <v>#N/A</v>
      </c>
      <c r="AQ315" t="e">
        <f t="shared" si="35"/>
        <v>#N/A</v>
      </c>
      <c r="AR315" t="e">
        <f t="shared" si="36"/>
        <v>#N/A</v>
      </c>
      <c r="AS315" t="e">
        <f t="shared" si="37"/>
        <v>#N/A</v>
      </c>
      <c r="AT315" t="e">
        <f t="shared" si="38"/>
        <v>#N/A</v>
      </c>
      <c r="AU315" s="79" t="str">
        <f t="shared" si="39"/>
        <v/>
      </c>
    </row>
    <row r="316" spans="3:47">
      <c r="C316" s="54"/>
      <c r="D316" s="54"/>
      <c r="AI316" s="18"/>
      <c r="AN316" s="57">
        <f t="shared" si="32"/>
        <v>0</v>
      </c>
      <c r="AO316" s="68">
        <f t="shared" si="33"/>
        <v>0</v>
      </c>
      <c r="AP316" t="e">
        <f t="shared" si="34"/>
        <v>#N/A</v>
      </c>
      <c r="AQ316" t="e">
        <f t="shared" si="35"/>
        <v>#N/A</v>
      </c>
      <c r="AR316" t="e">
        <f t="shared" si="36"/>
        <v>#N/A</v>
      </c>
      <c r="AS316" t="e">
        <f t="shared" si="37"/>
        <v>#N/A</v>
      </c>
      <c r="AT316" t="e">
        <f t="shared" si="38"/>
        <v>#N/A</v>
      </c>
      <c r="AU316" s="79" t="str">
        <f t="shared" si="39"/>
        <v/>
      </c>
    </row>
    <row r="317" spans="3:47">
      <c r="C317" s="54"/>
      <c r="D317" s="54"/>
      <c r="AI317" s="18"/>
      <c r="AN317" s="57">
        <f t="shared" si="32"/>
        <v>0</v>
      </c>
      <c r="AO317" s="68">
        <f t="shared" si="33"/>
        <v>0</v>
      </c>
      <c r="AP317" t="e">
        <f t="shared" si="34"/>
        <v>#N/A</v>
      </c>
      <c r="AQ317" t="e">
        <f t="shared" si="35"/>
        <v>#N/A</v>
      </c>
      <c r="AR317" t="e">
        <f t="shared" si="36"/>
        <v>#N/A</v>
      </c>
      <c r="AS317" t="e">
        <f t="shared" si="37"/>
        <v>#N/A</v>
      </c>
      <c r="AT317" t="e">
        <f t="shared" si="38"/>
        <v>#N/A</v>
      </c>
      <c r="AU317" s="79" t="str">
        <f t="shared" si="39"/>
        <v/>
      </c>
    </row>
    <row r="318" spans="3:47">
      <c r="C318" s="54"/>
      <c r="D318" s="54"/>
      <c r="AI318" s="18"/>
      <c r="AN318" s="57">
        <f t="shared" si="32"/>
        <v>0</v>
      </c>
      <c r="AO318" s="68">
        <f t="shared" si="33"/>
        <v>0</v>
      </c>
      <c r="AP318" t="e">
        <f t="shared" si="34"/>
        <v>#N/A</v>
      </c>
      <c r="AQ318" t="e">
        <f t="shared" si="35"/>
        <v>#N/A</v>
      </c>
      <c r="AR318" t="e">
        <f t="shared" si="36"/>
        <v>#N/A</v>
      </c>
      <c r="AS318" t="e">
        <f t="shared" si="37"/>
        <v>#N/A</v>
      </c>
      <c r="AT318" t="e">
        <f t="shared" si="38"/>
        <v>#N/A</v>
      </c>
      <c r="AU318" s="79" t="str">
        <f t="shared" si="39"/>
        <v/>
      </c>
    </row>
    <row r="319" spans="3:47">
      <c r="C319" s="54"/>
      <c r="D319" s="54"/>
      <c r="AI319" s="18"/>
      <c r="AN319" s="57">
        <f t="shared" si="32"/>
        <v>0</v>
      </c>
      <c r="AO319" s="68">
        <f t="shared" si="33"/>
        <v>0</v>
      </c>
      <c r="AP319" t="e">
        <f t="shared" si="34"/>
        <v>#N/A</v>
      </c>
      <c r="AQ319" t="e">
        <f t="shared" si="35"/>
        <v>#N/A</v>
      </c>
      <c r="AR319" t="e">
        <f t="shared" si="36"/>
        <v>#N/A</v>
      </c>
      <c r="AS319" t="e">
        <f t="shared" si="37"/>
        <v>#N/A</v>
      </c>
      <c r="AT319" t="e">
        <f t="shared" si="38"/>
        <v>#N/A</v>
      </c>
      <c r="AU319" s="79" t="str">
        <f t="shared" si="39"/>
        <v/>
      </c>
    </row>
    <row r="320" spans="3:47">
      <c r="C320" s="54"/>
      <c r="D320" s="54"/>
      <c r="AI320" s="18"/>
      <c r="AN320" s="57">
        <f t="shared" si="32"/>
        <v>0</v>
      </c>
      <c r="AO320" s="68">
        <f t="shared" si="33"/>
        <v>0</v>
      </c>
      <c r="AP320" t="e">
        <f t="shared" si="34"/>
        <v>#N/A</v>
      </c>
      <c r="AQ320" t="e">
        <f t="shared" si="35"/>
        <v>#N/A</v>
      </c>
      <c r="AR320" t="e">
        <f t="shared" si="36"/>
        <v>#N/A</v>
      </c>
      <c r="AS320" t="e">
        <f t="shared" si="37"/>
        <v>#N/A</v>
      </c>
      <c r="AT320" t="e">
        <f t="shared" si="38"/>
        <v>#N/A</v>
      </c>
      <c r="AU320" s="79" t="str">
        <f t="shared" si="39"/>
        <v/>
      </c>
    </row>
    <row r="321" spans="3:47">
      <c r="C321" s="54"/>
      <c r="D321" s="54"/>
      <c r="AI321" s="18"/>
      <c r="AN321" s="57">
        <f t="shared" si="32"/>
        <v>0</v>
      </c>
      <c r="AO321" s="68">
        <f t="shared" si="33"/>
        <v>0</v>
      </c>
      <c r="AP321" t="e">
        <f t="shared" si="34"/>
        <v>#N/A</v>
      </c>
      <c r="AQ321" t="e">
        <f t="shared" si="35"/>
        <v>#N/A</v>
      </c>
      <c r="AR321" t="e">
        <f t="shared" si="36"/>
        <v>#N/A</v>
      </c>
      <c r="AS321" t="e">
        <f t="shared" si="37"/>
        <v>#N/A</v>
      </c>
      <c r="AT321" t="e">
        <f t="shared" si="38"/>
        <v>#N/A</v>
      </c>
      <c r="AU321" s="79" t="str">
        <f t="shared" si="39"/>
        <v/>
      </c>
    </row>
    <row r="322" spans="3:47">
      <c r="C322" s="54"/>
      <c r="D322" s="54"/>
      <c r="AI322" s="18"/>
      <c r="AN322" s="57">
        <f t="shared" ref="AN322:AN385" si="40">IF(V322="",VLOOKUP(K322,CodeToEmailData,2,0),V322)</f>
        <v>0</v>
      </c>
      <c r="AO322" s="68">
        <f t="shared" ref="AO322:AO385" si="41">IF(L322="",VLOOKUP(K322,CodeToEmailData,3,0),L322&amp;" "&amp;N322)</f>
        <v>0</v>
      </c>
      <c r="AP322" t="e">
        <f t="shared" ref="AP322:AP385" si="42">VLOOKUP(AI322,HOOSMatrix,2,1)</f>
        <v>#N/A</v>
      </c>
      <c r="AQ322" t="e">
        <f t="shared" ref="AQ322:AQ385" si="43">VLOOKUP(AJ322,HOOSMatrix,2,1)</f>
        <v>#N/A</v>
      </c>
      <c r="AR322" t="e">
        <f t="shared" ref="AR322:AR385" si="44">VLOOKUP(AK322,HOOSMatrix,2,1)</f>
        <v>#N/A</v>
      </c>
      <c r="AS322" t="e">
        <f t="shared" ref="AS322:AS385" si="45">VLOOKUP(AL322,HOOSMatrix,2,1)</f>
        <v>#N/A</v>
      </c>
      <c r="AT322" t="e">
        <f t="shared" ref="AT322:AT385" si="46">VLOOKUP(AM322,HOOSMatrix,2,1)</f>
        <v>#N/A</v>
      </c>
      <c r="AU322" s="79" t="str">
        <f t="shared" ref="AU322:AU385" si="47">IF(A322="","",IF(ISNA(SUM(AP322:AT322)),"Something has gone wrong. Please contact eHealthier by email at info@ehealthier.net",VLOOKUP(SUM(AP322:AT322),HOOSCoversion,3,1)))</f>
        <v/>
      </c>
    </row>
    <row r="323" spans="3:47">
      <c r="C323" s="54"/>
      <c r="D323" s="54"/>
      <c r="AI323" s="18"/>
      <c r="AN323" s="57">
        <f t="shared" si="40"/>
        <v>0</v>
      </c>
      <c r="AO323" s="68">
        <f t="shared" si="41"/>
        <v>0</v>
      </c>
      <c r="AP323" t="e">
        <f t="shared" si="42"/>
        <v>#N/A</v>
      </c>
      <c r="AQ323" t="e">
        <f t="shared" si="43"/>
        <v>#N/A</v>
      </c>
      <c r="AR323" t="e">
        <f t="shared" si="44"/>
        <v>#N/A</v>
      </c>
      <c r="AS323" t="e">
        <f t="shared" si="45"/>
        <v>#N/A</v>
      </c>
      <c r="AT323" t="e">
        <f t="shared" si="46"/>
        <v>#N/A</v>
      </c>
      <c r="AU323" s="79" t="str">
        <f t="shared" si="47"/>
        <v/>
      </c>
    </row>
    <row r="324" spans="3:47">
      <c r="C324" s="54"/>
      <c r="D324" s="54"/>
      <c r="AI324" s="18"/>
      <c r="AN324" s="57">
        <f t="shared" si="40"/>
        <v>0</v>
      </c>
      <c r="AO324" s="68">
        <f t="shared" si="41"/>
        <v>0</v>
      </c>
      <c r="AP324" t="e">
        <f t="shared" si="42"/>
        <v>#N/A</v>
      </c>
      <c r="AQ324" t="e">
        <f t="shared" si="43"/>
        <v>#N/A</v>
      </c>
      <c r="AR324" t="e">
        <f t="shared" si="44"/>
        <v>#N/A</v>
      </c>
      <c r="AS324" t="e">
        <f t="shared" si="45"/>
        <v>#N/A</v>
      </c>
      <c r="AT324" t="e">
        <f t="shared" si="46"/>
        <v>#N/A</v>
      </c>
      <c r="AU324" s="79" t="str">
        <f t="shared" si="47"/>
        <v/>
      </c>
    </row>
    <row r="325" spans="3:47">
      <c r="C325" s="54"/>
      <c r="D325" s="54"/>
      <c r="AI325" s="18"/>
      <c r="AN325" s="57">
        <f t="shared" si="40"/>
        <v>0</v>
      </c>
      <c r="AO325" s="68">
        <f t="shared" si="41"/>
        <v>0</v>
      </c>
      <c r="AP325" t="e">
        <f t="shared" si="42"/>
        <v>#N/A</v>
      </c>
      <c r="AQ325" t="e">
        <f t="shared" si="43"/>
        <v>#N/A</v>
      </c>
      <c r="AR325" t="e">
        <f t="shared" si="44"/>
        <v>#N/A</v>
      </c>
      <c r="AS325" t="e">
        <f t="shared" si="45"/>
        <v>#N/A</v>
      </c>
      <c r="AT325" t="e">
        <f t="shared" si="46"/>
        <v>#N/A</v>
      </c>
      <c r="AU325" s="79" t="str">
        <f t="shared" si="47"/>
        <v/>
      </c>
    </row>
    <row r="326" spans="3:47">
      <c r="C326" s="54"/>
      <c r="D326" s="54"/>
      <c r="AI326" s="18"/>
      <c r="AN326" s="57">
        <f t="shared" si="40"/>
        <v>0</v>
      </c>
      <c r="AO326" s="68">
        <f t="shared" si="41"/>
        <v>0</v>
      </c>
      <c r="AP326" t="e">
        <f t="shared" si="42"/>
        <v>#N/A</v>
      </c>
      <c r="AQ326" t="e">
        <f t="shared" si="43"/>
        <v>#N/A</v>
      </c>
      <c r="AR326" t="e">
        <f t="shared" si="44"/>
        <v>#N/A</v>
      </c>
      <c r="AS326" t="e">
        <f t="shared" si="45"/>
        <v>#N/A</v>
      </c>
      <c r="AT326" t="e">
        <f t="shared" si="46"/>
        <v>#N/A</v>
      </c>
      <c r="AU326" s="79" t="str">
        <f t="shared" si="47"/>
        <v/>
      </c>
    </row>
    <row r="327" spans="3:47">
      <c r="C327" s="54"/>
      <c r="D327" s="54"/>
      <c r="AI327" s="18"/>
      <c r="AN327" s="57">
        <f t="shared" si="40"/>
        <v>0</v>
      </c>
      <c r="AO327" s="68">
        <f t="shared" si="41"/>
        <v>0</v>
      </c>
      <c r="AP327" t="e">
        <f t="shared" si="42"/>
        <v>#N/A</v>
      </c>
      <c r="AQ327" t="e">
        <f t="shared" si="43"/>
        <v>#N/A</v>
      </c>
      <c r="AR327" t="e">
        <f t="shared" si="44"/>
        <v>#N/A</v>
      </c>
      <c r="AS327" t="e">
        <f t="shared" si="45"/>
        <v>#N/A</v>
      </c>
      <c r="AT327" t="e">
        <f t="shared" si="46"/>
        <v>#N/A</v>
      </c>
      <c r="AU327" s="79" t="str">
        <f t="shared" si="47"/>
        <v/>
      </c>
    </row>
    <row r="328" spans="3:47">
      <c r="C328" s="54"/>
      <c r="D328" s="54"/>
      <c r="AI328" s="18"/>
      <c r="AN328" s="57">
        <f t="shared" si="40"/>
        <v>0</v>
      </c>
      <c r="AO328" s="68">
        <f t="shared" si="41"/>
        <v>0</v>
      </c>
      <c r="AP328" t="e">
        <f t="shared" si="42"/>
        <v>#N/A</v>
      </c>
      <c r="AQ328" t="e">
        <f t="shared" si="43"/>
        <v>#N/A</v>
      </c>
      <c r="AR328" t="e">
        <f t="shared" si="44"/>
        <v>#N/A</v>
      </c>
      <c r="AS328" t="e">
        <f t="shared" si="45"/>
        <v>#N/A</v>
      </c>
      <c r="AT328" t="e">
        <f t="shared" si="46"/>
        <v>#N/A</v>
      </c>
      <c r="AU328" s="79" t="str">
        <f t="shared" si="47"/>
        <v/>
      </c>
    </row>
    <row r="329" spans="3:47">
      <c r="C329" s="54"/>
      <c r="D329" s="54"/>
      <c r="AI329" s="18"/>
      <c r="AN329" s="57">
        <f t="shared" si="40"/>
        <v>0</v>
      </c>
      <c r="AO329" s="68">
        <f t="shared" si="41"/>
        <v>0</v>
      </c>
      <c r="AP329" t="e">
        <f t="shared" si="42"/>
        <v>#N/A</v>
      </c>
      <c r="AQ329" t="e">
        <f t="shared" si="43"/>
        <v>#N/A</v>
      </c>
      <c r="AR329" t="e">
        <f t="shared" si="44"/>
        <v>#N/A</v>
      </c>
      <c r="AS329" t="e">
        <f t="shared" si="45"/>
        <v>#N/A</v>
      </c>
      <c r="AT329" t="e">
        <f t="shared" si="46"/>
        <v>#N/A</v>
      </c>
      <c r="AU329" s="79" t="str">
        <f t="shared" si="47"/>
        <v/>
      </c>
    </row>
    <row r="330" spans="3:47">
      <c r="C330" s="54"/>
      <c r="D330" s="54"/>
      <c r="AI330" s="18"/>
      <c r="AN330" s="57">
        <f t="shared" si="40"/>
        <v>0</v>
      </c>
      <c r="AO330" s="68">
        <f t="shared" si="41"/>
        <v>0</v>
      </c>
      <c r="AP330" t="e">
        <f t="shared" si="42"/>
        <v>#N/A</v>
      </c>
      <c r="AQ330" t="e">
        <f t="shared" si="43"/>
        <v>#N/A</v>
      </c>
      <c r="AR330" t="e">
        <f t="shared" si="44"/>
        <v>#N/A</v>
      </c>
      <c r="AS330" t="e">
        <f t="shared" si="45"/>
        <v>#N/A</v>
      </c>
      <c r="AT330" t="e">
        <f t="shared" si="46"/>
        <v>#N/A</v>
      </c>
      <c r="AU330" s="79" t="str">
        <f t="shared" si="47"/>
        <v/>
      </c>
    </row>
    <row r="331" spans="3:47">
      <c r="C331" s="54"/>
      <c r="D331" s="54"/>
      <c r="AI331" s="18"/>
      <c r="AN331" s="57">
        <f t="shared" si="40"/>
        <v>0</v>
      </c>
      <c r="AO331" s="68">
        <f t="shared" si="41"/>
        <v>0</v>
      </c>
      <c r="AP331" t="e">
        <f t="shared" si="42"/>
        <v>#N/A</v>
      </c>
      <c r="AQ331" t="e">
        <f t="shared" si="43"/>
        <v>#N/A</v>
      </c>
      <c r="AR331" t="e">
        <f t="shared" si="44"/>
        <v>#N/A</v>
      </c>
      <c r="AS331" t="e">
        <f t="shared" si="45"/>
        <v>#N/A</v>
      </c>
      <c r="AT331" t="e">
        <f t="shared" si="46"/>
        <v>#N/A</v>
      </c>
      <c r="AU331" s="79" t="str">
        <f t="shared" si="47"/>
        <v/>
      </c>
    </row>
    <row r="332" spans="3:47">
      <c r="C332" s="54"/>
      <c r="D332" s="54"/>
      <c r="AI332" s="18"/>
      <c r="AN332" s="57">
        <f t="shared" si="40"/>
        <v>0</v>
      </c>
      <c r="AO332" s="68">
        <f t="shared" si="41"/>
        <v>0</v>
      </c>
      <c r="AP332" t="e">
        <f t="shared" si="42"/>
        <v>#N/A</v>
      </c>
      <c r="AQ332" t="e">
        <f t="shared" si="43"/>
        <v>#N/A</v>
      </c>
      <c r="AR332" t="e">
        <f t="shared" si="44"/>
        <v>#N/A</v>
      </c>
      <c r="AS332" t="e">
        <f t="shared" si="45"/>
        <v>#N/A</v>
      </c>
      <c r="AT332" t="e">
        <f t="shared" si="46"/>
        <v>#N/A</v>
      </c>
      <c r="AU332" s="79" t="str">
        <f t="shared" si="47"/>
        <v/>
      </c>
    </row>
    <row r="333" spans="3:47">
      <c r="C333" s="54"/>
      <c r="D333" s="54"/>
      <c r="AI333" s="18"/>
      <c r="AN333" s="57">
        <f t="shared" si="40"/>
        <v>0</v>
      </c>
      <c r="AO333" s="68">
        <f t="shared" si="41"/>
        <v>0</v>
      </c>
      <c r="AP333" t="e">
        <f t="shared" si="42"/>
        <v>#N/A</v>
      </c>
      <c r="AQ333" t="e">
        <f t="shared" si="43"/>
        <v>#N/A</v>
      </c>
      <c r="AR333" t="e">
        <f t="shared" si="44"/>
        <v>#N/A</v>
      </c>
      <c r="AS333" t="e">
        <f t="shared" si="45"/>
        <v>#N/A</v>
      </c>
      <c r="AT333" t="e">
        <f t="shared" si="46"/>
        <v>#N/A</v>
      </c>
      <c r="AU333" s="79" t="str">
        <f t="shared" si="47"/>
        <v/>
      </c>
    </row>
    <row r="334" spans="3:47">
      <c r="C334" s="54"/>
      <c r="D334" s="54"/>
      <c r="AI334" s="18"/>
      <c r="AN334" s="57">
        <f t="shared" si="40"/>
        <v>0</v>
      </c>
      <c r="AO334" s="68">
        <f t="shared" si="41"/>
        <v>0</v>
      </c>
      <c r="AP334" t="e">
        <f t="shared" si="42"/>
        <v>#N/A</v>
      </c>
      <c r="AQ334" t="e">
        <f t="shared" si="43"/>
        <v>#N/A</v>
      </c>
      <c r="AR334" t="e">
        <f t="shared" si="44"/>
        <v>#N/A</v>
      </c>
      <c r="AS334" t="e">
        <f t="shared" si="45"/>
        <v>#N/A</v>
      </c>
      <c r="AT334" t="e">
        <f t="shared" si="46"/>
        <v>#N/A</v>
      </c>
      <c r="AU334" s="79" t="str">
        <f t="shared" si="47"/>
        <v/>
      </c>
    </row>
    <row r="335" spans="3:47">
      <c r="C335" s="54"/>
      <c r="D335" s="54"/>
      <c r="AI335" s="18"/>
      <c r="AN335" s="57">
        <f t="shared" si="40"/>
        <v>0</v>
      </c>
      <c r="AO335" s="68">
        <f t="shared" si="41"/>
        <v>0</v>
      </c>
      <c r="AP335" t="e">
        <f t="shared" si="42"/>
        <v>#N/A</v>
      </c>
      <c r="AQ335" t="e">
        <f t="shared" si="43"/>
        <v>#N/A</v>
      </c>
      <c r="AR335" t="e">
        <f t="shared" si="44"/>
        <v>#N/A</v>
      </c>
      <c r="AS335" t="e">
        <f t="shared" si="45"/>
        <v>#N/A</v>
      </c>
      <c r="AT335" t="e">
        <f t="shared" si="46"/>
        <v>#N/A</v>
      </c>
      <c r="AU335" s="79" t="str">
        <f t="shared" si="47"/>
        <v/>
      </c>
    </row>
    <row r="336" spans="3:47">
      <c r="C336" s="54"/>
      <c r="D336" s="54"/>
      <c r="AI336" s="18"/>
      <c r="AN336" s="57">
        <f t="shared" si="40"/>
        <v>0</v>
      </c>
      <c r="AO336" s="68">
        <f t="shared" si="41"/>
        <v>0</v>
      </c>
      <c r="AP336" t="e">
        <f t="shared" si="42"/>
        <v>#N/A</v>
      </c>
      <c r="AQ336" t="e">
        <f t="shared" si="43"/>
        <v>#N/A</v>
      </c>
      <c r="AR336" t="e">
        <f t="shared" si="44"/>
        <v>#N/A</v>
      </c>
      <c r="AS336" t="e">
        <f t="shared" si="45"/>
        <v>#N/A</v>
      </c>
      <c r="AT336" t="e">
        <f t="shared" si="46"/>
        <v>#N/A</v>
      </c>
      <c r="AU336" s="79" t="str">
        <f t="shared" si="47"/>
        <v/>
      </c>
    </row>
    <row r="337" spans="3:47">
      <c r="C337" s="54"/>
      <c r="D337" s="54"/>
      <c r="AI337" s="18"/>
      <c r="AN337" s="57">
        <f t="shared" si="40"/>
        <v>0</v>
      </c>
      <c r="AO337" s="68">
        <f t="shared" si="41"/>
        <v>0</v>
      </c>
      <c r="AP337" t="e">
        <f t="shared" si="42"/>
        <v>#N/A</v>
      </c>
      <c r="AQ337" t="e">
        <f t="shared" si="43"/>
        <v>#N/A</v>
      </c>
      <c r="AR337" t="e">
        <f t="shared" si="44"/>
        <v>#N/A</v>
      </c>
      <c r="AS337" t="e">
        <f t="shared" si="45"/>
        <v>#N/A</v>
      </c>
      <c r="AT337" t="e">
        <f t="shared" si="46"/>
        <v>#N/A</v>
      </c>
      <c r="AU337" s="79" t="str">
        <f t="shared" si="47"/>
        <v/>
      </c>
    </row>
    <row r="338" spans="3:47">
      <c r="C338" s="54"/>
      <c r="D338" s="54"/>
      <c r="AI338" s="18"/>
      <c r="AN338" s="57">
        <f t="shared" si="40"/>
        <v>0</v>
      </c>
      <c r="AO338" s="68">
        <f t="shared" si="41"/>
        <v>0</v>
      </c>
      <c r="AP338" t="e">
        <f t="shared" si="42"/>
        <v>#N/A</v>
      </c>
      <c r="AQ338" t="e">
        <f t="shared" si="43"/>
        <v>#N/A</v>
      </c>
      <c r="AR338" t="e">
        <f t="shared" si="44"/>
        <v>#N/A</v>
      </c>
      <c r="AS338" t="e">
        <f t="shared" si="45"/>
        <v>#N/A</v>
      </c>
      <c r="AT338" t="e">
        <f t="shared" si="46"/>
        <v>#N/A</v>
      </c>
      <c r="AU338" s="79" t="str">
        <f t="shared" si="47"/>
        <v/>
      </c>
    </row>
    <row r="339" spans="3:47">
      <c r="C339" s="54"/>
      <c r="D339" s="54"/>
      <c r="AI339" s="18"/>
      <c r="AN339" s="57">
        <f t="shared" si="40"/>
        <v>0</v>
      </c>
      <c r="AO339" s="68">
        <f t="shared" si="41"/>
        <v>0</v>
      </c>
      <c r="AP339" t="e">
        <f t="shared" si="42"/>
        <v>#N/A</v>
      </c>
      <c r="AQ339" t="e">
        <f t="shared" si="43"/>
        <v>#N/A</v>
      </c>
      <c r="AR339" t="e">
        <f t="shared" si="44"/>
        <v>#N/A</v>
      </c>
      <c r="AS339" t="e">
        <f t="shared" si="45"/>
        <v>#N/A</v>
      </c>
      <c r="AT339" t="e">
        <f t="shared" si="46"/>
        <v>#N/A</v>
      </c>
      <c r="AU339" s="79" t="str">
        <f t="shared" si="47"/>
        <v/>
      </c>
    </row>
    <row r="340" spans="3:47">
      <c r="C340" s="54"/>
      <c r="D340" s="54"/>
      <c r="AI340" s="18"/>
      <c r="AN340" s="57">
        <f t="shared" si="40"/>
        <v>0</v>
      </c>
      <c r="AO340" s="68">
        <f t="shared" si="41"/>
        <v>0</v>
      </c>
      <c r="AP340" t="e">
        <f t="shared" si="42"/>
        <v>#N/A</v>
      </c>
      <c r="AQ340" t="e">
        <f t="shared" si="43"/>
        <v>#N/A</v>
      </c>
      <c r="AR340" t="e">
        <f t="shared" si="44"/>
        <v>#N/A</v>
      </c>
      <c r="AS340" t="e">
        <f t="shared" si="45"/>
        <v>#N/A</v>
      </c>
      <c r="AT340" t="e">
        <f t="shared" si="46"/>
        <v>#N/A</v>
      </c>
      <c r="AU340" s="79" t="str">
        <f t="shared" si="47"/>
        <v/>
      </c>
    </row>
    <row r="341" spans="3:47">
      <c r="C341" s="54"/>
      <c r="D341" s="54"/>
      <c r="AI341" s="18"/>
      <c r="AN341" s="57">
        <f t="shared" si="40"/>
        <v>0</v>
      </c>
      <c r="AO341" s="68">
        <f t="shared" si="41"/>
        <v>0</v>
      </c>
      <c r="AP341" t="e">
        <f t="shared" si="42"/>
        <v>#N/A</v>
      </c>
      <c r="AQ341" t="e">
        <f t="shared" si="43"/>
        <v>#N/A</v>
      </c>
      <c r="AR341" t="e">
        <f t="shared" si="44"/>
        <v>#N/A</v>
      </c>
      <c r="AS341" t="e">
        <f t="shared" si="45"/>
        <v>#N/A</v>
      </c>
      <c r="AT341" t="e">
        <f t="shared" si="46"/>
        <v>#N/A</v>
      </c>
      <c r="AU341" s="79" t="str">
        <f t="shared" si="47"/>
        <v/>
      </c>
    </row>
    <row r="342" spans="3:47">
      <c r="C342" s="54"/>
      <c r="D342" s="54"/>
      <c r="AI342" s="18"/>
      <c r="AN342" s="57">
        <f t="shared" si="40"/>
        <v>0</v>
      </c>
      <c r="AO342" s="68">
        <f t="shared" si="41"/>
        <v>0</v>
      </c>
      <c r="AP342" t="e">
        <f t="shared" si="42"/>
        <v>#N/A</v>
      </c>
      <c r="AQ342" t="e">
        <f t="shared" si="43"/>
        <v>#N/A</v>
      </c>
      <c r="AR342" t="e">
        <f t="shared" si="44"/>
        <v>#N/A</v>
      </c>
      <c r="AS342" t="e">
        <f t="shared" si="45"/>
        <v>#N/A</v>
      </c>
      <c r="AT342" t="e">
        <f t="shared" si="46"/>
        <v>#N/A</v>
      </c>
      <c r="AU342" s="79" t="str">
        <f t="shared" si="47"/>
        <v/>
      </c>
    </row>
    <row r="343" spans="3:47">
      <c r="C343" s="54"/>
      <c r="D343" s="54"/>
      <c r="AI343" s="18"/>
      <c r="AN343" s="57">
        <f t="shared" si="40"/>
        <v>0</v>
      </c>
      <c r="AO343" s="68">
        <f t="shared" si="41"/>
        <v>0</v>
      </c>
      <c r="AP343" t="e">
        <f t="shared" si="42"/>
        <v>#N/A</v>
      </c>
      <c r="AQ343" t="e">
        <f t="shared" si="43"/>
        <v>#N/A</v>
      </c>
      <c r="AR343" t="e">
        <f t="shared" si="44"/>
        <v>#N/A</v>
      </c>
      <c r="AS343" t="e">
        <f t="shared" si="45"/>
        <v>#N/A</v>
      </c>
      <c r="AT343" t="e">
        <f t="shared" si="46"/>
        <v>#N/A</v>
      </c>
      <c r="AU343" s="79" t="str">
        <f t="shared" si="47"/>
        <v/>
      </c>
    </row>
    <row r="344" spans="3:47">
      <c r="C344" s="54"/>
      <c r="D344" s="54"/>
      <c r="AI344" s="18"/>
      <c r="AN344" s="57">
        <f t="shared" si="40"/>
        <v>0</v>
      </c>
      <c r="AO344" s="68">
        <f t="shared" si="41"/>
        <v>0</v>
      </c>
      <c r="AP344" t="e">
        <f t="shared" si="42"/>
        <v>#N/A</v>
      </c>
      <c r="AQ344" t="e">
        <f t="shared" si="43"/>
        <v>#N/A</v>
      </c>
      <c r="AR344" t="e">
        <f t="shared" si="44"/>
        <v>#N/A</v>
      </c>
      <c r="AS344" t="e">
        <f t="shared" si="45"/>
        <v>#N/A</v>
      </c>
      <c r="AT344" t="e">
        <f t="shared" si="46"/>
        <v>#N/A</v>
      </c>
      <c r="AU344" s="79" t="str">
        <f t="shared" si="47"/>
        <v/>
      </c>
    </row>
    <row r="345" spans="3:47">
      <c r="C345" s="54"/>
      <c r="D345" s="54"/>
      <c r="AI345" s="18"/>
      <c r="AN345" s="57">
        <f t="shared" si="40"/>
        <v>0</v>
      </c>
      <c r="AO345" s="68">
        <f t="shared" si="41"/>
        <v>0</v>
      </c>
      <c r="AP345" t="e">
        <f t="shared" si="42"/>
        <v>#N/A</v>
      </c>
      <c r="AQ345" t="e">
        <f t="shared" si="43"/>
        <v>#N/A</v>
      </c>
      <c r="AR345" t="e">
        <f t="shared" si="44"/>
        <v>#N/A</v>
      </c>
      <c r="AS345" t="e">
        <f t="shared" si="45"/>
        <v>#N/A</v>
      </c>
      <c r="AT345" t="e">
        <f t="shared" si="46"/>
        <v>#N/A</v>
      </c>
      <c r="AU345" s="79" t="str">
        <f t="shared" si="47"/>
        <v/>
      </c>
    </row>
    <row r="346" spans="3:47">
      <c r="C346" s="54"/>
      <c r="D346" s="54"/>
      <c r="AI346" s="18"/>
      <c r="AN346" s="57">
        <f t="shared" si="40"/>
        <v>0</v>
      </c>
      <c r="AO346" s="68">
        <f t="shared" si="41"/>
        <v>0</v>
      </c>
      <c r="AP346" t="e">
        <f t="shared" si="42"/>
        <v>#N/A</v>
      </c>
      <c r="AQ346" t="e">
        <f t="shared" si="43"/>
        <v>#N/A</v>
      </c>
      <c r="AR346" t="e">
        <f t="shared" si="44"/>
        <v>#N/A</v>
      </c>
      <c r="AS346" t="e">
        <f t="shared" si="45"/>
        <v>#N/A</v>
      </c>
      <c r="AT346" t="e">
        <f t="shared" si="46"/>
        <v>#N/A</v>
      </c>
      <c r="AU346" s="79" t="str">
        <f t="shared" si="47"/>
        <v/>
      </c>
    </row>
    <row r="347" spans="3:47">
      <c r="C347" s="54"/>
      <c r="D347" s="54"/>
      <c r="AI347" s="18"/>
      <c r="AN347" s="57">
        <f t="shared" si="40"/>
        <v>0</v>
      </c>
      <c r="AO347" s="68">
        <f t="shared" si="41"/>
        <v>0</v>
      </c>
      <c r="AP347" t="e">
        <f t="shared" si="42"/>
        <v>#N/A</v>
      </c>
      <c r="AQ347" t="e">
        <f t="shared" si="43"/>
        <v>#N/A</v>
      </c>
      <c r="AR347" t="e">
        <f t="shared" si="44"/>
        <v>#N/A</v>
      </c>
      <c r="AS347" t="e">
        <f t="shared" si="45"/>
        <v>#N/A</v>
      </c>
      <c r="AT347" t="e">
        <f t="shared" si="46"/>
        <v>#N/A</v>
      </c>
      <c r="AU347" s="79" t="str">
        <f t="shared" si="47"/>
        <v/>
      </c>
    </row>
    <row r="348" spans="3:47">
      <c r="C348" s="54"/>
      <c r="D348" s="54"/>
      <c r="AI348" s="18"/>
      <c r="AN348" s="57">
        <f t="shared" si="40"/>
        <v>0</v>
      </c>
      <c r="AO348" s="68">
        <f t="shared" si="41"/>
        <v>0</v>
      </c>
      <c r="AP348" t="e">
        <f t="shared" si="42"/>
        <v>#N/A</v>
      </c>
      <c r="AQ348" t="e">
        <f t="shared" si="43"/>
        <v>#N/A</v>
      </c>
      <c r="AR348" t="e">
        <f t="shared" si="44"/>
        <v>#N/A</v>
      </c>
      <c r="AS348" t="e">
        <f t="shared" si="45"/>
        <v>#N/A</v>
      </c>
      <c r="AT348" t="e">
        <f t="shared" si="46"/>
        <v>#N/A</v>
      </c>
      <c r="AU348" s="79" t="str">
        <f t="shared" si="47"/>
        <v/>
      </c>
    </row>
    <row r="349" spans="3:47">
      <c r="C349" s="54"/>
      <c r="D349" s="54"/>
      <c r="AI349" s="18"/>
      <c r="AN349" s="57">
        <f t="shared" si="40"/>
        <v>0</v>
      </c>
      <c r="AO349" s="68">
        <f t="shared" si="41"/>
        <v>0</v>
      </c>
      <c r="AP349" t="e">
        <f t="shared" si="42"/>
        <v>#N/A</v>
      </c>
      <c r="AQ349" t="e">
        <f t="shared" si="43"/>
        <v>#N/A</v>
      </c>
      <c r="AR349" t="e">
        <f t="shared" si="44"/>
        <v>#N/A</v>
      </c>
      <c r="AS349" t="e">
        <f t="shared" si="45"/>
        <v>#N/A</v>
      </c>
      <c r="AT349" t="e">
        <f t="shared" si="46"/>
        <v>#N/A</v>
      </c>
      <c r="AU349" s="79" t="str">
        <f t="shared" si="47"/>
        <v/>
      </c>
    </row>
    <row r="350" spans="3:47">
      <c r="C350" s="54"/>
      <c r="D350" s="54"/>
      <c r="AI350" s="18"/>
      <c r="AN350" s="57">
        <f t="shared" si="40"/>
        <v>0</v>
      </c>
      <c r="AO350" s="68">
        <f t="shared" si="41"/>
        <v>0</v>
      </c>
      <c r="AP350" t="e">
        <f t="shared" si="42"/>
        <v>#N/A</v>
      </c>
      <c r="AQ350" t="e">
        <f t="shared" si="43"/>
        <v>#N/A</v>
      </c>
      <c r="AR350" t="e">
        <f t="shared" si="44"/>
        <v>#N/A</v>
      </c>
      <c r="AS350" t="e">
        <f t="shared" si="45"/>
        <v>#N/A</v>
      </c>
      <c r="AT350" t="e">
        <f t="shared" si="46"/>
        <v>#N/A</v>
      </c>
      <c r="AU350" s="79" t="str">
        <f t="shared" si="47"/>
        <v/>
      </c>
    </row>
    <row r="351" spans="3:47">
      <c r="C351" s="54"/>
      <c r="D351" s="54"/>
      <c r="AI351" s="18"/>
      <c r="AN351" s="57">
        <f t="shared" si="40"/>
        <v>0</v>
      </c>
      <c r="AO351" s="68">
        <f t="shared" si="41"/>
        <v>0</v>
      </c>
      <c r="AP351" t="e">
        <f t="shared" si="42"/>
        <v>#N/A</v>
      </c>
      <c r="AQ351" t="e">
        <f t="shared" si="43"/>
        <v>#N/A</v>
      </c>
      <c r="AR351" t="e">
        <f t="shared" si="44"/>
        <v>#N/A</v>
      </c>
      <c r="AS351" t="e">
        <f t="shared" si="45"/>
        <v>#N/A</v>
      </c>
      <c r="AT351" t="e">
        <f t="shared" si="46"/>
        <v>#N/A</v>
      </c>
      <c r="AU351" s="79" t="str">
        <f t="shared" si="47"/>
        <v/>
      </c>
    </row>
    <row r="352" spans="3:47">
      <c r="C352" s="54"/>
      <c r="D352" s="54"/>
      <c r="AI352" s="18"/>
      <c r="AN352" s="57">
        <f t="shared" si="40"/>
        <v>0</v>
      </c>
      <c r="AO352" s="68">
        <f t="shared" si="41"/>
        <v>0</v>
      </c>
      <c r="AP352" t="e">
        <f t="shared" si="42"/>
        <v>#N/A</v>
      </c>
      <c r="AQ352" t="e">
        <f t="shared" si="43"/>
        <v>#N/A</v>
      </c>
      <c r="AR352" t="e">
        <f t="shared" si="44"/>
        <v>#N/A</v>
      </c>
      <c r="AS352" t="e">
        <f t="shared" si="45"/>
        <v>#N/A</v>
      </c>
      <c r="AT352" t="e">
        <f t="shared" si="46"/>
        <v>#N/A</v>
      </c>
      <c r="AU352" s="79" t="str">
        <f t="shared" si="47"/>
        <v/>
      </c>
    </row>
    <row r="353" spans="3:47">
      <c r="C353" s="54"/>
      <c r="D353" s="54"/>
      <c r="AI353" s="18"/>
      <c r="AN353" s="57">
        <f t="shared" si="40"/>
        <v>0</v>
      </c>
      <c r="AO353" s="68">
        <f t="shared" si="41"/>
        <v>0</v>
      </c>
      <c r="AP353" t="e">
        <f t="shared" si="42"/>
        <v>#N/A</v>
      </c>
      <c r="AQ353" t="e">
        <f t="shared" si="43"/>
        <v>#N/A</v>
      </c>
      <c r="AR353" t="e">
        <f t="shared" si="44"/>
        <v>#N/A</v>
      </c>
      <c r="AS353" t="e">
        <f t="shared" si="45"/>
        <v>#N/A</v>
      </c>
      <c r="AT353" t="e">
        <f t="shared" si="46"/>
        <v>#N/A</v>
      </c>
      <c r="AU353" s="79" t="str">
        <f t="shared" si="47"/>
        <v/>
      </c>
    </row>
    <row r="354" spans="3:47">
      <c r="C354" s="54"/>
      <c r="D354" s="54"/>
      <c r="AI354" s="18"/>
      <c r="AN354" s="57">
        <f t="shared" si="40"/>
        <v>0</v>
      </c>
      <c r="AO354" s="68">
        <f t="shared" si="41"/>
        <v>0</v>
      </c>
      <c r="AP354" t="e">
        <f t="shared" si="42"/>
        <v>#N/A</v>
      </c>
      <c r="AQ354" t="e">
        <f t="shared" si="43"/>
        <v>#N/A</v>
      </c>
      <c r="AR354" t="e">
        <f t="shared" si="44"/>
        <v>#N/A</v>
      </c>
      <c r="AS354" t="e">
        <f t="shared" si="45"/>
        <v>#N/A</v>
      </c>
      <c r="AT354" t="e">
        <f t="shared" si="46"/>
        <v>#N/A</v>
      </c>
      <c r="AU354" s="79" t="str">
        <f t="shared" si="47"/>
        <v/>
      </c>
    </row>
    <row r="355" spans="3:47">
      <c r="C355" s="54"/>
      <c r="D355" s="54"/>
      <c r="AI355" s="18"/>
      <c r="AN355" s="57">
        <f t="shared" si="40"/>
        <v>0</v>
      </c>
      <c r="AO355" s="68">
        <f t="shared" si="41"/>
        <v>0</v>
      </c>
      <c r="AP355" t="e">
        <f t="shared" si="42"/>
        <v>#N/A</v>
      </c>
      <c r="AQ355" t="e">
        <f t="shared" si="43"/>
        <v>#N/A</v>
      </c>
      <c r="AR355" t="e">
        <f t="shared" si="44"/>
        <v>#N/A</v>
      </c>
      <c r="AS355" t="e">
        <f t="shared" si="45"/>
        <v>#N/A</v>
      </c>
      <c r="AT355" t="e">
        <f t="shared" si="46"/>
        <v>#N/A</v>
      </c>
      <c r="AU355" s="79" t="str">
        <f t="shared" si="47"/>
        <v/>
      </c>
    </row>
    <row r="356" spans="3:47">
      <c r="C356" s="54"/>
      <c r="D356" s="54"/>
      <c r="AI356" s="18"/>
      <c r="AN356" s="57">
        <f t="shared" si="40"/>
        <v>0</v>
      </c>
      <c r="AO356" s="68">
        <f t="shared" si="41"/>
        <v>0</v>
      </c>
      <c r="AP356" t="e">
        <f t="shared" si="42"/>
        <v>#N/A</v>
      </c>
      <c r="AQ356" t="e">
        <f t="shared" si="43"/>
        <v>#N/A</v>
      </c>
      <c r="AR356" t="e">
        <f t="shared" si="44"/>
        <v>#N/A</v>
      </c>
      <c r="AS356" t="e">
        <f t="shared" si="45"/>
        <v>#N/A</v>
      </c>
      <c r="AT356" t="e">
        <f t="shared" si="46"/>
        <v>#N/A</v>
      </c>
      <c r="AU356" s="79" t="str">
        <f t="shared" si="47"/>
        <v/>
      </c>
    </row>
    <row r="357" spans="3:47">
      <c r="C357" s="54"/>
      <c r="D357" s="54"/>
      <c r="AI357" s="18"/>
      <c r="AN357" s="57">
        <f t="shared" si="40"/>
        <v>0</v>
      </c>
      <c r="AO357" s="68">
        <f t="shared" si="41"/>
        <v>0</v>
      </c>
      <c r="AP357" t="e">
        <f t="shared" si="42"/>
        <v>#N/A</v>
      </c>
      <c r="AQ357" t="e">
        <f t="shared" si="43"/>
        <v>#N/A</v>
      </c>
      <c r="AR357" t="e">
        <f t="shared" si="44"/>
        <v>#N/A</v>
      </c>
      <c r="AS357" t="e">
        <f t="shared" si="45"/>
        <v>#N/A</v>
      </c>
      <c r="AT357" t="e">
        <f t="shared" si="46"/>
        <v>#N/A</v>
      </c>
      <c r="AU357" s="79" t="str">
        <f t="shared" si="47"/>
        <v/>
      </c>
    </row>
    <row r="358" spans="3:47">
      <c r="C358" s="54"/>
      <c r="D358" s="54"/>
      <c r="AI358" s="18"/>
      <c r="AN358" s="57">
        <f t="shared" si="40"/>
        <v>0</v>
      </c>
      <c r="AO358" s="68">
        <f t="shared" si="41"/>
        <v>0</v>
      </c>
      <c r="AP358" t="e">
        <f t="shared" si="42"/>
        <v>#N/A</v>
      </c>
      <c r="AQ358" t="e">
        <f t="shared" si="43"/>
        <v>#N/A</v>
      </c>
      <c r="AR358" t="e">
        <f t="shared" si="44"/>
        <v>#N/A</v>
      </c>
      <c r="AS358" t="e">
        <f t="shared" si="45"/>
        <v>#N/A</v>
      </c>
      <c r="AT358" t="e">
        <f t="shared" si="46"/>
        <v>#N/A</v>
      </c>
      <c r="AU358" s="79" t="str">
        <f t="shared" si="47"/>
        <v/>
      </c>
    </row>
    <row r="359" spans="3:47">
      <c r="C359" s="54"/>
      <c r="D359" s="54"/>
      <c r="AI359" s="18"/>
      <c r="AN359" s="57">
        <f t="shared" si="40"/>
        <v>0</v>
      </c>
      <c r="AO359" s="68">
        <f t="shared" si="41"/>
        <v>0</v>
      </c>
      <c r="AP359" t="e">
        <f t="shared" si="42"/>
        <v>#N/A</v>
      </c>
      <c r="AQ359" t="e">
        <f t="shared" si="43"/>
        <v>#N/A</v>
      </c>
      <c r="AR359" t="e">
        <f t="shared" si="44"/>
        <v>#N/A</v>
      </c>
      <c r="AS359" t="e">
        <f t="shared" si="45"/>
        <v>#N/A</v>
      </c>
      <c r="AT359" t="e">
        <f t="shared" si="46"/>
        <v>#N/A</v>
      </c>
      <c r="AU359" s="79" t="str">
        <f t="shared" si="47"/>
        <v/>
      </c>
    </row>
    <row r="360" spans="3:47">
      <c r="C360" s="54"/>
      <c r="D360" s="54"/>
      <c r="AI360" s="18"/>
      <c r="AN360" s="57">
        <f t="shared" si="40"/>
        <v>0</v>
      </c>
      <c r="AO360" s="68">
        <f t="shared" si="41"/>
        <v>0</v>
      </c>
      <c r="AP360" t="e">
        <f t="shared" si="42"/>
        <v>#N/A</v>
      </c>
      <c r="AQ360" t="e">
        <f t="shared" si="43"/>
        <v>#N/A</v>
      </c>
      <c r="AR360" t="e">
        <f t="shared" si="44"/>
        <v>#N/A</v>
      </c>
      <c r="AS360" t="e">
        <f t="shared" si="45"/>
        <v>#N/A</v>
      </c>
      <c r="AT360" t="e">
        <f t="shared" si="46"/>
        <v>#N/A</v>
      </c>
      <c r="AU360" s="79" t="str">
        <f t="shared" si="47"/>
        <v/>
      </c>
    </row>
    <row r="361" spans="3:47">
      <c r="C361" s="54"/>
      <c r="D361" s="54"/>
      <c r="AI361" s="18"/>
      <c r="AN361" s="57">
        <f t="shared" si="40"/>
        <v>0</v>
      </c>
      <c r="AO361" s="68">
        <f t="shared" si="41"/>
        <v>0</v>
      </c>
      <c r="AP361" t="e">
        <f t="shared" si="42"/>
        <v>#N/A</v>
      </c>
      <c r="AQ361" t="e">
        <f t="shared" si="43"/>
        <v>#N/A</v>
      </c>
      <c r="AR361" t="e">
        <f t="shared" si="44"/>
        <v>#N/A</v>
      </c>
      <c r="AS361" t="e">
        <f t="shared" si="45"/>
        <v>#N/A</v>
      </c>
      <c r="AT361" t="e">
        <f t="shared" si="46"/>
        <v>#N/A</v>
      </c>
      <c r="AU361" s="79" t="str">
        <f t="shared" si="47"/>
        <v/>
      </c>
    </row>
    <row r="362" spans="3:47">
      <c r="C362" s="54"/>
      <c r="D362" s="54"/>
      <c r="AI362" s="18"/>
      <c r="AN362" s="57">
        <f t="shared" si="40"/>
        <v>0</v>
      </c>
      <c r="AO362" s="68">
        <f t="shared" si="41"/>
        <v>0</v>
      </c>
      <c r="AP362" t="e">
        <f t="shared" si="42"/>
        <v>#N/A</v>
      </c>
      <c r="AQ362" t="e">
        <f t="shared" si="43"/>
        <v>#N/A</v>
      </c>
      <c r="AR362" t="e">
        <f t="shared" si="44"/>
        <v>#N/A</v>
      </c>
      <c r="AS362" t="e">
        <f t="shared" si="45"/>
        <v>#N/A</v>
      </c>
      <c r="AT362" t="e">
        <f t="shared" si="46"/>
        <v>#N/A</v>
      </c>
      <c r="AU362" s="79" t="str">
        <f t="shared" si="47"/>
        <v/>
      </c>
    </row>
    <row r="363" spans="3:47">
      <c r="C363" s="54"/>
      <c r="D363" s="54"/>
      <c r="AI363" s="18"/>
      <c r="AN363" s="57">
        <f t="shared" si="40"/>
        <v>0</v>
      </c>
      <c r="AO363" s="68">
        <f t="shared" si="41"/>
        <v>0</v>
      </c>
      <c r="AP363" t="e">
        <f t="shared" si="42"/>
        <v>#N/A</v>
      </c>
      <c r="AQ363" t="e">
        <f t="shared" si="43"/>
        <v>#N/A</v>
      </c>
      <c r="AR363" t="e">
        <f t="shared" si="44"/>
        <v>#N/A</v>
      </c>
      <c r="AS363" t="e">
        <f t="shared" si="45"/>
        <v>#N/A</v>
      </c>
      <c r="AT363" t="e">
        <f t="shared" si="46"/>
        <v>#N/A</v>
      </c>
      <c r="AU363" s="79" t="str">
        <f t="shared" si="47"/>
        <v/>
      </c>
    </row>
    <row r="364" spans="3:47">
      <c r="C364" s="54"/>
      <c r="D364" s="54"/>
      <c r="AI364" s="18"/>
      <c r="AN364" s="57">
        <f t="shared" si="40"/>
        <v>0</v>
      </c>
      <c r="AO364" s="68">
        <f t="shared" si="41"/>
        <v>0</v>
      </c>
      <c r="AP364" t="e">
        <f t="shared" si="42"/>
        <v>#N/A</v>
      </c>
      <c r="AQ364" t="e">
        <f t="shared" si="43"/>
        <v>#N/A</v>
      </c>
      <c r="AR364" t="e">
        <f t="shared" si="44"/>
        <v>#N/A</v>
      </c>
      <c r="AS364" t="e">
        <f t="shared" si="45"/>
        <v>#N/A</v>
      </c>
      <c r="AT364" t="e">
        <f t="shared" si="46"/>
        <v>#N/A</v>
      </c>
      <c r="AU364" s="79" t="str">
        <f t="shared" si="47"/>
        <v/>
      </c>
    </row>
    <row r="365" spans="3:47">
      <c r="C365" s="54"/>
      <c r="D365" s="54"/>
      <c r="AI365" s="18"/>
      <c r="AN365" s="57">
        <f t="shared" si="40"/>
        <v>0</v>
      </c>
      <c r="AO365" s="68">
        <f t="shared" si="41"/>
        <v>0</v>
      </c>
      <c r="AP365" t="e">
        <f t="shared" si="42"/>
        <v>#N/A</v>
      </c>
      <c r="AQ365" t="e">
        <f t="shared" si="43"/>
        <v>#N/A</v>
      </c>
      <c r="AR365" t="e">
        <f t="shared" si="44"/>
        <v>#N/A</v>
      </c>
      <c r="AS365" t="e">
        <f t="shared" si="45"/>
        <v>#N/A</v>
      </c>
      <c r="AT365" t="e">
        <f t="shared" si="46"/>
        <v>#N/A</v>
      </c>
      <c r="AU365" s="79" t="str">
        <f t="shared" si="47"/>
        <v/>
      </c>
    </row>
    <row r="366" spans="3:47">
      <c r="C366" s="54"/>
      <c r="D366" s="54"/>
      <c r="AI366" s="18"/>
      <c r="AN366" s="57">
        <f t="shared" si="40"/>
        <v>0</v>
      </c>
      <c r="AO366" s="68">
        <f t="shared" si="41"/>
        <v>0</v>
      </c>
      <c r="AP366" t="e">
        <f t="shared" si="42"/>
        <v>#N/A</v>
      </c>
      <c r="AQ366" t="e">
        <f t="shared" si="43"/>
        <v>#N/A</v>
      </c>
      <c r="AR366" t="e">
        <f t="shared" si="44"/>
        <v>#N/A</v>
      </c>
      <c r="AS366" t="e">
        <f t="shared" si="45"/>
        <v>#N/A</v>
      </c>
      <c r="AT366" t="e">
        <f t="shared" si="46"/>
        <v>#N/A</v>
      </c>
      <c r="AU366" s="79" t="str">
        <f t="shared" si="47"/>
        <v/>
      </c>
    </row>
    <row r="367" spans="3:47">
      <c r="C367" s="54"/>
      <c r="D367" s="54"/>
      <c r="AI367" s="18"/>
      <c r="AN367" s="57">
        <f t="shared" si="40"/>
        <v>0</v>
      </c>
      <c r="AO367" s="68">
        <f t="shared" si="41"/>
        <v>0</v>
      </c>
      <c r="AP367" t="e">
        <f t="shared" si="42"/>
        <v>#N/A</v>
      </c>
      <c r="AQ367" t="e">
        <f t="shared" si="43"/>
        <v>#N/A</v>
      </c>
      <c r="AR367" t="e">
        <f t="shared" si="44"/>
        <v>#N/A</v>
      </c>
      <c r="AS367" t="e">
        <f t="shared" si="45"/>
        <v>#N/A</v>
      </c>
      <c r="AT367" t="e">
        <f t="shared" si="46"/>
        <v>#N/A</v>
      </c>
      <c r="AU367" s="79" t="str">
        <f t="shared" si="47"/>
        <v/>
      </c>
    </row>
    <row r="368" spans="3:47">
      <c r="C368" s="54"/>
      <c r="D368" s="54"/>
      <c r="AI368" s="18"/>
      <c r="AN368" s="57">
        <f t="shared" si="40"/>
        <v>0</v>
      </c>
      <c r="AO368" s="68">
        <f t="shared" si="41"/>
        <v>0</v>
      </c>
      <c r="AP368" t="e">
        <f t="shared" si="42"/>
        <v>#N/A</v>
      </c>
      <c r="AQ368" t="e">
        <f t="shared" si="43"/>
        <v>#N/A</v>
      </c>
      <c r="AR368" t="e">
        <f t="shared" si="44"/>
        <v>#N/A</v>
      </c>
      <c r="AS368" t="e">
        <f t="shared" si="45"/>
        <v>#N/A</v>
      </c>
      <c r="AT368" t="e">
        <f t="shared" si="46"/>
        <v>#N/A</v>
      </c>
      <c r="AU368" s="79" t="str">
        <f t="shared" si="47"/>
        <v/>
      </c>
    </row>
    <row r="369" spans="3:47">
      <c r="C369" s="54"/>
      <c r="D369" s="54"/>
      <c r="AI369" s="18"/>
      <c r="AN369" s="57">
        <f t="shared" si="40"/>
        <v>0</v>
      </c>
      <c r="AO369" s="68">
        <f t="shared" si="41"/>
        <v>0</v>
      </c>
      <c r="AP369" t="e">
        <f t="shared" si="42"/>
        <v>#N/A</v>
      </c>
      <c r="AQ369" t="e">
        <f t="shared" si="43"/>
        <v>#N/A</v>
      </c>
      <c r="AR369" t="e">
        <f t="shared" si="44"/>
        <v>#N/A</v>
      </c>
      <c r="AS369" t="e">
        <f t="shared" si="45"/>
        <v>#N/A</v>
      </c>
      <c r="AT369" t="e">
        <f t="shared" si="46"/>
        <v>#N/A</v>
      </c>
      <c r="AU369" s="79" t="str">
        <f t="shared" si="47"/>
        <v/>
      </c>
    </row>
    <row r="370" spans="3:47">
      <c r="C370" s="54"/>
      <c r="D370" s="54"/>
      <c r="AI370" s="18"/>
      <c r="AN370" s="57">
        <f t="shared" si="40"/>
        <v>0</v>
      </c>
      <c r="AO370" s="68">
        <f t="shared" si="41"/>
        <v>0</v>
      </c>
      <c r="AP370" t="e">
        <f t="shared" si="42"/>
        <v>#N/A</v>
      </c>
      <c r="AQ370" t="e">
        <f t="shared" si="43"/>
        <v>#N/A</v>
      </c>
      <c r="AR370" t="e">
        <f t="shared" si="44"/>
        <v>#N/A</v>
      </c>
      <c r="AS370" t="e">
        <f t="shared" si="45"/>
        <v>#N/A</v>
      </c>
      <c r="AT370" t="e">
        <f t="shared" si="46"/>
        <v>#N/A</v>
      </c>
      <c r="AU370" s="79" t="str">
        <f t="shared" si="47"/>
        <v/>
      </c>
    </row>
    <row r="371" spans="3:47">
      <c r="C371" s="54"/>
      <c r="D371" s="54"/>
      <c r="AI371" s="18"/>
      <c r="AN371" s="57">
        <f t="shared" si="40"/>
        <v>0</v>
      </c>
      <c r="AO371" s="68">
        <f t="shared" si="41"/>
        <v>0</v>
      </c>
      <c r="AP371" t="e">
        <f t="shared" si="42"/>
        <v>#N/A</v>
      </c>
      <c r="AQ371" t="e">
        <f t="shared" si="43"/>
        <v>#N/A</v>
      </c>
      <c r="AR371" t="e">
        <f t="shared" si="44"/>
        <v>#N/A</v>
      </c>
      <c r="AS371" t="e">
        <f t="shared" si="45"/>
        <v>#N/A</v>
      </c>
      <c r="AT371" t="e">
        <f t="shared" si="46"/>
        <v>#N/A</v>
      </c>
      <c r="AU371" s="79" t="str">
        <f t="shared" si="47"/>
        <v/>
      </c>
    </row>
    <row r="372" spans="3:47">
      <c r="C372" s="54"/>
      <c r="D372" s="54"/>
      <c r="AI372" s="18"/>
      <c r="AN372" s="57">
        <f t="shared" si="40"/>
        <v>0</v>
      </c>
      <c r="AO372" s="68">
        <f t="shared" si="41"/>
        <v>0</v>
      </c>
      <c r="AP372" t="e">
        <f t="shared" si="42"/>
        <v>#N/A</v>
      </c>
      <c r="AQ372" t="e">
        <f t="shared" si="43"/>
        <v>#N/A</v>
      </c>
      <c r="AR372" t="e">
        <f t="shared" si="44"/>
        <v>#N/A</v>
      </c>
      <c r="AS372" t="e">
        <f t="shared" si="45"/>
        <v>#N/A</v>
      </c>
      <c r="AT372" t="e">
        <f t="shared" si="46"/>
        <v>#N/A</v>
      </c>
      <c r="AU372" s="79" t="str">
        <f t="shared" si="47"/>
        <v/>
      </c>
    </row>
    <row r="373" spans="3:47">
      <c r="C373" s="54"/>
      <c r="D373" s="54"/>
      <c r="AI373" s="18"/>
      <c r="AN373" s="57">
        <f t="shared" si="40"/>
        <v>0</v>
      </c>
      <c r="AO373" s="68">
        <f t="shared" si="41"/>
        <v>0</v>
      </c>
      <c r="AP373" t="e">
        <f t="shared" si="42"/>
        <v>#N/A</v>
      </c>
      <c r="AQ373" t="e">
        <f t="shared" si="43"/>
        <v>#N/A</v>
      </c>
      <c r="AR373" t="e">
        <f t="shared" si="44"/>
        <v>#N/A</v>
      </c>
      <c r="AS373" t="e">
        <f t="shared" si="45"/>
        <v>#N/A</v>
      </c>
      <c r="AT373" t="e">
        <f t="shared" si="46"/>
        <v>#N/A</v>
      </c>
      <c r="AU373" s="79" t="str">
        <f t="shared" si="47"/>
        <v/>
      </c>
    </row>
    <row r="374" spans="3:47">
      <c r="C374" s="54"/>
      <c r="D374" s="54"/>
      <c r="AI374" s="18"/>
      <c r="AN374" s="57">
        <f t="shared" si="40"/>
        <v>0</v>
      </c>
      <c r="AO374" s="68">
        <f t="shared" si="41"/>
        <v>0</v>
      </c>
      <c r="AP374" t="e">
        <f t="shared" si="42"/>
        <v>#N/A</v>
      </c>
      <c r="AQ374" t="e">
        <f t="shared" si="43"/>
        <v>#N/A</v>
      </c>
      <c r="AR374" t="e">
        <f t="shared" si="44"/>
        <v>#N/A</v>
      </c>
      <c r="AS374" t="e">
        <f t="shared" si="45"/>
        <v>#N/A</v>
      </c>
      <c r="AT374" t="e">
        <f t="shared" si="46"/>
        <v>#N/A</v>
      </c>
      <c r="AU374" s="79" t="str">
        <f t="shared" si="47"/>
        <v/>
      </c>
    </row>
    <row r="375" spans="3:47">
      <c r="C375" s="54"/>
      <c r="D375" s="54"/>
      <c r="AI375" s="18"/>
      <c r="AN375" s="57">
        <f t="shared" si="40"/>
        <v>0</v>
      </c>
      <c r="AO375" s="68">
        <f t="shared" si="41"/>
        <v>0</v>
      </c>
      <c r="AP375" t="e">
        <f t="shared" si="42"/>
        <v>#N/A</v>
      </c>
      <c r="AQ375" t="e">
        <f t="shared" si="43"/>
        <v>#N/A</v>
      </c>
      <c r="AR375" t="e">
        <f t="shared" si="44"/>
        <v>#N/A</v>
      </c>
      <c r="AS375" t="e">
        <f t="shared" si="45"/>
        <v>#N/A</v>
      </c>
      <c r="AT375" t="e">
        <f t="shared" si="46"/>
        <v>#N/A</v>
      </c>
      <c r="AU375" s="79" t="str">
        <f t="shared" si="47"/>
        <v/>
      </c>
    </row>
    <row r="376" spans="3:47">
      <c r="C376" s="54"/>
      <c r="D376" s="54"/>
      <c r="AI376" s="18"/>
      <c r="AN376" s="57">
        <f t="shared" si="40"/>
        <v>0</v>
      </c>
      <c r="AO376" s="68">
        <f t="shared" si="41"/>
        <v>0</v>
      </c>
      <c r="AP376" t="e">
        <f t="shared" si="42"/>
        <v>#N/A</v>
      </c>
      <c r="AQ376" t="e">
        <f t="shared" si="43"/>
        <v>#N/A</v>
      </c>
      <c r="AR376" t="e">
        <f t="shared" si="44"/>
        <v>#N/A</v>
      </c>
      <c r="AS376" t="e">
        <f t="shared" si="45"/>
        <v>#N/A</v>
      </c>
      <c r="AT376" t="e">
        <f t="shared" si="46"/>
        <v>#N/A</v>
      </c>
      <c r="AU376" s="79" t="str">
        <f t="shared" si="47"/>
        <v/>
      </c>
    </row>
    <row r="377" spans="3:47">
      <c r="C377" s="54"/>
      <c r="D377" s="54"/>
      <c r="AI377" s="18"/>
      <c r="AN377" s="57">
        <f t="shared" si="40"/>
        <v>0</v>
      </c>
      <c r="AO377" s="68">
        <f t="shared" si="41"/>
        <v>0</v>
      </c>
      <c r="AP377" t="e">
        <f t="shared" si="42"/>
        <v>#N/A</v>
      </c>
      <c r="AQ377" t="e">
        <f t="shared" si="43"/>
        <v>#N/A</v>
      </c>
      <c r="AR377" t="e">
        <f t="shared" si="44"/>
        <v>#N/A</v>
      </c>
      <c r="AS377" t="e">
        <f t="shared" si="45"/>
        <v>#N/A</v>
      </c>
      <c r="AT377" t="e">
        <f t="shared" si="46"/>
        <v>#N/A</v>
      </c>
      <c r="AU377" s="79" t="str">
        <f t="shared" si="47"/>
        <v/>
      </c>
    </row>
    <row r="378" spans="3:47">
      <c r="C378" s="54"/>
      <c r="D378" s="54"/>
      <c r="AI378" s="18"/>
      <c r="AN378" s="57">
        <f t="shared" si="40"/>
        <v>0</v>
      </c>
      <c r="AO378" s="68">
        <f t="shared" si="41"/>
        <v>0</v>
      </c>
      <c r="AP378" t="e">
        <f t="shared" si="42"/>
        <v>#N/A</v>
      </c>
      <c r="AQ378" t="e">
        <f t="shared" si="43"/>
        <v>#N/A</v>
      </c>
      <c r="AR378" t="e">
        <f t="shared" si="44"/>
        <v>#N/A</v>
      </c>
      <c r="AS378" t="e">
        <f t="shared" si="45"/>
        <v>#N/A</v>
      </c>
      <c r="AT378" t="e">
        <f t="shared" si="46"/>
        <v>#N/A</v>
      </c>
      <c r="AU378" s="79" t="str">
        <f t="shared" si="47"/>
        <v/>
      </c>
    </row>
    <row r="379" spans="3:47">
      <c r="C379" s="54"/>
      <c r="D379" s="54"/>
      <c r="AI379" s="18"/>
      <c r="AN379" s="57">
        <f t="shared" si="40"/>
        <v>0</v>
      </c>
      <c r="AO379" s="68">
        <f t="shared" si="41"/>
        <v>0</v>
      </c>
      <c r="AP379" t="e">
        <f t="shared" si="42"/>
        <v>#N/A</v>
      </c>
      <c r="AQ379" t="e">
        <f t="shared" si="43"/>
        <v>#N/A</v>
      </c>
      <c r="AR379" t="e">
        <f t="shared" si="44"/>
        <v>#N/A</v>
      </c>
      <c r="AS379" t="e">
        <f t="shared" si="45"/>
        <v>#N/A</v>
      </c>
      <c r="AT379" t="e">
        <f t="shared" si="46"/>
        <v>#N/A</v>
      </c>
      <c r="AU379" s="79" t="str">
        <f t="shared" si="47"/>
        <v/>
      </c>
    </row>
    <row r="380" spans="3:47">
      <c r="C380" s="54"/>
      <c r="D380" s="54"/>
      <c r="AI380" s="18"/>
      <c r="AN380" s="57">
        <f t="shared" si="40"/>
        <v>0</v>
      </c>
      <c r="AO380" s="68">
        <f t="shared" si="41"/>
        <v>0</v>
      </c>
      <c r="AP380" t="e">
        <f t="shared" si="42"/>
        <v>#N/A</v>
      </c>
      <c r="AQ380" t="e">
        <f t="shared" si="43"/>
        <v>#N/A</v>
      </c>
      <c r="AR380" t="e">
        <f t="shared" si="44"/>
        <v>#N/A</v>
      </c>
      <c r="AS380" t="e">
        <f t="shared" si="45"/>
        <v>#N/A</v>
      </c>
      <c r="AT380" t="e">
        <f t="shared" si="46"/>
        <v>#N/A</v>
      </c>
      <c r="AU380" s="79" t="str">
        <f t="shared" si="47"/>
        <v/>
      </c>
    </row>
    <row r="381" spans="3:47">
      <c r="C381" s="54"/>
      <c r="D381" s="54"/>
      <c r="AI381" s="18"/>
      <c r="AN381" s="57">
        <f t="shared" si="40"/>
        <v>0</v>
      </c>
      <c r="AO381" s="68">
        <f t="shared" si="41"/>
        <v>0</v>
      </c>
      <c r="AP381" t="e">
        <f t="shared" si="42"/>
        <v>#N/A</v>
      </c>
      <c r="AQ381" t="e">
        <f t="shared" si="43"/>
        <v>#N/A</v>
      </c>
      <c r="AR381" t="e">
        <f t="shared" si="44"/>
        <v>#N/A</v>
      </c>
      <c r="AS381" t="e">
        <f t="shared" si="45"/>
        <v>#N/A</v>
      </c>
      <c r="AT381" t="e">
        <f t="shared" si="46"/>
        <v>#N/A</v>
      </c>
      <c r="AU381" s="79" t="str">
        <f t="shared" si="47"/>
        <v/>
      </c>
    </row>
    <row r="382" spans="3:47">
      <c r="C382" s="54"/>
      <c r="D382" s="54"/>
      <c r="AI382" s="18"/>
      <c r="AN382" s="57">
        <f t="shared" si="40"/>
        <v>0</v>
      </c>
      <c r="AO382" s="68">
        <f t="shared" si="41"/>
        <v>0</v>
      </c>
      <c r="AP382" t="e">
        <f t="shared" si="42"/>
        <v>#N/A</v>
      </c>
      <c r="AQ382" t="e">
        <f t="shared" si="43"/>
        <v>#N/A</v>
      </c>
      <c r="AR382" t="e">
        <f t="shared" si="44"/>
        <v>#N/A</v>
      </c>
      <c r="AS382" t="e">
        <f t="shared" si="45"/>
        <v>#N/A</v>
      </c>
      <c r="AT382" t="e">
        <f t="shared" si="46"/>
        <v>#N/A</v>
      </c>
      <c r="AU382" s="79" t="str">
        <f t="shared" si="47"/>
        <v/>
      </c>
    </row>
    <row r="383" spans="3:47">
      <c r="C383" s="54"/>
      <c r="D383" s="54"/>
      <c r="AI383" s="18"/>
      <c r="AN383" s="57">
        <f t="shared" si="40"/>
        <v>0</v>
      </c>
      <c r="AO383" s="68">
        <f t="shared" si="41"/>
        <v>0</v>
      </c>
      <c r="AP383" t="e">
        <f t="shared" si="42"/>
        <v>#N/A</v>
      </c>
      <c r="AQ383" t="e">
        <f t="shared" si="43"/>
        <v>#N/A</v>
      </c>
      <c r="AR383" t="e">
        <f t="shared" si="44"/>
        <v>#N/A</v>
      </c>
      <c r="AS383" t="e">
        <f t="shared" si="45"/>
        <v>#N/A</v>
      </c>
      <c r="AT383" t="e">
        <f t="shared" si="46"/>
        <v>#N/A</v>
      </c>
      <c r="AU383" s="79" t="str">
        <f t="shared" si="47"/>
        <v/>
      </c>
    </row>
    <row r="384" spans="3:47">
      <c r="C384" s="54"/>
      <c r="D384" s="54"/>
      <c r="AI384" s="18"/>
      <c r="AN384" s="57">
        <f t="shared" si="40"/>
        <v>0</v>
      </c>
      <c r="AO384" s="68">
        <f t="shared" si="41"/>
        <v>0</v>
      </c>
      <c r="AP384" t="e">
        <f t="shared" si="42"/>
        <v>#N/A</v>
      </c>
      <c r="AQ384" t="e">
        <f t="shared" si="43"/>
        <v>#N/A</v>
      </c>
      <c r="AR384" t="e">
        <f t="shared" si="44"/>
        <v>#N/A</v>
      </c>
      <c r="AS384" t="e">
        <f t="shared" si="45"/>
        <v>#N/A</v>
      </c>
      <c r="AT384" t="e">
        <f t="shared" si="46"/>
        <v>#N/A</v>
      </c>
      <c r="AU384" s="79" t="str">
        <f t="shared" si="47"/>
        <v/>
      </c>
    </row>
    <row r="385" spans="3:47">
      <c r="C385" s="54"/>
      <c r="D385" s="54"/>
      <c r="AI385" s="18"/>
      <c r="AN385" s="57">
        <f t="shared" si="40"/>
        <v>0</v>
      </c>
      <c r="AO385" s="68">
        <f t="shared" si="41"/>
        <v>0</v>
      </c>
      <c r="AP385" t="e">
        <f t="shared" si="42"/>
        <v>#N/A</v>
      </c>
      <c r="AQ385" t="e">
        <f t="shared" si="43"/>
        <v>#N/A</v>
      </c>
      <c r="AR385" t="e">
        <f t="shared" si="44"/>
        <v>#N/A</v>
      </c>
      <c r="AS385" t="e">
        <f t="shared" si="45"/>
        <v>#N/A</v>
      </c>
      <c r="AT385" t="e">
        <f t="shared" si="46"/>
        <v>#N/A</v>
      </c>
      <c r="AU385" s="79" t="str">
        <f t="shared" si="47"/>
        <v/>
      </c>
    </row>
    <row r="386" spans="3:47">
      <c r="C386" s="54"/>
      <c r="D386" s="54"/>
      <c r="AI386" s="18"/>
      <c r="AN386" s="57">
        <f t="shared" ref="AN386:AN449" si="48">IF(V386="",VLOOKUP(K386,CodeToEmailData,2,0),V386)</f>
        <v>0</v>
      </c>
      <c r="AO386" s="68">
        <f t="shared" ref="AO386:AO449" si="49">IF(L386="",VLOOKUP(K386,CodeToEmailData,3,0),L386&amp;" "&amp;N386)</f>
        <v>0</v>
      </c>
      <c r="AP386" t="e">
        <f t="shared" ref="AP386:AP449" si="50">VLOOKUP(AI386,HOOSMatrix,2,1)</f>
        <v>#N/A</v>
      </c>
      <c r="AQ386" t="e">
        <f t="shared" ref="AQ386:AQ449" si="51">VLOOKUP(AJ386,HOOSMatrix,2,1)</f>
        <v>#N/A</v>
      </c>
      <c r="AR386" t="e">
        <f t="shared" ref="AR386:AR449" si="52">VLOOKUP(AK386,HOOSMatrix,2,1)</f>
        <v>#N/A</v>
      </c>
      <c r="AS386" t="e">
        <f t="shared" ref="AS386:AS449" si="53">VLOOKUP(AL386,HOOSMatrix,2,1)</f>
        <v>#N/A</v>
      </c>
      <c r="AT386" t="e">
        <f t="shared" ref="AT386:AT449" si="54">VLOOKUP(AM386,HOOSMatrix,2,1)</f>
        <v>#N/A</v>
      </c>
      <c r="AU386" s="79" t="str">
        <f t="shared" ref="AU386:AU449" si="55">IF(A386="","",IF(ISNA(SUM(AP386:AT386)),"Something has gone wrong. Please contact eHealthier by email at info@ehealthier.net",VLOOKUP(SUM(AP386:AT386),HOOSCoversion,3,1)))</f>
        <v/>
      </c>
    </row>
    <row r="387" spans="3:47">
      <c r="C387" s="54"/>
      <c r="D387" s="54"/>
      <c r="AI387" s="18"/>
      <c r="AN387" s="57">
        <f t="shared" si="48"/>
        <v>0</v>
      </c>
      <c r="AO387" s="68">
        <f t="shared" si="49"/>
        <v>0</v>
      </c>
      <c r="AP387" t="e">
        <f t="shared" si="50"/>
        <v>#N/A</v>
      </c>
      <c r="AQ387" t="e">
        <f t="shared" si="51"/>
        <v>#N/A</v>
      </c>
      <c r="AR387" t="e">
        <f t="shared" si="52"/>
        <v>#N/A</v>
      </c>
      <c r="AS387" t="e">
        <f t="shared" si="53"/>
        <v>#N/A</v>
      </c>
      <c r="AT387" t="e">
        <f t="shared" si="54"/>
        <v>#N/A</v>
      </c>
      <c r="AU387" s="79" t="str">
        <f t="shared" si="55"/>
        <v/>
      </c>
    </row>
    <row r="388" spans="3:47">
      <c r="C388" s="54"/>
      <c r="D388" s="54"/>
      <c r="AI388" s="18"/>
      <c r="AN388" s="57">
        <f t="shared" si="48"/>
        <v>0</v>
      </c>
      <c r="AO388" s="68">
        <f t="shared" si="49"/>
        <v>0</v>
      </c>
      <c r="AP388" t="e">
        <f t="shared" si="50"/>
        <v>#N/A</v>
      </c>
      <c r="AQ388" t="e">
        <f t="shared" si="51"/>
        <v>#N/A</v>
      </c>
      <c r="AR388" t="e">
        <f t="shared" si="52"/>
        <v>#N/A</v>
      </c>
      <c r="AS388" t="e">
        <f t="shared" si="53"/>
        <v>#N/A</v>
      </c>
      <c r="AT388" t="e">
        <f t="shared" si="54"/>
        <v>#N/A</v>
      </c>
      <c r="AU388" s="79" t="str">
        <f t="shared" si="55"/>
        <v/>
      </c>
    </row>
    <row r="389" spans="3:47">
      <c r="C389" s="54"/>
      <c r="D389" s="54"/>
      <c r="AI389" s="18"/>
      <c r="AN389" s="57">
        <f t="shared" si="48"/>
        <v>0</v>
      </c>
      <c r="AO389" s="68">
        <f t="shared" si="49"/>
        <v>0</v>
      </c>
      <c r="AP389" t="e">
        <f t="shared" si="50"/>
        <v>#N/A</v>
      </c>
      <c r="AQ389" t="e">
        <f t="shared" si="51"/>
        <v>#N/A</v>
      </c>
      <c r="AR389" t="e">
        <f t="shared" si="52"/>
        <v>#N/A</v>
      </c>
      <c r="AS389" t="e">
        <f t="shared" si="53"/>
        <v>#N/A</v>
      </c>
      <c r="AT389" t="e">
        <f t="shared" si="54"/>
        <v>#N/A</v>
      </c>
      <c r="AU389" s="79" t="str">
        <f t="shared" si="55"/>
        <v/>
      </c>
    </row>
    <row r="390" spans="3:47">
      <c r="C390" s="54"/>
      <c r="D390" s="54"/>
      <c r="AI390" s="18"/>
      <c r="AN390" s="57">
        <f t="shared" si="48"/>
        <v>0</v>
      </c>
      <c r="AO390" s="68">
        <f t="shared" si="49"/>
        <v>0</v>
      </c>
      <c r="AP390" t="e">
        <f t="shared" si="50"/>
        <v>#N/A</v>
      </c>
      <c r="AQ390" t="e">
        <f t="shared" si="51"/>
        <v>#N/A</v>
      </c>
      <c r="AR390" t="e">
        <f t="shared" si="52"/>
        <v>#N/A</v>
      </c>
      <c r="AS390" t="e">
        <f t="shared" si="53"/>
        <v>#N/A</v>
      </c>
      <c r="AT390" t="e">
        <f t="shared" si="54"/>
        <v>#N/A</v>
      </c>
      <c r="AU390" s="79" t="str">
        <f t="shared" si="55"/>
        <v/>
      </c>
    </row>
    <row r="391" spans="3:47">
      <c r="C391" s="54"/>
      <c r="D391" s="54"/>
      <c r="AI391" s="18"/>
      <c r="AN391" s="57">
        <f t="shared" si="48"/>
        <v>0</v>
      </c>
      <c r="AO391" s="68">
        <f t="shared" si="49"/>
        <v>0</v>
      </c>
      <c r="AP391" t="e">
        <f t="shared" si="50"/>
        <v>#N/A</v>
      </c>
      <c r="AQ391" t="e">
        <f t="shared" si="51"/>
        <v>#N/A</v>
      </c>
      <c r="AR391" t="e">
        <f t="shared" si="52"/>
        <v>#N/A</v>
      </c>
      <c r="AS391" t="e">
        <f t="shared" si="53"/>
        <v>#N/A</v>
      </c>
      <c r="AT391" t="e">
        <f t="shared" si="54"/>
        <v>#N/A</v>
      </c>
      <c r="AU391" s="79" t="str">
        <f t="shared" si="55"/>
        <v/>
      </c>
    </row>
    <row r="392" spans="3:47">
      <c r="C392" s="54"/>
      <c r="D392" s="54"/>
      <c r="AI392" s="18"/>
      <c r="AN392" s="57">
        <f t="shared" si="48"/>
        <v>0</v>
      </c>
      <c r="AO392" s="68">
        <f t="shared" si="49"/>
        <v>0</v>
      </c>
      <c r="AP392" t="e">
        <f t="shared" si="50"/>
        <v>#N/A</v>
      </c>
      <c r="AQ392" t="e">
        <f t="shared" si="51"/>
        <v>#N/A</v>
      </c>
      <c r="AR392" t="e">
        <f t="shared" si="52"/>
        <v>#N/A</v>
      </c>
      <c r="AS392" t="e">
        <f t="shared" si="53"/>
        <v>#N/A</v>
      </c>
      <c r="AT392" t="e">
        <f t="shared" si="54"/>
        <v>#N/A</v>
      </c>
      <c r="AU392" s="79" t="str">
        <f t="shared" si="55"/>
        <v/>
      </c>
    </row>
    <row r="393" spans="3:47">
      <c r="C393" s="54"/>
      <c r="D393" s="54"/>
      <c r="AI393" s="18"/>
      <c r="AN393" s="57">
        <f t="shared" si="48"/>
        <v>0</v>
      </c>
      <c r="AO393" s="68">
        <f t="shared" si="49"/>
        <v>0</v>
      </c>
      <c r="AP393" t="e">
        <f t="shared" si="50"/>
        <v>#N/A</v>
      </c>
      <c r="AQ393" t="e">
        <f t="shared" si="51"/>
        <v>#N/A</v>
      </c>
      <c r="AR393" t="e">
        <f t="shared" si="52"/>
        <v>#N/A</v>
      </c>
      <c r="AS393" t="e">
        <f t="shared" si="53"/>
        <v>#N/A</v>
      </c>
      <c r="AT393" t="e">
        <f t="shared" si="54"/>
        <v>#N/A</v>
      </c>
      <c r="AU393" s="79" t="str">
        <f t="shared" si="55"/>
        <v/>
      </c>
    </row>
    <row r="394" spans="3:47">
      <c r="C394" s="54"/>
      <c r="D394" s="54"/>
      <c r="AI394" s="18"/>
      <c r="AN394" s="57">
        <f t="shared" si="48"/>
        <v>0</v>
      </c>
      <c r="AO394" s="68">
        <f t="shared" si="49"/>
        <v>0</v>
      </c>
      <c r="AP394" t="e">
        <f t="shared" si="50"/>
        <v>#N/A</v>
      </c>
      <c r="AQ394" t="e">
        <f t="shared" si="51"/>
        <v>#N/A</v>
      </c>
      <c r="AR394" t="e">
        <f t="shared" si="52"/>
        <v>#N/A</v>
      </c>
      <c r="AS394" t="e">
        <f t="shared" si="53"/>
        <v>#N/A</v>
      </c>
      <c r="AT394" t="e">
        <f t="shared" si="54"/>
        <v>#N/A</v>
      </c>
      <c r="AU394" s="79" t="str">
        <f t="shared" si="55"/>
        <v/>
      </c>
    </row>
    <row r="395" spans="3:47">
      <c r="C395" s="54"/>
      <c r="D395" s="54"/>
      <c r="AI395" s="18"/>
      <c r="AN395" s="57">
        <f t="shared" si="48"/>
        <v>0</v>
      </c>
      <c r="AO395" s="68">
        <f t="shared" si="49"/>
        <v>0</v>
      </c>
      <c r="AP395" t="e">
        <f t="shared" si="50"/>
        <v>#N/A</v>
      </c>
      <c r="AQ395" t="e">
        <f t="shared" si="51"/>
        <v>#N/A</v>
      </c>
      <c r="AR395" t="e">
        <f t="shared" si="52"/>
        <v>#N/A</v>
      </c>
      <c r="AS395" t="e">
        <f t="shared" si="53"/>
        <v>#N/A</v>
      </c>
      <c r="AT395" t="e">
        <f t="shared" si="54"/>
        <v>#N/A</v>
      </c>
      <c r="AU395" s="79" t="str">
        <f t="shared" si="55"/>
        <v/>
      </c>
    </row>
    <row r="396" spans="3:47">
      <c r="C396" s="54"/>
      <c r="D396" s="54"/>
      <c r="AI396" s="18"/>
      <c r="AN396" s="57">
        <f t="shared" si="48"/>
        <v>0</v>
      </c>
      <c r="AO396" s="68">
        <f t="shared" si="49"/>
        <v>0</v>
      </c>
      <c r="AP396" t="e">
        <f t="shared" si="50"/>
        <v>#N/A</v>
      </c>
      <c r="AQ396" t="e">
        <f t="shared" si="51"/>
        <v>#N/A</v>
      </c>
      <c r="AR396" t="e">
        <f t="shared" si="52"/>
        <v>#N/A</v>
      </c>
      <c r="AS396" t="e">
        <f t="shared" si="53"/>
        <v>#N/A</v>
      </c>
      <c r="AT396" t="e">
        <f t="shared" si="54"/>
        <v>#N/A</v>
      </c>
      <c r="AU396" s="79" t="str">
        <f t="shared" si="55"/>
        <v/>
      </c>
    </row>
    <row r="397" spans="3:47">
      <c r="C397" s="54"/>
      <c r="D397" s="54"/>
      <c r="AI397" s="18"/>
      <c r="AN397" s="57">
        <f t="shared" si="48"/>
        <v>0</v>
      </c>
      <c r="AO397" s="68">
        <f t="shared" si="49"/>
        <v>0</v>
      </c>
      <c r="AP397" t="e">
        <f t="shared" si="50"/>
        <v>#N/A</v>
      </c>
      <c r="AQ397" t="e">
        <f t="shared" si="51"/>
        <v>#N/A</v>
      </c>
      <c r="AR397" t="e">
        <f t="shared" si="52"/>
        <v>#N/A</v>
      </c>
      <c r="AS397" t="e">
        <f t="shared" si="53"/>
        <v>#N/A</v>
      </c>
      <c r="AT397" t="e">
        <f t="shared" si="54"/>
        <v>#N/A</v>
      </c>
      <c r="AU397" s="79" t="str">
        <f t="shared" si="55"/>
        <v/>
      </c>
    </row>
    <row r="398" spans="3:47">
      <c r="C398" s="54"/>
      <c r="D398" s="54"/>
      <c r="AI398" s="18"/>
      <c r="AN398" s="57">
        <f t="shared" si="48"/>
        <v>0</v>
      </c>
      <c r="AO398" s="68">
        <f t="shared" si="49"/>
        <v>0</v>
      </c>
      <c r="AP398" t="e">
        <f t="shared" si="50"/>
        <v>#N/A</v>
      </c>
      <c r="AQ398" t="e">
        <f t="shared" si="51"/>
        <v>#N/A</v>
      </c>
      <c r="AR398" t="e">
        <f t="shared" si="52"/>
        <v>#N/A</v>
      </c>
      <c r="AS398" t="e">
        <f t="shared" si="53"/>
        <v>#N/A</v>
      </c>
      <c r="AT398" t="e">
        <f t="shared" si="54"/>
        <v>#N/A</v>
      </c>
      <c r="AU398" s="79" t="str">
        <f t="shared" si="55"/>
        <v/>
      </c>
    </row>
    <row r="399" spans="3:47">
      <c r="C399" s="54"/>
      <c r="D399" s="54"/>
      <c r="AI399" s="18"/>
      <c r="AN399" s="57">
        <f t="shared" si="48"/>
        <v>0</v>
      </c>
      <c r="AO399" s="68">
        <f t="shared" si="49"/>
        <v>0</v>
      </c>
      <c r="AP399" t="e">
        <f t="shared" si="50"/>
        <v>#N/A</v>
      </c>
      <c r="AQ399" t="e">
        <f t="shared" si="51"/>
        <v>#N/A</v>
      </c>
      <c r="AR399" t="e">
        <f t="shared" si="52"/>
        <v>#N/A</v>
      </c>
      <c r="AS399" t="e">
        <f t="shared" si="53"/>
        <v>#N/A</v>
      </c>
      <c r="AT399" t="e">
        <f t="shared" si="54"/>
        <v>#N/A</v>
      </c>
      <c r="AU399" s="79" t="str">
        <f t="shared" si="55"/>
        <v/>
      </c>
    </row>
    <row r="400" spans="3:47">
      <c r="C400" s="54"/>
      <c r="D400" s="54"/>
      <c r="AI400" s="18"/>
      <c r="AN400" s="57">
        <f t="shared" si="48"/>
        <v>0</v>
      </c>
      <c r="AO400" s="68">
        <f t="shared" si="49"/>
        <v>0</v>
      </c>
      <c r="AP400" t="e">
        <f t="shared" si="50"/>
        <v>#N/A</v>
      </c>
      <c r="AQ400" t="e">
        <f t="shared" si="51"/>
        <v>#N/A</v>
      </c>
      <c r="AR400" t="e">
        <f t="shared" si="52"/>
        <v>#N/A</v>
      </c>
      <c r="AS400" t="e">
        <f t="shared" si="53"/>
        <v>#N/A</v>
      </c>
      <c r="AT400" t="e">
        <f t="shared" si="54"/>
        <v>#N/A</v>
      </c>
      <c r="AU400" s="79" t="str">
        <f t="shared" si="55"/>
        <v/>
      </c>
    </row>
    <row r="401" spans="3:47">
      <c r="C401" s="54"/>
      <c r="D401" s="54"/>
      <c r="AI401" s="18"/>
      <c r="AN401" s="57">
        <f t="shared" si="48"/>
        <v>0</v>
      </c>
      <c r="AO401" s="68">
        <f t="shared" si="49"/>
        <v>0</v>
      </c>
      <c r="AP401" t="e">
        <f t="shared" si="50"/>
        <v>#N/A</v>
      </c>
      <c r="AQ401" t="e">
        <f t="shared" si="51"/>
        <v>#N/A</v>
      </c>
      <c r="AR401" t="e">
        <f t="shared" si="52"/>
        <v>#N/A</v>
      </c>
      <c r="AS401" t="e">
        <f t="shared" si="53"/>
        <v>#N/A</v>
      </c>
      <c r="AT401" t="e">
        <f t="shared" si="54"/>
        <v>#N/A</v>
      </c>
      <c r="AU401" s="79" t="str">
        <f t="shared" si="55"/>
        <v/>
      </c>
    </row>
    <row r="402" spans="3:47">
      <c r="C402" s="54"/>
      <c r="D402" s="54"/>
      <c r="AI402" s="18"/>
      <c r="AN402" s="57">
        <f t="shared" si="48"/>
        <v>0</v>
      </c>
      <c r="AO402" s="68">
        <f t="shared" si="49"/>
        <v>0</v>
      </c>
      <c r="AP402" t="e">
        <f t="shared" si="50"/>
        <v>#N/A</v>
      </c>
      <c r="AQ402" t="e">
        <f t="shared" si="51"/>
        <v>#N/A</v>
      </c>
      <c r="AR402" t="e">
        <f t="shared" si="52"/>
        <v>#N/A</v>
      </c>
      <c r="AS402" t="e">
        <f t="shared" si="53"/>
        <v>#N/A</v>
      </c>
      <c r="AT402" t="e">
        <f t="shared" si="54"/>
        <v>#N/A</v>
      </c>
      <c r="AU402" s="79" t="str">
        <f t="shared" si="55"/>
        <v/>
      </c>
    </row>
    <row r="403" spans="3:47">
      <c r="C403" s="54"/>
      <c r="D403" s="54"/>
      <c r="AI403" s="18"/>
      <c r="AN403" s="57">
        <f t="shared" si="48"/>
        <v>0</v>
      </c>
      <c r="AO403" s="68">
        <f t="shared" si="49"/>
        <v>0</v>
      </c>
      <c r="AP403" t="e">
        <f t="shared" si="50"/>
        <v>#N/A</v>
      </c>
      <c r="AQ403" t="e">
        <f t="shared" si="51"/>
        <v>#N/A</v>
      </c>
      <c r="AR403" t="e">
        <f t="shared" si="52"/>
        <v>#N/A</v>
      </c>
      <c r="AS403" t="e">
        <f t="shared" si="53"/>
        <v>#N/A</v>
      </c>
      <c r="AT403" t="e">
        <f t="shared" si="54"/>
        <v>#N/A</v>
      </c>
      <c r="AU403" s="79" t="str">
        <f t="shared" si="55"/>
        <v/>
      </c>
    </row>
    <row r="404" spans="3:47">
      <c r="C404" s="54"/>
      <c r="D404" s="54"/>
      <c r="AI404" s="18"/>
      <c r="AN404" s="57">
        <f t="shared" si="48"/>
        <v>0</v>
      </c>
      <c r="AO404" s="68">
        <f t="shared" si="49"/>
        <v>0</v>
      </c>
      <c r="AP404" t="e">
        <f t="shared" si="50"/>
        <v>#N/A</v>
      </c>
      <c r="AQ404" t="e">
        <f t="shared" si="51"/>
        <v>#N/A</v>
      </c>
      <c r="AR404" t="e">
        <f t="shared" si="52"/>
        <v>#N/A</v>
      </c>
      <c r="AS404" t="e">
        <f t="shared" si="53"/>
        <v>#N/A</v>
      </c>
      <c r="AT404" t="e">
        <f t="shared" si="54"/>
        <v>#N/A</v>
      </c>
      <c r="AU404" s="79" t="str">
        <f t="shared" si="55"/>
        <v/>
      </c>
    </row>
    <row r="405" spans="3:47">
      <c r="C405" s="54"/>
      <c r="D405" s="54"/>
      <c r="AI405" s="18"/>
      <c r="AN405" s="57">
        <f t="shared" si="48"/>
        <v>0</v>
      </c>
      <c r="AO405" s="68">
        <f t="shared" si="49"/>
        <v>0</v>
      </c>
      <c r="AP405" t="e">
        <f t="shared" si="50"/>
        <v>#N/A</v>
      </c>
      <c r="AQ405" t="e">
        <f t="shared" si="51"/>
        <v>#N/A</v>
      </c>
      <c r="AR405" t="e">
        <f t="shared" si="52"/>
        <v>#N/A</v>
      </c>
      <c r="AS405" t="e">
        <f t="shared" si="53"/>
        <v>#N/A</v>
      </c>
      <c r="AT405" t="e">
        <f t="shared" si="54"/>
        <v>#N/A</v>
      </c>
      <c r="AU405" s="79" t="str">
        <f t="shared" si="55"/>
        <v/>
      </c>
    </row>
    <row r="406" spans="3:47">
      <c r="C406" s="54"/>
      <c r="D406" s="54"/>
      <c r="AI406" s="18"/>
      <c r="AN406" s="57">
        <f t="shared" si="48"/>
        <v>0</v>
      </c>
      <c r="AO406" s="68">
        <f t="shared" si="49"/>
        <v>0</v>
      </c>
      <c r="AP406" t="e">
        <f t="shared" si="50"/>
        <v>#N/A</v>
      </c>
      <c r="AQ406" t="e">
        <f t="shared" si="51"/>
        <v>#N/A</v>
      </c>
      <c r="AR406" t="e">
        <f t="shared" si="52"/>
        <v>#N/A</v>
      </c>
      <c r="AS406" t="e">
        <f t="shared" si="53"/>
        <v>#N/A</v>
      </c>
      <c r="AT406" t="e">
        <f t="shared" si="54"/>
        <v>#N/A</v>
      </c>
      <c r="AU406" s="79" t="str">
        <f t="shared" si="55"/>
        <v/>
      </c>
    </row>
    <row r="407" spans="3:47">
      <c r="C407" s="54"/>
      <c r="D407" s="54"/>
      <c r="AI407" s="18"/>
      <c r="AN407" s="57">
        <f t="shared" si="48"/>
        <v>0</v>
      </c>
      <c r="AO407" s="68">
        <f t="shared" si="49"/>
        <v>0</v>
      </c>
      <c r="AP407" t="e">
        <f t="shared" si="50"/>
        <v>#N/A</v>
      </c>
      <c r="AQ407" t="e">
        <f t="shared" si="51"/>
        <v>#N/A</v>
      </c>
      <c r="AR407" t="e">
        <f t="shared" si="52"/>
        <v>#N/A</v>
      </c>
      <c r="AS407" t="e">
        <f t="shared" si="53"/>
        <v>#N/A</v>
      </c>
      <c r="AT407" t="e">
        <f t="shared" si="54"/>
        <v>#N/A</v>
      </c>
      <c r="AU407" s="79" t="str">
        <f t="shared" si="55"/>
        <v/>
      </c>
    </row>
    <row r="408" spans="3:47">
      <c r="C408" s="54"/>
      <c r="D408" s="54"/>
      <c r="AI408" s="18"/>
      <c r="AN408" s="57">
        <f t="shared" si="48"/>
        <v>0</v>
      </c>
      <c r="AO408" s="68">
        <f t="shared" si="49"/>
        <v>0</v>
      </c>
      <c r="AP408" t="e">
        <f t="shared" si="50"/>
        <v>#N/A</v>
      </c>
      <c r="AQ408" t="e">
        <f t="shared" si="51"/>
        <v>#N/A</v>
      </c>
      <c r="AR408" t="e">
        <f t="shared" si="52"/>
        <v>#N/A</v>
      </c>
      <c r="AS408" t="e">
        <f t="shared" si="53"/>
        <v>#N/A</v>
      </c>
      <c r="AT408" t="e">
        <f t="shared" si="54"/>
        <v>#N/A</v>
      </c>
      <c r="AU408" s="79" t="str">
        <f t="shared" si="55"/>
        <v/>
      </c>
    </row>
    <row r="409" spans="3:47">
      <c r="C409" s="54"/>
      <c r="D409" s="54"/>
      <c r="AI409" s="18"/>
      <c r="AN409" s="57">
        <f t="shared" si="48"/>
        <v>0</v>
      </c>
      <c r="AO409" s="68">
        <f t="shared" si="49"/>
        <v>0</v>
      </c>
      <c r="AP409" t="e">
        <f t="shared" si="50"/>
        <v>#N/A</v>
      </c>
      <c r="AQ409" t="e">
        <f t="shared" si="51"/>
        <v>#N/A</v>
      </c>
      <c r="AR409" t="e">
        <f t="shared" si="52"/>
        <v>#N/A</v>
      </c>
      <c r="AS409" t="e">
        <f t="shared" si="53"/>
        <v>#N/A</v>
      </c>
      <c r="AT409" t="e">
        <f t="shared" si="54"/>
        <v>#N/A</v>
      </c>
      <c r="AU409" s="79" t="str">
        <f t="shared" si="55"/>
        <v/>
      </c>
    </row>
    <row r="410" spans="3:47">
      <c r="C410" s="54"/>
      <c r="D410" s="54"/>
      <c r="AI410" s="18"/>
      <c r="AN410" s="57">
        <f t="shared" si="48"/>
        <v>0</v>
      </c>
      <c r="AO410" s="68">
        <f t="shared" si="49"/>
        <v>0</v>
      </c>
      <c r="AP410" t="e">
        <f t="shared" si="50"/>
        <v>#N/A</v>
      </c>
      <c r="AQ410" t="e">
        <f t="shared" si="51"/>
        <v>#N/A</v>
      </c>
      <c r="AR410" t="e">
        <f t="shared" si="52"/>
        <v>#N/A</v>
      </c>
      <c r="AS410" t="e">
        <f t="shared" si="53"/>
        <v>#N/A</v>
      </c>
      <c r="AT410" t="e">
        <f t="shared" si="54"/>
        <v>#N/A</v>
      </c>
      <c r="AU410" s="79" t="str">
        <f t="shared" si="55"/>
        <v/>
      </c>
    </row>
    <row r="411" spans="3:47">
      <c r="C411" s="54"/>
      <c r="D411" s="54"/>
      <c r="AI411" s="18"/>
      <c r="AN411" s="57">
        <f t="shared" si="48"/>
        <v>0</v>
      </c>
      <c r="AO411" s="68">
        <f t="shared" si="49"/>
        <v>0</v>
      </c>
      <c r="AP411" t="e">
        <f t="shared" si="50"/>
        <v>#N/A</v>
      </c>
      <c r="AQ411" t="e">
        <f t="shared" si="51"/>
        <v>#N/A</v>
      </c>
      <c r="AR411" t="e">
        <f t="shared" si="52"/>
        <v>#N/A</v>
      </c>
      <c r="AS411" t="e">
        <f t="shared" si="53"/>
        <v>#N/A</v>
      </c>
      <c r="AT411" t="e">
        <f t="shared" si="54"/>
        <v>#N/A</v>
      </c>
      <c r="AU411" s="79" t="str">
        <f t="shared" si="55"/>
        <v/>
      </c>
    </row>
    <row r="412" spans="3:47">
      <c r="C412" s="54"/>
      <c r="D412" s="54"/>
      <c r="AI412" s="18"/>
      <c r="AN412" s="57">
        <f t="shared" si="48"/>
        <v>0</v>
      </c>
      <c r="AO412" s="68">
        <f t="shared" si="49"/>
        <v>0</v>
      </c>
      <c r="AP412" t="e">
        <f t="shared" si="50"/>
        <v>#N/A</v>
      </c>
      <c r="AQ412" t="e">
        <f t="shared" si="51"/>
        <v>#N/A</v>
      </c>
      <c r="AR412" t="e">
        <f t="shared" si="52"/>
        <v>#N/A</v>
      </c>
      <c r="AS412" t="e">
        <f t="shared" si="53"/>
        <v>#N/A</v>
      </c>
      <c r="AT412" t="e">
        <f t="shared" si="54"/>
        <v>#N/A</v>
      </c>
      <c r="AU412" s="79" t="str">
        <f t="shared" si="55"/>
        <v/>
      </c>
    </row>
    <row r="413" spans="3:47">
      <c r="C413" s="54"/>
      <c r="D413" s="54"/>
      <c r="AI413" s="18"/>
      <c r="AN413" s="57">
        <f t="shared" si="48"/>
        <v>0</v>
      </c>
      <c r="AO413" s="68">
        <f t="shared" si="49"/>
        <v>0</v>
      </c>
      <c r="AP413" t="e">
        <f t="shared" si="50"/>
        <v>#N/A</v>
      </c>
      <c r="AQ413" t="e">
        <f t="shared" si="51"/>
        <v>#N/A</v>
      </c>
      <c r="AR413" t="e">
        <f t="shared" si="52"/>
        <v>#N/A</v>
      </c>
      <c r="AS413" t="e">
        <f t="shared" si="53"/>
        <v>#N/A</v>
      </c>
      <c r="AT413" t="e">
        <f t="shared" si="54"/>
        <v>#N/A</v>
      </c>
      <c r="AU413" s="79" t="str">
        <f t="shared" si="55"/>
        <v/>
      </c>
    </row>
    <row r="414" spans="3:47">
      <c r="C414" s="54"/>
      <c r="D414" s="54"/>
      <c r="AI414" s="18"/>
      <c r="AN414" s="57">
        <f t="shared" si="48"/>
        <v>0</v>
      </c>
      <c r="AO414" s="68">
        <f t="shared" si="49"/>
        <v>0</v>
      </c>
      <c r="AP414" t="e">
        <f t="shared" si="50"/>
        <v>#N/A</v>
      </c>
      <c r="AQ414" t="e">
        <f t="shared" si="51"/>
        <v>#N/A</v>
      </c>
      <c r="AR414" t="e">
        <f t="shared" si="52"/>
        <v>#N/A</v>
      </c>
      <c r="AS414" t="e">
        <f t="shared" si="53"/>
        <v>#N/A</v>
      </c>
      <c r="AT414" t="e">
        <f t="shared" si="54"/>
        <v>#N/A</v>
      </c>
      <c r="AU414" s="79" t="str">
        <f t="shared" si="55"/>
        <v/>
      </c>
    </row>
    <row r="415" spans="3:47">
      <c r="C415" s="54"/>
      <c r="D415" s="54"/>
      <c r="AI415" s="18"/>
      <c r="AN415" s="57">
        <f t="shared" si="48"/>
        <v>0</v>
      </c>
      <c r="AO415" s="68">
        <f t="shared" si="49"/>
        <v>0</v>
      </c>
      <c r="AP415" t="e">
        <f t="shared" si="50"/>
        <v>#N/A</v>
      </c>
      <c r="AQ415" t="e">
        <f t="shared" si="51"/>
        <v>#N/A</v>
      </c>
      <c r="AR415" t="e">
        <f t="shared" si="52"/>
        <v>#N/A</v>
      </c>
      <c r="AS415" t="e">
        <f t="shared" si="53"/>
        <v>#N/A</v>
      </c>
      <c r="AT415" t="e">
        <f t="shared" si="54"/>
        <v>#N/A</v>
      </c>
      <c r="AU415" s="79" t="str">
        <f t="shared" si="55"/>
        <v/>
      </c>
    </row>
    <row r="416" spans="3:47">
      <c r="C416" s="54"/>
      <c r="D416" s="54"/>
      <c r="AI416" s="18"/>
      <c r="AN416" s="57">
        <f t="shared" si="48"/>
        <v>0</v>
      </c>
      <c r="AO416" s="68">
        <f t="shared" si="49"/>
        <v>0</v>
      </c>
      <c r="AP416" t="e">
        <f t="shared" si="50"/>
        <v>#N/A</v>
      </c>
      <c r="AQ416" t="e">
        <f t="shared" si="51"/>
        <v>#N/A</v>
      </c>
      <c r="AR416" t="e">
        <f t="shared" si="52"/>
        <v>#N/A</v>
      </c>
      <c r="AS416" t="e">
        <f t="shared" si="53"/>
        <v>#N/A</v>
      </c>
      <c r="AT416" t="e">
        <f t="shared" si="54"/>
        <v>#N/A</v>
      </c>
      <c r="AU416" s="79" t="str">
        <f t="shared" si="55"/>
        <v/>
      </c>
    </row>
    <row r="417" spans="3:47">
      <c r="C417" s="54"/>
      <c r="D417" s="54"/>
      <c r="AI417" s="18"/>
      <c r="AN417" s="57">
        <f t="shared" si="48"/>
        <v>0</v>
      </c>
      <c r="AO417" s="68">
        <f t="shared" si="49"/>
        <v>0</v>
      </c>
      <c r="AP417" t="e">
        <f t="shared" si="50"/>
        <v>#N/A</v>
      </c>
      <c r="AQ417" t="e">
        <f t="shared" si="51"/>
        <v>#N/A</v>
      </c>
      <c r="AR417" t="e">
        <f t="shared" si="52"/>
        <v>#N/A</v>
      </c>
      <c r="AS417" t="e">
        <f t="shared" si="53"/>
        <v>#N/A</v>
      </c>
      <c r="AT417" t="e">
        <f t="shared" si="54"/>
        <v>#N/A</v>
      </c>
      <c r="AU417" s="79" t="str">
        <f t="shared" si="55"/>
        <v/>
      </c>
    </row>
    <row r="418" spans="3:47">
      <c r="C418" s="54"/>
      <c r="D418" s="54"/>
      <c r="AI418" s="18"/>
      <c r="AN418" s="57">
        <f t="shared" si="48"/>
        <v>0</v>
      </c>
      <c r="AO418" s="68">
        <f t="shared" si="49"/>
        <v>0</v>
      </c>
      <c r="AP418" t="e">
        <f t="shared" si="50"/>
        <v>#N/A</v>
      </c>
      <c r="AQ418" t="e">
        <f t="shared" si="51"/>
        <v>#N/A</v>
      </c>
      <c r="AR418" t="e">
        <f t="shared" si="52"/>
        <v>#N/A</v>
      </c>
      <c r="AS418" t="e">
        <f t="shared" si="53"/>
        <v>#N/A</v>
      </c>
      <c r="AT418" t="e">
        <f t="shared" si="54"/>
        <v>#N/A</v>
      </c>
      <c r="AU418" s="79" t="str">
        <f t="shared" si="55"/>
        <v/>
      </c>
    </row>
    <row r="419" spans="3:47">
      <c r="C419" s="54"/>
      <c r="D419" s="54"/>
      <c r="AI419" s="18"/>
      <c r="AN419" s="57">
        <f t="shared" si="48"/>
        <v>0</v>
      </c>
      <c r="AO419" s="68">
        <f t="shared" si="49"/>
        <v>0</v>
      </c>
      <c r="AP419" t="e">
        <f t="shared" si="50"/>
        <v>#N/A</v>
      </c>
      <c r="AQ419" t="e">
        <f t="shared" si="51"/>
        <v>#N/A</v>
      </c>
      <c r="AR419" t="e">
        <f t="shared" si="52"/>
        <v>#N/A</v>
      </c>
      <c r="AS419" t="e">
        <f t="shared" si="53"/>
        <v>#N/A</v>
      </c>
      <c r="AT419" t="e">
        <f t="shared" si="54"/>
        <v>#N/A</v>
      </c>
      <c r="AU419" s="79" t="str">
        <f t="shared" si="55"/>
        <v/>
      </c>
    </row>
    <row r="420" spans="3:47">
      <c r="C420" s="54"/>
      <c r="D420" s="54"/>
      <c r="AI420" s="18"/>
      <c r="AN420" s="57">
        <f t="shared" si="48"/>
        <v>0</v>
      </c>
      <c r="AO420" s="68">
        <f t="shared" si="49"/>
        <v>0</v>
      </c>
      <c r="AP420" t="e">
        <f t="shared" si="50"/>
        <v>#N/A</v>
      </c>
      <c r="AQ420" t="e">
        <f t="shared" si="51"/>
        <v>#N/A</v>
      </c>
      <c r="AR420" t="e">
        <f t="shared" si="52"/>
        <v>#N/A</v>
      </c>
      <c r="AS420" t="e">
        <f t="shared" si="53"/>
        <v>#N/A</v>
      </c>
      <c r="AT420" t="e">
        <f t="shared" si="54"/>
        <v>#N/A</v>
      </c>
      <c r="AU420" s="79" t="str">
        <f t="shared" si="55"/>
        <v/>
      </c>
    </row>
    <row r="421" spans="3:47">
      <c r="C421" s="54"/>
      <c r="D421" s="54"/>
      <c r="AI421" s="18"/>
      <c r="AN421" s="57">
        <f t="shared" si="48"/>
        <v>0</v>
      </c>
      <c r="AO421" s="68">
        <f t="shared" si="49"/>
        <v>0</v>
      </c>
      <c r="AP421" t="e">
        <f t="shared" si="50"/>
        <v>#N/A</v>
      </c>
      <c r="AQ421" t="e">
        <f t="shared" si="51"/>
        <v>#N/A</v>
      </c>
      <c r="AR421" t="e">
        <f t="shared" si="52"/>
        <v>#N/A</v>
      </c>
      <c r="AS421" t="e">
        <f t="shared" si="53"/>
        <v>#N/A</v>
      </c>
      <c r="AT421" t="e">
        <f t="shared" si="54"/>
        <v>#N/A</v>
      </c>
      <c r="AU421" s="79" t="str">
        <f t="shared" si="55"/>
        <v/>
      </c>
    </row>
    <row r="422" spans="3:47">
      <c r="C422" s="54"/>
      <c r="D422" s="54"/>
      <c r="AI422" s="18"/>
      <c r="AN422" s="57">
        <f t="shared" si="48"/>
        <v>0</v>
      </c>
      <c r="AO422" s="68">
        <f t="shared" si="49"/>
        <v>0</v>
      </c>
      <c r="AP422" t="e">
        <f t="shared" si="50"/>
        <v>#N/A</v>
      </c>
      <c r="AQ422" t="e">
        <f t="shared" si="51"/>
        <v>#N/A</v>
      </c>
      <c r="AR422" t="e">
        <f t="shared" si="52"/>
        <v>#N/A</v>
      </c>
      <c r="AS422" t="e">
        <f t="shared" si="53"/>
        <v>#N/A</v>
      </c>
      <c r="AT422" t="e">
        <f t="shared" si="54"/>
        <v>#N/A</v>
      </c>
      <c r="AU422" s="79" t="str">
        <f t="shared" si="55"/>
        <v/>
      </c>
    </row>
    <row r="423" spans="3:47">
      <c r="C423" s="54"/>
      <c r="D423" s="54"/>
      <c r="AI423" s="18"/>
      <c r="AN423" s="57">
        <f t="shared" si="48"/>
        <v>0</v>
      </c>
      <c r="AO423" s="68">
        <f t="shared" si="49"/>
        <v>0</v>
      </c>
      <c r="AP423" t="e">
        <f t="shared" si="50"/>
        <v>#N/A</v>
      </c>
      <c r="AQ423" t="e">
        <f t="shared" si="51"/>
        <v>#N/A</v>
      </c>
      <c r="AR423" t="e">
        <f t="shared" si="52"/>
        <v>#N/A</v>
      </c>
      <c r="AS423" t="e">
        <f t="shared" si="53"/>
        <v>#N/A</v>
      </c>
      <c r="AT423" t="e">
        <f t="shared" si="54"/>
        <v>#N/A</v>
      </c>
      <c r="AU423" s="79" t="str">
        <f t="shared" si="55"/>
        <v/>
      </c>
    </row>
    <row r="424" spans="3:47">
      <c r="C424" s="54"/>
      <c r="D424" s="54"/>
      <c r="AI424" s="18"/>
      <c r="AN424" s="57">
        <f t="shared" si="48"/>
        <v>0</v>
      </c>
      <c r="AO424" s="68">
        <f t="shared" si="49"/>
        <v>0</v>
      </c>
      <c r="AP424" t="e">
        <f t="shared" si="50"/>
        <v>#N/A</v>
      </c>
      <c r="AQ424" t="e">
        <f t="shared" si="51"/>
        <v>#N/A</v>
      </c>
      <c r="AR424" t="e">
        <f t="shared" si="52"/>
        <v>#N/A</v>
      </c>
      <c r="AS424" t="e">
        <f t="shared" si="53"/>
        <v>#N/A</v>
      </c>
      <c r="AT424" t="e">
        <f t="shared" si="54"/>
        <v>#N/A</v>
      </c>
      <c r="AU424" s="79" t="str">
        <f t="shared" si="55"/>
        <v/>
      </c>
    </row>
    <row r="425" spans="3:47">
      <c r="C425" s="54"/>
      <c r="D425" s="54"/>
      <c r="AI425" s="18"/>
      <c r="AN425" s="57">
        <f t="shared" si="48"/>
        <v>0</v>
      </c>
      <c r="AO425" s="68">
        <f t="shared" si="49"/>
        <v>0</v>
      </c>
      <c r="AP425" t="e">
        <f t="shared" si="50"/>
        <v>#N/A</v>
      </c>
      <c r="AQ425" t="e">
        <f t="shared" si="51"/>
        <v>#N/A</v>
      </c>
      <c r="AR425" t="e">
        <f t="shared" si="52"/>
        <v>#N/A</v>
      </c>
      <c r="AS425" t="e">
        <f t="shared" si="53"/>
        <v>#N/A</v>
      </c>
      <c r="AT425" t="e">
        <f t="shared" si="54"/>
        <v>#N/A</v>
      </c>
      <c r="AU425" s="79" t="str">
        <f t="shared" si="55"/>
        <v/>
      </c>
    </row>
    <row r="426" spans="3:47">
      <c r="C426" s="54"/>
      <c r="D426" s="54"/>
      <c r="AI426" s="18"/>
      <c r="AN426" s="57">
        <f t="shared" si="48"/>
        <v>0</v>
      </c>
      <c r="AO426" s="68">
        <f t="shared" si="49"/>
        <v>0</v>
      </c>
      <c r="AP426" t="e">
        <f t="shared" si="50"/>
        <v>#N/A</v>
      </c>
      <c r="AQ426" t="e">
        <f t="shared" si="51"/>
        <v>#N/A</v>
      </c>
      <c r="AR426" t="e">
        <f t="shared" si="52"/>
        <v>#N/A</v>
      </c>
      <c r="AS426" t="e">
        <f t="shared" si="53"/>
        <v>#N/A</v>
      </c>
      <c r="AT426" t="e">
        <f t="shared" si="54"/>
        <v>#N/A</v>
      </c>
      <c r="AU426" s="79" t="str">
        <f t="shared" si="55"/>
        <v/>
      </c>
    </row>
    <row r="427" spans="3:47">
      <c r="C427" s="54"/>
      <c r="D427" s="54"/>
      <c r="AI427" s="18"/>
      <c r="AN427" s="57">
        <f t="shared" si="48"/>
        <v>0</v>
      </c>
      <c r="AO427" s="68">
        <f t="shared" si="49"/>
        <v>0</v>
      </c>
      <c r="AP427" t="e">
        <f t="shared" si="50"/>
        <v>#N/A</v>
      </c>
      <c r="AQ427" t="e">
        <f t="shared" si="51"/>
        <v>#N/A</v>
      </c>
      <c r="AR427" t="e">
        <f t="shared" si="52"/>
        <v>#N/A</v>
      </c>
      <c r="AS427" t="e">
        <f t="shared" si="53"/>
        <v>#N/A</v>
      </c>
      <c r="AT427" t="e">
        <f t="shared" si="54"/>
        <v>#N/A</v>
      </c>
      <c r="AU427" s="79" t="str">
        <f t="shared" si="55"/>
        <v/>
      </c>
    </row>
    <row r="428" spans="3:47">
      <c r="C428" s="54"/>
      <c r="D428" s="54"/>
      <c r="AI428" s="18"/>
      <c r="AN428" s="57">
        <f t="shared" si="48"/>
        <v>0</v>
      </c>
      <c r="AO428" s="68">
        <f t="shared" si="49"/>
        <v>0</v>
      </c>
      <c r="AP428" t="e">
        <f t="shared" si="50"/>
        <v>#N/A</v>
      </c>
      <c r="AQ428" t="e">
        <f t="shared" si="51"/>
        <v>#N/A</v>
      </c>
      <c r="AR428" t="e">
        <f t="shared" si="52"/>
        <v>#N/A</v>
      </c>
      <c r="AS428" t="e">
        <f t="shared" si="53"/>
        <v>#N/A</v>
      </c>
      <c r="AT428" t="e">
        <f t="shared" si="54"/>
        <v>#N/A</v>
      </c>
      <c r="AU428" s="79" t="str">
        <f t="shared" si="55"/>
        <v/>
      </c>
    </row>
    <row r="429" spans="3:47">
      <c r="C429" s="54"/>
      <c r="D429" s="54"/>
      <c r="AI429" s="18"/>
      <c r="AN429" s="57">
        <f t="shared" si="48"/>
        <v>0</v>
      </c>
      <c r="AO429" s="68">
        <f t="shared" si="49"/>
        <v>0</v>
      </c>
      <c r="AP429" t="e">
        <f t="shared" si="50"/>
        <v>#N/A</v>
      </c>
      <c r="AQ429" t="e">
        <f t="shared" si="51"/>
        <v>#N/A</v>
      </c>
      <c r="AR429" t="e">
        <f t="shared" si="52"/>
        <v>#N/A</v>
      </c>
      <c r="AS429" t="e">
        <f t="shared" si="53"/>
        <v>#N/A</v>
      </c>
      <c r="AT429" t="e">
        <f t="shared" si="54"/>
        <v>#N/A</v>
      </c>
      <c r="AU429" s="79" t="str">
        <f t="shared" si="55"/>
        <v/>
      </c>
    </row>
    <row r="430" spans="3:47">
      <c r="C430" s="54"/>
      <c r="D430" s="54"/>
      <c r="AI430" s="18"/>
      <c r="AN430" s="57">
        <f t="shared" si="48"/>
        <v>0</v>
      </c>
      <c r="AO430" s="68">
        <f t="shared" si="49"/>
        <v>0</v>
      </c>
      <c r="AP430" t="e">
        <f t="shared" si="50"/>
        <v>#N/A</v>
      </c>
      <c r="AQ430" t="e">
        <f t="shared" si="51"/>
        <v>#N/A</v>
      </c>
      <c r="AR430" t="e">
        <f t="shared" si="52"/>
        <v>#N/A</v>
      </c>
      <c r="AS430" t="e">
        <f t="shared" si="53"/>
        <v>#N/A</v>
      </c>
      <c r="AT430" t="e">
        <f t="shared" si="54"/>
        <v>#N/A</v>
      </c>
      <c r="AU430" s="79" t="str">
        <f t="shared" si="55"/>
        <v/>
      </c>
    </row>
    <row r="431" spans="3:47">
      <c r="C431" s="54"/>
      <c r="D431" s="54"/>
      <c r="AI431" s="18"/>
      <c r="AN431" s="57">
        <f t="shared" si="48"/>
        <v>0</v>
      </c>
      <c r="AO431" s="68">
        <f t="shared" si="49"/>
        <v>0</v>
      </c>
      <c r="AP431" t="e">
        <f t="shared" si="50"/>
        <v>#N/A</v>
      </c>
      <c r="AQ431" t="e">
        <f t="shared" si="51"/>
        <v>#N/A</v>
      </c>
      <c r="AR431" t="e">
        <f t="shared" si="52"/>
        <v>#N/A</v>
      </c>
      <c r="AS431" t="e">
        <f t="shared" si="53"/>
        <v>#N/A</v>
      </c>
      <c r="AT431" t="e">
        <f t="shared" si="54"/>
        <v>#N/A</v>
      </c>
      <c r="AU431" s="79" t="str">
        <f t="shared" si="55"/>
        <v/>
      </c>
    </row>
    <row r="432" spans="3:47">
      <c r="C432" s="54"/>
      <c r="D432" s="54"/>
      <c r="AI432" s="18"/>
      <c r="AN432" s="57">
        <f t="shared" si="48"/>
        <v>0</v>
      </c>
      <c r="AO432" s="68">
        <f t="shared" si="49"/>
        <v>0</v>
      </c>
      <c r="AP432" t="e">
        <f t="shared" si="50"/>
        <v>#N/A</v>
      </c>
      <c r="AQ432" t="e">
        <f t="shared" si="51"/>
        <v>#N/A</v>
      </c>
      <c r="AR432" t="e">
        <f t="shared" si="52"/>
        <v>#N/A</v>
      </c>
      <c r="AS432" t="e">
        <f t="shared" si="53"/>
        <v>#N/A</v>
      </c>
      <c r="AT432" t="e">
        <f t="shared" si="54"/>
        <v>#N/A</v>
      </c>
      <c r="AU432" s="79" t="str">
        <f t="shared" si="55"/>
        <v/>
      </c>
    </row>
    <row r="433" spans="3:47">
      <c r="C433" s="54"/>
      <c r="D433" s="54"/>
      <c r="AI433" s="18"/>
      <c r="AN433" s="57">
        <f t="shared" si="48"/>
        <v>0</v>
      </c>
      <c r="AO433" s="68">
        <f t="shared" si="49"/>
        <v>0</v>
      </c>
      <c r="AP433" t="e">
        <f t="shared" si="50"/>
        <v>#N/A</v>
      </c>
      <c r="AQ433" t="e">
        <f t="shared" si="51"/>
        <v>#N/A</v>
      </c>
      <c r="AR433" t="e">
        <f t="shared" si="52"/>
        <v>#N/A</v>
      </c>
      <c r="AS433" t="e">
        <f t="shared" si="53"/>
        <v>#N/A</v>
      </c>
      <c r="AT433" t="e">
        <f t="shared" si="54"/>
        <v>#N/A</v>
      </c>
      <c r="AU433" s="79" t="str">
        <f t="shared" si="55"/>
        <v/>
      </c>
    </row>
    <row r="434" spans="3:47">
      <c r="C434" s="54"/>
      <c r="D434" s="54"/>
      <c r="AI434" s="18"/>
      <c r="AN434" s="57">
        <f t="shared" si="48"/>
        <v>0</v>
      </c>
      <c r="AO434" s="68">
        <f t="shared" si="49"/>
        <v>0</v>
      </c>
      <c r="AP434" t="e">
        <f t="shared" si="50"/>
        <v>#N/A</v>
      </c>
      <c r="AQ434" t="e">
        <f t="shared" si="51"/>
        <v>#N/A</v>
      </c>
      <c r="AR434" t="e">
        <f t="shared" si="52"/>
        <v>#N/A</v>
      </c>
      <c r="AS434" t="e">
        <f t="shared" si="53"/>
        <v>#N/A</v>
      </c>
      <c r="AT434" t="e">
        <f t="shared" si="54"/>
        <v>#N/A</v>
      </c>
      <c r="AU434" s="79" t="str">
        <f t="shared" si="55"/>
        <v/>
      </c>
    </row>
    <row r="435" spans="3:47">
      <c r="C435" s="54"/>
      <c r="D435" s="54"/>
      <c r="AI435" s="18"/>
      <c r="AN435" s="57">
        <f t="shared" si="48"/>
        <v>0</v>
      </c>
      <c r="AO435" s="68">
        <f t="shared" si="49"/>
        <v>0</v>
      </c>
      <c r="AP435" t="e">
        <f t="shared" si="50"/>
        <v>#N/A</v>
      </c>
      <c r="AQ435" t="e">
        <f t="shared" si="51"/>
        <v>#N/A</v>
      </c>
      <c r="AR435" t="e">
        <f t="shared" si="52"/>
        <v>#N/A</v>
      </c>
      <c r="AS435" t="e">
        <f t="shared" si="53"/>
        <v>#N/A</v>
      </c>
      <c r="AT435" t="e">
        <f t="shared" si="54"/>
        <v>#N/A</v>
      </c>
      <c r="AU435" s="79" t="str">
        <f t="shared" si="55"/>
        <v/>
      </c>
    </row>
    <row r="436" spans="3:47">
      <c r="C436" s="54"/>
      <c r="D436" s="54"/>
      <c r="AI436" s="18"/>
      <c r="AN436" s="57">
        <f t="shared" si="48"/>
        <v>0</v>
      </c>
      <c r="AO436" s="68">
        <f t="shared" si="49"/>
        <v>0</v>
      </c>
      <c r="AP436" t="e">
        <f t="shared" si="50"/>
        <v>#N/A</v>
      </c>
      <c r="AQ436" t="e">
        <f t="shared" si="51"/>
        <v>#N/A</v>
      </c>
      <c r="AR436" t="e">
        <f t="shared" si="52"/>
        <v>#N/A</v>
      </c>
      <c r="AS436" t="e">
        <f t="shared" si="53"/>
        <v>#N/A</v>
      </c>
      <c r="AT436" t="e">
        <f t="shared" si="54"/>
        <v>#N/A</v>
      </c>
      <c r="AU436" s="79" t="str">
        <f t="shared" si="55"/>
        <v/>
      </c>
    </row>
    <row r="437" spans="3:47">
      <c r="C437" s="54"/>
      <c r="D437" s="54"/>
      <c r="AI437" s="18"/>
      <c r="AN437" s="57">
        <f t="shared" si="48"/>
        <v>0</v>
      </c>
      <c r="AO437" s="68">
        <f t="shared" si="49"/>
        <v>0</v>
      </c>
      <c r="AP437" t="e">
        <f t="shared" si="50"/>
        <v>#N/A</v>
      </c>
      <c r="AQ437" t="e">
        <f t="shared" si="51"/>
        <v>#N/A</v>
      </c>
      <c r="AR437" t="e">
        <f t="shared" si="52"/>
        <v>#N/A</v>
      </c>
      <c r="AS437" t="e">
        <f t="shared" si="53"/>
        <v>#N/A</v>
      </c>
      <c r="AT437" t="e">
        <f t="shared" si="54"/>
        <v>#N/A</v>
      </c>
      <c r="AU437" s="79" t="str">
        <f t="shared" si="55"/>
        <v/>
      </c>
    </row>
    <row r="438" spans="3:47">
      <c r="C438" s="54"/>
      <c r="D438" s="54"/>
      <c r="AI438" s="18"/>
      <c r="AN438" s="57">
        <f t="shared" si="48"/>
        <v>0</v>
      </c>
      <c r="AO438" s="68">
        <f t="shared" si="49"/>
        <v>0</v>
      </c>
      <c r="AP438" t="e">
        <f t="shared" si="50"/>
        <v>#N/A</v>
      </c>
      <c r="AQ438" t="e">
        <f t="shared" si="51"/>
        <v>#N/A</v>
      </c>
      <c r="AR438" t="e">
        <f t="shared" si="52"/>
        <v>#N/A</v>
      </c>
      <c r="AS438" t="e">
        <f t="shared" si="53"/>
        <v>#N/A</v>
      </c>
      <c r="AT438" t="e">
        <f t="shared" si="54"/>
        <v>#N/A</v>
      </c>
      <c r="AU438" s="79" t="str">
        <f t="shared" si="55"/>
        <v/>
      </c>
    </row>
    <row r="439" spans="3:47">
      <c r="C439" s="54"/>
      <c r="D439" s="54"/>
      <c r="AI439" s="18"/>
      <c r="AN439" s="57">
        <f t="shared" si="48"/>
        <v>0</v>
      </c>
      <c r="AO439" s="68">
        <f t="shared" si="49"/>
        <v>0</v>
      </c>
      <c r="AP439" t="e">
        <f t="shared" si="50"/>
        <v>#N/A</v>
      </c>
      <c r="AQ439" t="e">
        <f t="shared" si="51"/>
        <v>#N/A</v>
      </c>
      <c r="AR439" t="e">
        <f t="shared" si="52"/>
        <v>#N/A</v>
      </c>
      <c r="AS439" t="e">
        <f t="shared" si="53"/>
        <v>#N/A</v>
      </c>
      <c r="AT439" t="e">
        <f t="shared" si="54"/>
        <v>#N/A</v>
      </c>
      <c r="AU439" s="79" t="str">
        <f t="shared" si="55"/>
        <v/>
      </c>
    </row>
    <row r="440" spans="3:47">
      <c r="C440" s="54"/>
      <c r="D440" s="54"/>
      <c r="AI440" s="18"/>
      <c r="AN440" s="57">
        <f t="shared" si="48"/>
        <v>0</v>
      </c>
      <c r="AO440" s="68">
        <f t="shared" si="49"/>
        <v>0</v>
      </c>
      <c r="AP440" t="e">
        <f t="shared" si="50"/>
        <v>#N/A</v>
      </c>
      <c r="AQ440" t="e">
        <f t="shared" si="51"/>
        <v>#N/A</v>
      </c>
      <c r="AR440" t="e">
        <f t="shared" si="52"/>
        <v>#N/A</v>
      </c>
      <c r="AS440" t="e">
        <f t="shared" si="53"/>
        <v>#N/A</v>
      </c>
      <c r="AT440" t="e">
        <f t="shared" si="54"/>
        <v>#N/A</v>
      </c>
      <c r="AU440" s="79" t="str">
        <f t="shared" si="55"/>
        <v/>
      </c>
    </row>
    <row r="441" spans="3:47">
      <c r="C441" s="54"/>
      <c r="D441" s="54"/>
      <c r="AI441" s="18"/>
      <c r="AN441" s="57">
        <f t="shared" si="48"/>
        <v>0</v>
      </c>
      <c r="AO441" s="68">
        <f t="shared" si="49"/>
        <v>0</v>
      </c>
      <c r="AP441" t="e">
        <f t="shared" si="50"/>
        <v>#N/A</v>
      </c>
      <c r="AQ441" t="e">
        <f t="shared" si="51"/>
        <v>#N/A</v>
      </c>
      <c r="AR441" t="e">
        <f t="shared" si="52"/>
        <v>#N/A</v>
      </c>
      <c r="AS441" t="e">
        <f t="shared" si="53"/>
        <v>#N/A</v>
      </c>
      <c r="AT441" t="e">
        <f t="shared" si="54"/>
        <v>#N/A</v>
      </c>
      <c r="AU441" s="79" t="str">
        <f t="shared" si="55"/>
        <v/>
      </c>
    </row>
    <row r="442" spans="3:47">
      <c r="C442" s="54"/>
      <c r="D442" s="54"/>
      <c r="AI442" s="18"/>
      <c r="AN442" s="57">
        <f t="shared" si="48"/>
        <v>0</v>
      </c>
      <c r="AO442" s="68">
        <f t="shared" si="49"/>
        <v>0</v>
      </c>
      <c r="AP442" t="e">
        <f t="shared" si="50"/>
        <v>#N/A</v>
      </c>
      <c r="AQ442" t="e">
        <f t="shared" si="51"/>
        <v>#N/A</v>
      </c>
      <c r="AR442" t="e">
        <f t="shared" si="52"/>
        <v>#N/A</v>
      </c>
      <c r="AS442" t="e">
        <f t="shared" si="53"/>
        <v>#N/A</v>
      </c>
      <c r="AT442" t="e">
        <f t="shared" si="54"/>
        <v>#N/A</v>
      </c>
      <c r="AU442" s="79" t="str">
        <f t="shared" si="55"/>
        <v/>
      </c>
    </row>
    <row r="443" spans="3:47">
      <c r="C443" s="54"/>
      <c r="D443" s="54"/>
      <c r="AI443" s="18"/>
      <c r="AN443" s="57">
        <f t="shared" si="48"/>
        <v>0</v>
      </c>
      <c r="AO443" s="68">
        <f t="shared" si="49"/>
        <v>0</v>
      </c>
      <c r="AP443" t="e">
        <f t="shared" si="50"/>
        <v>#N/A</v>
      </c>
      <c r="AQ443" t="e">
        <f t="shared" si="51"/>
        <v>#N/A</v>
      </c>
      <c r="AR443" t="e">
        <f t="shared" si="52"/>
        <v>#N/A</v>
      </c>
      <c r="AS443" t="e">
        <f t="shared" si="53"/>
        <v>#N/A</v>
      </c>
      <c r="AT443" t="e">
        <f t="shared" si="54"/>
        <v>#N/A</v>
      </c>
      <c r="AU443" s="79" t="str">
        <f t="shared" si="55"/>
        <v/>
      </c>
    </row>
    <row r="444" spans="3:47">
      <c r="C444" s="54"/>
      <c r="D444" s="54"/>
      <c r="AI444" s="18"/>
      <c r="AN444" s="57">
        <f t="shared" si="48"/>
        <v>0</v>
      </c>
      <c r="AO444" s="68">
        <f t="shared" si="49"/>
        <v>0</v>
      </c>
      <c r="AP444" t="e">
        <f t="shared" si="50"/>
        <v>#N/A</v>
      </c>
      <c r="AQ444" t="e">
        <f t="shared" si="51"/>
        <v>#N/A</v>
      </c>
      <c r="AR444" t="e">
        <f t="shared" si="52"/>
        <v>#N/A</v>
      </c>
      <c r="AS444" t="e">
        <f t="shared" si="53"/>
        <v>#N/A</v>
      </c>
      <c r="AT444" t="e">
        <f t="shared" si="54"/>
        <v>#N/A</v>
      </c>
      <c r="AU444" s="79" t="str">
        <f t="shared" si="55"/>
        <v/>
      </c>
    </row>
    <row r="445" spans="3:47">
      <c r="C445" s="54"/>
      <c r="D445" s="54"/>
      <c r="AI445" s="18"/>
      <c r="AN445" s="57">
        <f t="shared" si="48"/>
        <v>0</v>
      </c>
      <c r="AO445" s="68">
        <f t="shared" si="49"/>
        <v>0</v>
      </c>
      <c r="AP445" t="e">
        <f t="shared" si="50"/>
        <v>#N/A</v>
      </c>
      <c r="AQ445" t="e">
        <f t="shared" si="51"/>
        <v>#N/A</v>
      </c>
      <c r="AR445" t="e">
        <f t="shared" si="52"/>
        <v>#N/A</v>
      </c>
      <c r="AS445" t="e">
        <f t="shared" si="53"/>
        <v>#N/A</v>
      </c>
      <c r="AT445" t="e">
        <f t="shared" si="54"/>
        <v>#N/A</v>
      </c>
      <c r="AU445" s="79" t="str">
        <f t="shared" si="55"/>
        <v/>
      </c>
    </row>
    <row r="446" spans="3:47">
      <c r="C446" s="54"/>
      <c r="D446" s="54"/>
      <c r="AI446" s="18"/>
      <c r="AN446" s="57">
        <f t="shared" si="48"/>
        <v>0</v>
      </c>
      <c r="AO446" s="68">
        <f t="shared" si="49"/>
        <v>0</v>
      </c>
      <c r="AP446" t="e">
        <f t="shared" si="50"/>
        <v>#N/A</v>
      </c>
      <c r="AQ446" t="e">
        <f t="shared" si="51"/>
        <v>#N/A</v>
      </c>
      <c r="AR446" t="e">
        <f t="shared" si="52"/>
        <v>#N/A</v>
      </c>
      <c r="AS446" t="e">
        <f t="shared" si="53"/>
        <v>#N/A</v>
      </c>
      <c r="AT446" t="e">
        <f t="shared" si="54"/>
        <v>#N/A</v>
      </c>
      <c r="AU446" s="79" t="str">
        <f t="shared" si="55"/>
        <v/>
      </c>
    </row>
    <row r="447" spans="3:47">
      <c r="C447" s="54"/>
      <c r="D447" s="54"/>
      <c r="AI447" s="18"/>
      <c r="AN447" s="57">
        <f t="shared" si="48"/>
        <v>0</v>
      </c>
      <c r="AO447" s="68">
        <f t="shared" si="49"/>
        <v>0</v>
      </c>
      <c r="AP447" t="e">
        <f t="shared" si="50"/>
        <v>#N/A</v>
      </c>
      <c r="AQ447" t="e">
        <f t="shared" si="51"/>
        <v>#N/A</v>
      </c>
      <c r="AR447" t="e">
        <f t="shared" si="52"/>
        <v>#N/A</v>
      </c>
      <c r="AS447" t="e">
        <f t="shared" si="53"/>
        <v>#N/A</v>
      </c>
      <c r="AT447" t="e">
        <f t="shared" si="54"/>
        <v>#N/A</v>
      </c>
      <c r="AU447" s="79" t="str">
        <f t="shared" si="55"/>
        <v/>
      </c>
    </row>
    <row r="448" spans="3:47">
      <c r="C448" s="54"/>
      <c r="D448" s="54"/>
      <c r="AI448" s="18"/>
      <c r="AN448" s="57">
        <f t="shared" si="48"/>
        <v>0</v>
      </c>
      <c r="AO448" s="68">
        <f t="shared" si="49"/>
        <v>0</v>
      </c>
      <c r="AP448" t="e">
        <f t="shared" si="50"/>
        <v>#N/A</v>
      </c>
      <c r="AQ448" t="e">
        <f t="shared" si="51"/>
        <v>#N/A</v>
      </c>
      <c r="AR448" t="e">
        <f t="shared" si="52"/>
        <v>#N/A</v>
      </c>
      <c r="AS448" t="e">
        <f t="shared" si="53"/>
        <v>#N/A</v>
      </c>
      <c r="AT448" t="e">
        <f t="shared" si="54"/>
        <v>#N/A</v>
      </c>
      <c r="AU448" s="79" t="str">
        <f t="shared" si="55"/>
        <v/>
      </c>
    </row>
    <row r="449" spans="3:47">
      <c r="C449" s="54"/>
      <c r="D449" s="54"/>
      <c r="AI449" s="18"/>
      <c r="AN449" s="57">
        <f t="shared" si="48"/>
        <v>0</v>
      </c>
      <c r="AO449" s="68">
        <f t="shared" si="49"/>
        <v>0</v>
      </c>
      <c r="AP449" t="e">
        <f t="shared" si="50"/>
        <v>#N/A</v>
      </c>
      <c r="AQ449" t="e">
        <f t="shared" si="51"/>
        <v>#N/A</v>
      </c>
      <c r="AR449" t="e">
        <f t="shared" si="52"/>
        <v>#N/A</v>
      </c>
      <c r="AS449" t="e">
        <f t="shared" si="53"/>
        <v>#N/A</v>
      </c>
      <c r="AT449" t="e">
        <f t="shared" si="54"/>
        <v>#N/A</v>
      </c>
      <c r="AU449" s="79" t="str">
        <f t="shared" si="55"/>
        <v/>
      </c>
    </row>
    <row r="450" spans="3:47">
      <c r="C450" s="54"/>
      <c r="D450" s="54"/>
      <c r="AI450" s="18"/>
      <c r="AN450" s="57">
        <f t="shared" ref="AN450:AN505" si="56">IF(V450="",VLOOKUP(K450,CodeToEmailData,2,0),V450)</f>
        <v>0</v>
      </c>
      <c r="AO450" s="68">
        <f t="shared" ref="AO450:AO505" si="57">IF(L450="",VLOOKUP(K450,CodeToEmailData,3,0),L450&amp;" "&amp;N450)</f>
        <v>0</v>
      </c>
      <c r="AP450" t="e">
        <f t="shared" ref="AP450:AP505" si="58">VLOOKUP(AI450,HOOSMatrix,2,1)</f>
        <v>#N/A</v>
      </c>
      <c r="AQ450" t="e">
        <f t="shared" ref="AQ450:AQ505" si="59">VLOOKUP(AJ450,HOOSMatrix,2,1)</f>
        <v>#N/A</v>
      </c>
      <c r="AR450" t="e">
        <f t="shared" ref="AR450:AR505" si="60">VLOOKUP(AK450,HOOSMatrix,2,1)</f>
        <v>#N/A</v>
      </c>
      <c r="AS450" t="e">
        <f t="shared" ref="AS450:AS505" si="61">VLOOKUP(AL450,HOOSMatrix,2,1)</f>
        <v>#N/A</v>
      </c>
      <c r="AT450" t="e">
        <f t="shared" ref="AT450:AT505" si="62">VLOOKUP(AM450,HOOSMatrix,2,1)</f>
        <v>#N/A</v>
      </c>
      <c r="AU450" s="79" t="str">
        <f t="shared" ref="AU450:AU505" si="63">IF(A450="","",IF(ISNA(SUM(AP450:AT450)),"Something has gone wrong. Please contact eHealthier by email at info@ehealthier.net",VLOOKUP(SUM(AP450:AT450),HOOSCoversion,3,1)))</f>
        <v/>
      </c>
    </row>
    <row r="451" spans="3:47">
      <c r="C451" s="54"/>
      <c r="D451" s="54"/>
      <c r="AI451" s="18"/>
      <c r="AN451" s="57">
        <f t="shared" si="56"/>
        <v>0</v>
      </c>
      <c r="AO451" s="68">
        <f t="shared" si="57"/>
        <v>0</v>
      </c>
      <c r="AP451" t="e">
        <f t="shared" si="58"/>
        <v>#N/A</v>
      </c>
      <c r="AQ451" t="e">
        <f t="shared" si="59"/>
        <v>#N/A</v>
      </c>
      <c r="AR451" t="e">
        <f t="shared" si="60"/>
        <v>#N/A</v>
      </c>
      <c r="AS451" t="e">
        <f t="shared" si="61"/>
        <v>#N/A</v>
      </c>
      <c r="AT451" t="e">
        <f t="shared" si="62"/>
        <v>#N/A</v>
      </c>
      <c r="AU451" s="79" t="str">
        <f t="shared" si="63"/>
        <v/>
      </c>
    </row>
    <row r="452" spans="3:47">
      <c r="C452" s="54"/>
      <c r="D452" s="54"/>
      <c r="AI452" s="18"/>
      <c r="AN452" s="57">
        <f t="shared" si="56"/>
        <v>0</v>
      </c>
      <c r="AO452" s="68">
        <f t="shared" si="57"/>
        <v>0</v>
      </c>
      <c r="AP452" t="e">
        <f t="shared" si="58"/>
        <v>#N/A</v>
      </c>
      <c r="AQ452" t="e">
        <f t="shared" si="59"/>
        <v>#N/A</v>
      </c>
      <c r="AR452" t="e">
        <f t="shared" si="60"/>
        <v>#N/A</v>
      </c>
      <c r="AS452" t="e">
        <f t="shared" si="61"/>
        <v>#N/A</v>
      </c>
      <c r="AT452" t="e">
        <f t="shared" si="62"/>
        <v>#N/A</v>
      </c>
      <c r="AU452" s="79" t="str">
        <f t="shared" si="63"/>
        <v/>
      </c>
    </row>
    <row r="453" spans="3:47">
      <c r="C453" s="54"/>
      <c r="D453" s="54"/>
      <c r="AI453" s="18"/>
      <c r="AN453" s="57">
        <f t="shared" si="56"/>
        <v>0</v>
      </c>
      <c r="AO453" s="68">
        <f t="shared" si="57"/>
        <v>0</v>
      </c>
      <c r="AP453" t="e">
        <f t="shared" si="58"/>
        <v>#N/A</v>
      </c>
      <c r="AQ453" t="e">
        <f t="shared" si="59"/>
        <v>#N/A</v>
      </c>
      <c r="AR453" t="e">
        <f t="shared" si="60"/>
        <v>#N/A</v>
      </c>
      <c r="AS453" t="e">
        <f t="shared" si="61"/>
        <v>#N/A</v>
      </c>
      <c r="AT453" t="e">
        <f t="shared" si="62"/>
        <v>#N/A</v>
      </c>
      <c r="AU453" s="79" t="str">
        <f t="shared" si="63"/>
        <v/>
      </c>
    </row>
    <row r="454" spans="3:47">
      <c r="C454" s="54"/>
      <c r="D454" s="54"/>
      <c r="AI454" s="18"/>
      <c r="AN454" s="57">
        <f t="shared" si="56"/>
        <v>0</v>
      </c>
      <c r="AO454" s="68">
        <f t="shared" si="57"/>
        <v>0</v>
      </c>
      <c r="AP454" t="e">
        <f t="shared" si="58"/>
        <v>#N/A</v>
      </c>
      <c r="AQ454" t="e">
        <f t="shared" si="59"/>
        <v>#N/A</v>
      </c>
      <c r="AR454" t="e">
        <f t="shared" si="60"/>
        <v>#N/A</v>
      </c>
      <c r="AS454" t="e">
        <f t="shared" si="61"/>
        <v>#N/A</v>
      </c>
      <c r="AT454" t="e">
        <f t="shared" si="62"/>
        <v>#N/A</v>
      </c>
      <c r="AU454" s="79" t="str">
        <f t="shared" si="63"/>
        <v/>
      </c>
    </row>
    <row r="455" spans="3:47">
      <c r="C455" s="54"/>
      <c r="D455" s="54"/>
      <c r="AI455" s="18"/>
      <c r="AN455" s="57">
        <f t="shared" si="56"/>
        <v>0</v>
      </c>
      <c r="AO455" s="68">
        <f t="shared" si="57"/>
        <v>0</v>
      </c>
      <c r="AP455" t="e">
        <f t="shared" si="58"/>
        <v>#N/A</v>
      </c>
      <c r="AQ455" t="e">
        <f t="shared" si="59"/>
        <v>#N/A</v>
      </c>
      <c r="AR455" t="e">
        <f t="shared" si="60"/>
        <v>#N/A</v>
      </c>
      <c r="AS455" t="e">
        <f t="shared" si="61"/>
        <v>#N/A</v>
      </c>
      <c r="AT455" t="e">
        <f t="shared" si="62"/>
        <v>#N/A</v>
      </c>
      <c r="AU455" s="79" t="str">
        <f t="shared" si="63"/>
        <v/>
      </c>
    </row>
    <row r="456" spans="3:47">
      <c r="C456" s="54"/>
      <c r="D456" s="54"/>
      <c r="AI456" s="18"/>
      <c r="AN456" s="57">
        <f t="shared" si="56"/>
        <v>0</v>
      </c>
      <c r="AO456" s="68">
        <f t="shared" si="57"/>
        <v>0</v>
      </c>
      <c r="AP456" t="e">
        <f t="shared" si="58"/>
        <v>#N/A</v>
      </c>
      <c r="AQ456" t="e">
        <f t="shared" si="59"/>
        <v>#N/A</v>
      </c>
      <c r="AR456" t="e">
        <f t="shared" si="60"/>
        <v>#N/A</v>
      </c>
      <c r="AS456" t="e">
        <f t="shared" si="61"/>
        <v>#N/A</v>
      </c>
      <c r="AT456" t="e">
        <f t="shared" si="62"/>
        <v>#N/A</v>
      </c>
      <c r="AU456" s="79" t="str">
        <f t="shared" si="63"/>
        <v/>
      </c>
    </row>
    <row r="457" spans="3:47">
      <c r="C457" s="54"/>
      <c r="D457" s="54"/>
      <c r="AI457" s="18"/>
      <c r="AN457" s="57">
        <f t="shared" si="56"/>
        <v>0</v>
      </c>
      <c r="AO457" s="68">
        <f t="shared" si="57"/>
        <v>0</v>
      </c>
      <c r="AP457" t="e">
        <f t="shared" si="58"/>
        <v>#N/A</v>
      </c>
      <c r="AQ457" t="e">
        <f t="shared" si="59"/>
        <v>#N/A</v>
      </c>
      <c r="AR457" t="e">
        <f t="shared" si="60"/>
        <v>#N/A</v>
      </c>
      <c r="AS457" t="e">
        <f t="shared" si="61"/>
        <v>#N/A</v>
      </c>
      <c r="AT457" t="e">
        <f t="shared" si="62"/>
        <v>#N/A</v>
      </c>
      <c r="AU457" s="79" t="str">
        <f t="shared" si="63"/>
        <v/>
      </c>
    </row>
    <row r="458" spans="3:47">
      <c r="C458" s="54"/>
      <c r="D458" s="54"/>
      <c r="AI458" s="18"/>
      <c r="AN458" s="57">
        <f t="shared" si="56"/>
        <v>0</v>
      </c>
      <c r="AO458" s="68">
        <f t="shared" si="57"/>
        <v>0</v>
      </c>
      <c r="AP458" t="e">
        <f t="shared" si="58"/>
        <v>#N/A</v>
      </c>
      <c r="AQ458" t="e">
        <f t="shared" si="59"/>
        <v>#N/A</v>
      </c>
      <c r="AR458" t="e">
        <f t="shared" si="60"/>
        <v>#N/A</v>
      </c>
      <c r="AS458" t="e">
        <f t="shared" si="61"/>
        <v>#N/A</v>
      </c>
      <c r="AT458" t="e">
        <f t="shared" si="62"/>
        <v>#N/A</v>
      </c>
      <c r="AU458" s="79" t="str">
        <f t="shared" si="63"/>
        <v/>
      </c>
    </row>
    <row r="459" spans="3:47">
      <c r="C459" s="54"/>
      <c r="D459" s="54"/>
      <c r="AI459" s="18"/>
      <c r="AN459" s="57">
        <f t="shared" si="56"/>
        <v>0</v>
      </c>
      <c r="AO459" s="68">
        <f t="shared" si="57"/>
        <v>0</v>
      </c>
      <c r="AP459" t="e">
        <f t="shared" si="58"/>
        <v>#N/A</v>
      </c>
      <c r="AQ459" t="e">
        <f t="shared" si="59"/>
        <v>#N/A</v>
      </c>
      <c r="AR459" t="e">
        <f t="shared" si="60"/>
        <v>#N/A</v>
      </c>
      <c r="AS459" t="e">
        <f t="shared" si="61"/>
        <v>#N/A</v>
      </c>
      <c r="AT459" t="e">
        <f t="shared" si="62"/>
        <v>#N/A</v>
      </c>
      <c r="AU459" s="79" t="str">
        <f t="shared" si="63"/>
        <v/>
      </c>
    </row>
    <row r="460" spans="3:47">
      <c r="C460" s="54"/>
      <c r="D460" s="54"/>
      <c r="AI460" s="18"/>
      <c r="AN460" s="57">
        <f t="shared" si="56"/>
        <v>0</v>
      </c>
      <c r="AO460" s="68">
        <f t="shared" si="57"/>
        <v>0</v>
      </c>
      <c r="AP460" t="e">
        <f t="shared" si="58"/>
        <v>#N/A</v>
      </c>
      <c r="AQ460" t="e">
        <f t="shared" si="59"/>
        <v>#N/A</v>
      </c>
      <c r="AR460" t="e">
        <f t="shared" si="60"/>
        <v>#N/A</v>
      </c>
      <c r="AS460" t="e">
        <f t="shared" si="61"/>
        <v>#N/A</v>
      </c>
      <c r="AT460" t="e">
        <f t="shared" si="62"/>
        <v>#N/A</v>
      </c>
      <c r="AU460" s="79" t="str">
        <f t="shared" si="63"/>
        <v/>
      </c>
    </row>
    <row r="461" spans="3:47">
      <c r="C461" s="54"/>
      <c r="D461" s="54"/>
      <c r="AI461" s="18"/>
      <c r="AN461" s="57">
        <f t="shared" si="56"/>
        <v>0</v>
      </c>
      <c r="AO461" s="68">
        <f t="shared" si="57"/>
        <v>0</v>
      </c>
      <c r="AP461" t="e">
        <f t="shared" si="58"/>
        <v>#N/A</v>
      </c>
      <c r="AQ461" t="e">
        <f t="shared" si="59"/>
        <v>#N/A</v>
      </c>
      <c r="AR461" t="e">
        <f t="shared" si="60"/>
        <v>#N/A</v>
      </c>
      <c r="AS461" t="e">
        <f t="shared" si="61"/>
        <v>#N/A</v>
      </c>
      <c r="AT461" t="e">
        <f t="shared" si="62"/>
        <v>#N/A</v>
      </c>
      <c r="AU461" s="79" t="str">
        <f t="shared" si="63"/>
        <v/>
      </c>
    </row>
    <row r="462" spans="3:47">
      <c r="C462" s="54"/>
      <c r="D462" s="54"/>
      <c r="AI462" s="18"/>
      <c r="AN462" s="57">
        <f t="shared" si="56"/>
        <v>0</v>
      </c>
      <c r="AO462" s="68">
        <f t="shared" si="57"/>
        <v>0</v>
      </c>
      <c r="AP462" t="e">
        <f t="shared" si="58"/>
        <v>#N/A</v>
      </c>
      <c r="AQ462" t="e">
        <f t="shared" si="59"/>
        <v>#N/A</v>
      </c>
      <c r="AR462" t="e">
        <f t="shared" si="60"/>
        <v>#N/A</v>
      </c>
      <c r="AS462" t="e">
        <f t="shared" si="61"/>
        <v>#N/A</v>
      </c>
      <c r="AT462" t="e">
        <f t="shared" si="62"/>
        <v>#N/A</v>
      </c>
      <c r="AU462" s="79" t="str">
        <f t="shared" si="63"/>
        <v/>
      </c>
    </row>
    <row r="463" spans="3:47">
      <c r="C463" s="54"/>
      <c r="D463" s="54"/>
      <c r="AI463" s="18"/>
      <c r="AN463" s="57">
        <f t="shared" si="56"/>
        <v>0</v>
      </c>
      <c r="AO463" s="68">
        <f t="shared" si="57"/>
        <v>0</v>
      </c>
      <c r="AP463" t="e">
        <f t="shared" si="58"/>
        <v>#N/A</v>
      </c>
      <c r="AQ463" t="e">
        <f t="shared" si="59"/>
        <v>#N/A</v>
      </c>
      <c r="AR463" t="e">
        <f t="shared" si="60"/>
        <v>#N/A</v>
      </c>
      <c r="AS463" t="e">
        <f t="shared" si="61"/>
        <v>#N/A</v>
      </c>
      <c r="AT463" t="e">
        <f t="shared" si="62"/>
        <v>#N/A</v>
      </c>
      <c r="AU463" s="79" t="str">
        <f t="shared" si="63"/>
        <v/>
      </c>
    </row>
    <row r="464" spans="3:47">
      <c r="C464" s="54"/>
      <c r="D464" s="54"/>
      <c r="AI464" s="18"/>
      <c r="AN464" s="57">
        <f t="shared" si="56"/>
        <v>0</v>
      </c>
      <c r="AO464" s="68">
        <f t="shared" si="57"/>
        <v>0</v>
      </c>
      <c r="AP464" t="e">
        <f t="shared" si="58"/>
        <v>#N/A</v>
      </c>
      <c r="AQ464" t="e">
        <f t="shared" si="59"/>
        <v>#N/A</v>
      </c>
      <c r="AR464" t="e">
        <f t="shared" si="60"/>
        <v>#N/A</v>
      </c>
      <c r="AS464" t="e">
        <f t="shared" si="61"/>
        <v>#N/A</v>
      </c>
      <c r="AT464" t="e">
        <f t="shared" si="62"/>
        <v>#N/A</v>
      </c>
      <c r="AU464" s="79" t="str">
        <f t="shared" si="63"/>
        <v/>
      </c>
    </row>
    <row r="465" spans="3:47">
      <c r="C465" s="54"/>
      <c r="D465" s="54"/>
      <c r="AI465" s="18"/>
      <c r="AN465" s="57">
        <f t="shared" si="56"/>
        <v>0</v>
      </c>
      <c r="AO465" s="68">
        <f t="shared" si="57"/>
        <v>0</v>
      </c>
      <c r="AP465" t="e">
        <f t="shared" si="58"/>
        <v>#N/A</v>
      </c>
      <c r="AQ465" t="e">
        <f t="shared" si="59"/>
        <v>#N/A</v>
      </c>
      <c r="AR465" t="e">
        <f t="shared" si="60"/>
        <v>#N/A</v>
      </c>
      <c r="AS465" t="e">
        <f t="shared" si="61"/>
        <v>#N/A</v>
      </c>
      <c r="AT465" t="e">
        <f t="shared" si="62"/>
        <v>#N/A</v>
      </c>
      <c r="AU465" s="79" t="str">
        <f t="shared" si="63"/>
        <v/>
      </c>
    </row>
    <row r="466" spans="3:47">
      <c r="C466" s="54"/>
      <c r="D466" s="54"/>
      <c r="AI466" s="18"/>
      <c r="AN466" s="57">
        <f t="shared" si="56"/>
        <v>0</v>
      </c>
      <c r="AO466" s="68">
        <f t="shared" si="57"/>
        <v>0</v>
      </c>
      <c r="AP466" t="e">
        <f t="shared" si="58"/>
        <v>#N/A</v>
      </c>
      <c r="AQ466" t="e">
        <f t="shared" si="59"/>
        <v>#N/A</v>
      </c>
      <c r="AR466" t="e">
        <f t="shared" si="60"/>
        <v>#N/A</v>
      </c>
      <c r="AS466" t="e">
        <f t="shared" si="61"/>
        <v>#N/A</v>
      </c>
      <c r="AT466" t="e">
        <f t="shared" si="62"/>
        <v>#N/A</v>
      </c>
      <c r="AU466" s="79" t="str">
        <f t="shared" si="63"/>
        <v/>
      </c>
    </row>
    <row r="467" spans="3:47">
      <c r="C467" s="54"/>
      <c r="D467" s="54"/>
      <c r="AI467" s="18"/>
      <c r="AN467" s="57">
        <f t="shared" si="56"/>
        <v>0</v>
      </c>
      <c r="AO467" s="68">
        <f t="shared" si="57"/>
        <v>0</v>
      </c>
      <c r="AP467" t="e">
        <f t="shared" si="58"/>
        <v>#N/A</v>
      </c>
      <c r="AQ467" t="e">
        <f t="shared" si="59"/>
        <v>#N/A</v>
      </c>
      <c r="AR467" t="e">
        <f t="shared" si="60"/>
        <v>#N/A</v>
      </c>
      <c r="AS467" t="e">
        <f t="shared" si="61"/>
        <v>#N/A</v>
      </c>
      <c r="AT467" t="e">
        <f t="shared" si="62"/>
        <v>#N/A</v>
      </c>
      <c r="AU467" s="79" t="str">
        <f t="shared" si="63"/>
        <v/>
      </c>
    </row>
    <row r="468" spans="3:47">
      <c r="C468" s="54"/>
      <c r="D468" s="54"/>
      <c r="AI468" s="18"/>
      <c r="AN468" s="57">
        <f t="shared" si="56"/>
        <v>0</v>
      </c>
      <c r="AO468" s="68">
        <f t="shared" si="57"/>
        <v>0</v>
      </c>
      <c r="AP468" t="e">
        <f t="shared" si="58"/>
        <v>#N/A</v>
      </c>
      <c r="AQ468" t="e">
        <f t="shared" si="59"/>
        <v>#N/A</v>
      </c>
      <c r="AR468" t="e">
        <f t="shared" si="60"/>
        <v>#N/A</v>
      </c>
      <c r="AS468" t="e">
        <f t="shared" si="61"/>
        <v>#N/A</v>
      </c>
      <c r="AT468" t="e">
        <f t="shared" si="62"/>
        <v>#N/A</v>
      </c>
      <c r="AU468" s="79" t="str">
        <f t="shared" si="63"/>
        <v/>
      </c>
    </row>
    <row r="469" spans="3:47">
      <c r="C469" s="54"/>
      <c r="D469" s="54"/>
      <c r="AI469" s="18"/>
      <c r="AN469" s="57">
        <f t="shared" si="56"/>
        <v>0</v>
      </c>
      <c r="AO469" s="68">
        <f t="shared" si="57"/>
        <v>0</v>
      </c>
      <c r="AP469" t="e">
        <f t="shared" si="58"/>
        <v>#N/A</v>
      </c>
      <c r="AQ469" t="e">
        <f t="shared" si="59"/>
        <v>#N/A</v>
      </c>
      <c r="AR469" t="e">
        <f t="shared" si="60"/>
        <v>#N/A</v>
      </c>
      <c r="AS469" t="e">
        <f t="shared" si="61"/>
        <v>#N/A</v>
      </c>
      <c r="AT469" t="e">
        <f t="shared" si="62"/>
        <v>#N/A</v>
      </c>
      <c r="AU469" s="79" t="str">
        <f t="shared" si="63"/>
        <v/>
      </c>
    </row>
    <row r="470" spans="3:47">
      <c r="C470" s="54"/>
      <c r="D470" s="54"/>
      <c r="AI470" s="18"/>
      <c r="AN470" s="57">
        <f t="shared" si="56"/>
        <v>0</v>
      </c>
      <c r="AO470" s="68">
        <f t="shared" si="57"/>
        <v>0</v>
      </c>
      <c r="AP470" t="e">
        <f t="shared" si="58"/>
        <v>#N/A</v>
      </c>
      <c r="AQ470" t="e">
        <f t="shared" si="59"/>
        <v>#N/A</v>
      </c>
      <c r="AR470" t="e">
        <f t="shared" si="60"/>
        <v>#N/A</v>
      </c>
      <c r="AS470" t="e">
        <f t="shared" si="61"/>
        <v>#N/A</v>
      </c>
      <c r="AT470" t="e">
        <f t="shared" si="62"/>
        <v>#N/A</v>
      </c>
      <c r="AU470" s="79" t="str">
        <f t="shared" si="63"/>
        <v/>
      </c>
    </row>
    <row r="471" spans="3:47">
      <c r="C471" s="54"/>
      <c r="D471" s="54"/>
      <c r="AI471" s="18"/>
      <c r="AN471" s="57">
        <f t="shared" si="56"/>
        <v>0</v>
      </c>
      <c r="AO471" s="68">
        <f t="shared" si="57"/>
        <v>0</v>
      </c>
      <c r="AP471" t="e">
        <f t="shared" si="58"/>
        <v>#N/A</v>
      </c>
      <c r="AQ471" t="e">
        <f t="shared" si="59"/>
        <v>#N/A</v>
      </c>
      <c r="AR471" t="e">
        <f t="shared" si="60"/>
        <v>#N/A</v>
      </c>
      <c r="AS471" t="e">
        <f t="shared" si="61"/>
        <v>#N/A</v>
      </c>
      <c r="AT471" t="e">
        <f t="shared" si="62"/>
        <v>#N/A</v>
      </c>
      <c r="AU471" s="79" t="str">
        <f t="shared" si="63"/>
        <v/>
      </c>
    </row>
    <row r="472" spans="3:47">
      <c r="C472" s="54"/>
      <c r="D472" s="54"/>
      <c r="AI472" s="18"/>
      <c r="AN472" s="57">
        <f t="shared" si="56"/>
        <v>0</v>
      </c>
      <c r="AO472" s="68">
        <f t="shared" si="57"/>
        <v>0</v>
      </c>
      <c r="AP472" t="e">
        <f t="shared" si="58"/>
        <v>#N/A</v>
      </c>
      <c r="AQ472" t="e">
        <f t="shared" si="59"/>
        <v>#N/A</v>
      </c>
      <c r="AR472" t="e">
        <f t="shared" si="60"/>
        <v>#N/A</v>
      </c>
      <c r="AS472" t="e">
        <f t="shared" si="61"/>
        <v>#N/A</v>
      </c>
      <c r="AT472" t="e">
        <f t="shared" si="62"/>
        <v>#N/A</v>
      </c>
      <c r="AU472" s="79" t="str">
        <f t="shared" si="63"/>
        <v/>
      </c>
    </row>
    <row r="473" spans="3:47">
      <c r="C473" s="54"/>
      <c r="D473" s="54"/>
      <c r="AI473" s="18"/>
      <c r="AN473" s="57">
        <f t="shared" si="56"/>
        <v>0</v>
      </c>
      <c r="AO473" s="68">
        <f t="shared" si="57"/>
        <v>0</v>
      </c>
      <c r="AP473" t="e">
        <f t="shared" si="58"/>
        <v>#N/A</v>
      </c>
      <c r="AQ473" t="e">
        <f t="shared" si="59"/>
        <v>#N/A</v>
      </c>
      <c r="AR473" t="e">
        <f t="shared" si="60"/>
        <v>#N/A</v>
      </c>
      <c r="AS473" t="e">
        <f t="shared" si="61"/>
        <v>#N/A</v>
      </c>
      <c r="AT473" t="e">
        <f t="shared" si="62"/>
        <v>#N/A</v>
      </c>
      <c r="AU473" s="79" t="str">
        <f t="shared" si="63"/>
        <v/>
      </c>
    </row>
    <row r="474" spans="3:47">
      <c r="C474" s="54"/>
      <c r="D474" s="54"/>
      <c r="AI474" s="18"/>
      <c r="AN474" s="57">
        <f t="shared" si="56"/>
        <v>0</v>
      </c>
      <c r="AO474" s="68">
        <f t="shared" si="57"/>
        <v>0</v>
      </c>
      <c r="AP474" t="e">
        <f t="shared" si="58"/>
        <v>#N/A</v>
      </c>
      <c r="AQ474" t="e">
        <f t="shared" si="59"/>
        <v>#N/A</v>
      </c>
      <c r="AR474" t="e">
        <f t="shared" si="60"/>
        <v>#N/A</v>
      </c>
      <c r="AS474" t="e">
        <f t="shared" si="61"/>
        <v>#N/A</v>
      </c>
      <c r="AT474" t="e">
        <f t="shared" si="62"/>
        <v>#N/A</v>
      </c>
      <c r="AU474" s="79" t="str">
        <f t="shared" si="63"/>
        <v/>
      </c>
    </row>
    <row r="475" spans="3:47">
      <c r="C475" s="54"/>
      <c r="D475" s="54"/>
      <c r="AI475" s="18"/>
      <c r="AN475" s="57">
        <f t="shared" si="56"/>
        <v>0</v>
      </c>
      <c r="AO475" s="68">
        <f t="shared" si="57"/>
        <v>0</v>
      </c>
      <c r="AP475" t="e">
        <f t="shared" si="58"/>
        <v>#N/A</v>
      </c>
      <c r="AQ475" t="e">
        <f t="shared" si="59"/>
        <v>#N/A</v>
      </c>
      <c r="AR475" t="e">
        <f t="shared" si="60"/>
        <v>#N/A</v>
      </c>
      <c r="AS475" t="e">
        <f t="shared" si="61"/>
        <v>#N/A</v>
      </c>
      <c r="AT475" t="e">
        <f t="shared" si="62"/>
        <v>#N/A</v>
      </c>
      <c r="AU475" s="79" t="str">
        <f t="shared" si="63"/>
        <v/>
      </c>
    </row>
    <row r="476" spans="3:47">
      <c r="C476" s="54"/>
      <c r="D476" s="54"/>
      <c r="AI476" s="18"/>
      <c r="AN476" s="57">
        <f t="shared" si="56"/>
        <v>0</v>
      </c>
      <c r="AO476" s="68">
        <f t="shared" si="57"/>
        <v>0</v>
      </c>
      <c r="AP476" t="e">
        <f t="shared" si="58"/>
        <v>#N/A</v>
      </c>
      <c r="AQ476" t="e">
        <f t="shared" si="59"/>
        <v>#N/A</v>
      </c>
      <c r="AR476" t="e">
        <f t="shared" si="60"/>
        <v>#N/A</v>
      </c>
      <c r="AS476" t="e">
        <f t="shared" si="61"/>
        <v>#N/A</v>
      </c>
      <c r="AT476" t="e">
        <f t="shared" si="62"/>
        <v>#N/A</v>
      </c>
      <c r="AU476" s="79" t="str">
        <f t="shared" si="63"/>
        <v/>
      </c>
    </row>
    <row r="477" spans="3:47">
      <c r="C477" s="54"/>
      <c r="D477" s="54"/>
      <c r="AI477" s="18"/>
      <c r="AN477" s="57">
        <f t="shared" si="56"/>
        <v>0</v>
      </c>
      <c r="AO477" s="68">
        <f t="shared" si="57"/>
        <v>0</v>
      </c>
      <c r="AP477" t="e">
        <f t="shared" si="58"/>
        <v>#N/A</v>
      </c>
      <c r="AQ477" t="e">
        <f t="shared" si="59"/>
        <v>#N/A</v>
      </c>
      <c r="AR477" t="e">
        <f t="shared" si="60"/>
        <v>#N/A</v>
      </c>
      <c r="AS477" t="e">
        <f t="shared" si="61"/>
        <v>#N/A</v>
      </c>
      <c r="AT477" t="e">
        <f t="shared" si="62"/>
        <v>#N/A</v>
      </c>
      <c r="AU477" s="79" t="str">
        <f t="shared" si="63"/>
        <v/>
      </c>
    </row>
    <row r="478" spans="3:47">
      <c r="C478" s="54"/>
      <c r="D478" s="54"/>
      <c r="AI478" s="18"/>
      <c r="AN478" s="57">
        <f t="shared" si="56"/>
        <v>0</v>
      </c>
      <c r="AO478" s="68">
        <f t="shared" si="57"/>
        <v>0</v>
      </c>
      <c r="AP478" t="e">
        <f t="shared" si="58"/>
        <v>#N/A</v>
      </c>
      <c r="AQ478" t="e">
        <f t="shared" si="59"/>
        <v>#N/A</v>
      </c>
      <c r="AR478" t="e">
        <f t="shared" si="60"/>
        <v>#N/A</v>
      </c>
      <c r="AS478" t="e">
        <f t="shared" si="61"/>
        <v>#N/A</v>
      </c>
      <c r="AT478" t="e">
        <f t="shared" si="62"/>
        <v>#N/A</v>
      </c>
      <c r="AU478" s="79" t="str">
        <f t="shared" si="63"/>
        <v/>
      </c>
    </row>
    <row r="479" spans="3:47">
      <c r="C479" s="54"/>
      <c r="D479" s="54"/>
      <c r="AI479" s="18"/>
      <c r="AN479" s="57">
        <f t="shared" si="56"/>
        <v>0</v>
      </c>
      <c r="AO479" s="68">
        <f t="shared" si="57"/>
        <v>0</v>
      </c>
      <c r="AP479" t="e">
        <f t="shared" si="58"/>
        <v>#N/A</v>
      </c>
      <c r="AQ479" t="e">
        <f t="shared" si="59"/>
        <v>#N/A</v>
      </c>
      <c r="AR479" t="e">
        <f t="shared" si="60"/>
        <v>#N/A</v>
      </c>
      <c r="AS479" t="e">
        <f t="shared" si="61"/>
        <v>#N/A</v>
      </c>
      <c r="AT479" t="e">
        <f t="shared" si="62"/>
        <v>#N/A</v>
      </c>
      <c r="AU479" s="79" t="str">
        <f t="shared" si="63"/>
        <v/>
      </c>
    </row>
    <row r="480" spans="3:47">
      <c r="C480" s="54"/>
      <c r="D480" s="54"/>
      <c r="AI480" s="18"/>
      <c r="AN480" s="57">
        <f t="shared" si="56"/>
        <v>0</v>
      </c>
      <c r="AO480" s="68">
        <f t="shared" si="57"/>
        <v>0</v>
      </c>
      <c r="AP480" t="e">
        <f t="shared" si="58"/>
        <v>#N/A</v>
      </c>
      <c r="AQ480" t="e">
        <f t="shared" si="59"/>
        <v>#N/A</v>
      </c>
      <c r="AR480" t="e">
        <f t="shared" si="60"/>
        <v>#N/A</v>
      </c>
      <c r="AS480" t="e">
        <f t="shared" si="61"/>
        <v>#N/A</v>
      </c>
      <c r="AT480" t="e">
        <f t="shared" si="62"/>
        <v>#N/A</v>
      </c>
      <c r="AU480" s="79" t="str">
        <f t="shared" si="63"/>
        <v/>
      </c>
    </row>
    <row r="481" spans="3:47">
      <c r="C481" s="54"/>
      <c r="D481" s="54"/>
      <c r="AI481" s="18"/>
      <c r="AN481" s="57">
        <f t="shared" si="56"/>
        <v>0</v>
      </c>
      <c r="AO481" s="68">
        <f t="shared" si="57"/>
        <v>0</v>
      </c>
      <c r="AP481" t="e">
        <f t="shared" si="58"/>
        <v>#N/A</v>
      </c>
      <c r="AQ481" t="e">
        <f t="shared" si="59"/>
        <v>#N/A</v>
      </c>
      <c r="AR481" t="e">
        <f t="shared" si="60"/>
        <v>#N/A</v>
      </c>
      <c r="AS481" t="e">
        <f t="shared" si="61"/>
        <v>#N/A</v>
      </c>
      <c r="AT481" t="e">
        <f t="shared" si="62"/>
        <v>#N/A</v>
      </c>
      <c r="AU481" s="79" t="str">
        <f t="shared" si="63"/>
        <v/>
      </c>
    </row>
    <row r="482" spans="3:47">
      <c r="C482" s="54"/>
      <c r="D482" s="54"/>
      <c r="AI482" s="18"/>
      <c r="AN482" s="57">
        <f t="shared" si="56"/>
        <v>0</v>
      </c>
      <c r="AO482" s="68">
        <f t="shared" si="57"/>
        <v>0</v>
      </c>
      <c r="AP482" t="e">
        <f t="shared" si="58"/>
        <v>#N/A</v>
      </c>
      <c r="AQ482" t="e">
        <f t="shared" si="59"/>
        <v>#N/A</v>
      </c>
      <c r="AR482" t="e">
        <f t="shared" si="60"/>
        <v>#N/A</v>
      </c>
      <c r="AS482" t="e">
        <f t="shared" si="61"/>
        <v>#N/A</v>
      </c>
      <c r="AT482" t="e">
        <f t="shared" si="62"/>
        <v>#N/A</v>
      </c>
      <c r="AU482" s="79" t="str">
        <f t="shared" si="63"/>
        <v/>
      </c>
    </row>
    <row r="483" spans="3:47">
      <c r="C483" s="54"/>
      <c r="D483" s="54"/>
      <c r="AI483" s="18"/>
      <c r="AN483" s="57">
        <f t="shared" si="56"/>
        <v>0</v>
      </c>
      <c r="AO483" s="68">
        <f t="shared" si="57"/>
        <v>0</v>
      </c>
      <c r="AP483" t="e">
        <f t="shared" si="58"/>
        <v>#N/A</v>
      </c>
      <c r="AQ483" t="e">
        <f t="shared" si="59"/>
        <v>#N/A</v>
      </c>
      <c r="AR483" t="e">
        <f t="shared" si="60"/>
        <v>#N/A</v>
      </c>
      <c r="AS483" t="e">
        <f t="shared" si="61"/>
        <v>#N/A</v>
      </c>
      <c r="AT483" t="e">
        <f t="shared" si="62"/>
        <v>#N/A</v>
      </c>
      <c r="AU483" s="79" t="str">
        <f t="shared" si="63"/>
        <v/>
      </c>
    </row>
    <row r="484" spans="3:47">
      <c r="C484" s="54"/>
      <c r="D484" s="54"/>
      <c r="AI484" s="18"/>
      <c r="AN484" s="57">
        <f t="shared" si="56"/>
        <v>0</v>
      </c>
      <c r="AO484" s="68">
        <f t="shared" si="57"/>
        <v>0</v>
      </c>
      <c r="AP484" t="e">
        <f t="shared" si="58"/>
        <v>#N/A</v>
      </c>
      <c r="AQ484" t="e">
        <f t="shared" si="59"/>
        <v>#N/A</v>
      </c>
      <c r="AR484" t="e">
        <f t="shared" si="60"/>
        <v>#N/A</v>
      </c>
      <c r="AS484" t="e">
        <f t="shared" si="61"/>
        <v>#N/A</v>
      </c>
      <c r="AT484" t="e">
        <f t="shared" si="62"/>
        <v>#N/A</v>
      </c>
      <c r="AU484" s="79" t="str">
        <f t="shared" si="63"/>
        <v/>
      </c>
    </row>
    <row r="485" spans="3:47">
      <c r="C485" s="54"/>
      <c r="D485" s="54"/>
      <c r="AI485" s="18"/>
      <c r="AN485" s="57">
        <f t="shared" si="56"/>
        <v>0</v>
      </c>
      <c r="AO485" s="68">
        <f t="shared" si="57"/>
        <v>0</v>
      </c>
      <c r="AP485" t="e">
        <f t="shared" si="58"/>
        <v>#N/A</v>
      </c>
      <c r="AQ485" t="e">
        <f t="shared" si="59"/>
        <v>#N/A</v>
      </c>
      <c r="AR485" t="e">
        <f t="shared" si="60"/>
        <v>#N/A</v>
      </c>
      <c r="AS485" t="e">
        <f t="shared" si="61"/>
        <v>#N/A</v>
      </c>
      <c r="AT485" t="e">
        <f t="shared" si="62"/>
        <v>#N/A</v>
      </c>
      <c r="AU485" s="79" t="str">
        <f t="shared" si="63"/>
        <v/>
      </c>
    </row>
    <row r="486" spans="3:47">
      <c r="C486" s="54"/>
      <c r="D486" s="54"/>
      <c r="AI486" s="18"/>
      <c r="AN486" s="57">
        <f t="shared" si="56"/>
        <v>0</v>
      </c>
      <c r="AO486" s="68">
        <f t="shared" si="57"/>
        <v>0</v>
      </c>
      <c r="AP486" t="e">
        <f t="shared" si="58"/>
        <v>#N/A</v>
      </c>
      <c r="AQ486" t="e">
        <f t="shared" si="59"/>
        <v>#N/A</v>
      </c>
      <c r="AR486" t="e">
        <f t="shared" si="60"/>
        <v>#N/A</v>
      </c>
      <c r="AS486" t="e">
        <f t="shared" si="61"/>
        <v>#N/A</v>
      </c>
      <c r="AT486" t="e">
        <f t="shared" si="62"/>
        <v>#N/A</v>
      </c>
      <c r="AU486" s="79" t="str">
        <f t="shared" si="63"/>
        <v/>
      </c>
    </row>
    <row r="487" spans="3:47">
      <c r="C487" s="54"/>
      <c r="D487" s="54"/>
      <c r="AI487" s="18"/>
      <c r="AN487" s="57">
        <f t="shared" si="56"/>
        <v>0</v>
      </c>
      <c r="AO487" s="68">
        <f t="shared" si="57"/>
        <v>0</v>
      </c>
      <c r="AP487" t="e">
        <f t="shared" si="58"/>
        <v>#N/A</v>
      </c>
      <c r="AQ487" t="e">
        <f t="shared" si="59"/>
        <v>#N/A</v>
      </c>
      <c r="AR487" t="e">
        <f t="shared" si="60"/>
        <v>#N/A</v>
      </c>
      <c r="AS487" t="e">
        <f t="shared" si="61"/>
        <v>#N/A</v>
      </c>
      <c r="AT487" t="e">
        <f t="shared" si="62"/>
        <v>#N/A</v>
      </c>
      <c r="AU487" s="79" t="str">
        <f t="shared" si="63"/>
        <v/>
      </c>
    </row>
    <row r="488" spans="3:47">
      <c r="C488" s="54"/>
      <c r="D488" s="54"/>
      <c r="AI488" s="18"/>
      <c r="AN488" s="57">
        <f t="shared" si="56"/>
        <v>0</v>
      </c>
      <c r="AO488" s="68">
        <f t="shared" si="57"/>
        <v>0</v>
      </c>
      <c r="AP488" t="e">
        <f t="shared" si="58"/>
        <v>#N/A</v>
      </c>
      <c r="AQ488" t="e">
        <f t="shared" si="59"/>
        <v>#N/A</v>
      </c>
      <c r="AR488" t="e">
        <f t="shared" si="60"/>
        <v>#N/A</v>
      </c>
      <c r="AS488" t="e">
        <f t="shared" si="61"/>
        <v>#N/A</v>
      </c>
      <c r="AT488" t="e">
        <f t="shared" si="62"/>
        <v>#N/A</v>
      </c>
      <c r="AU488" s="79" t="str">
        <f t="shared" si="63"/>
        <v/>
      </c>
    </row>
    <row r="489" spans="3:47">
      <c r="C489" s="54"/>
      <c r="D489" s="54"/>
      <c r="AI489" s="18"/>
      <c r="AN489" s="57">
        <f t="shared" si="56"/>
        <v>0</v>
      </c>
      <c r="AO489" s="68">
        <f t="shared" si="57"/>
        <v>0</v>
      </c>
      <c r="AP489" t="e">
        <f t="shared" si="58"/>
        <v>#N/A</v>
      </c>
      <c r="AQ489" t="e">
        <f t="shared" si="59"/>
        <v>#N/A</v>
      </c>
      <c r="AR489" t="e">
        <f t="shared" si="60"/>
        <v>#N/A</v>
      </c>
      <c r="AS489" t="e">
        <f t="shared" si="61"/>
        <v>#N/A</v>
      </c>
      <c r="AT489" t="e">
        <f t="shared" si="62"/>
        <v>#N/A</v>
      </c>
      <c r="AU489" s="79" t="str">
        <f t="shared" si="63"/>
        <v/>
      </c>
    </row>
    <row r="490" spans="3:47">
      <c r="C490" s="54"/>
      <c r="D490" s="54"/>
      <c r="AI490" s="18"/>
      <c r="AN490" s="57">
        <f t="shared" si="56"/>
        <v>0</v>
      </c>
      <c r="AO490" s="68">
        <f t="shared" si="57"/>
        <v>0</v>
      </c>
      <c r="AP490" t="e">
        <f t="shared" si="58"/>
        <v>#N/A</v>
      </c>
      <c r="AQ490" t="e">
        <f t="shared" si="59"/>
        <v>#N/A</v>
      </c>
      <c r="AR490" t="e">
        <f t="shared" si="60"/>
        <v>#N/A</v>
      </c>
      <c r="AS490" t="e">
        <f t="shared" si="61"/>
        <v>#N/A</v>
      </c>
      <c r="AT490" t="e">
        <f t="shared" si="62"/>
        <v>#N/A</v>
      </c>
      <c r="AU490" s="79" t="str">
        <f t="shared" si="63"/>
        <v/>
      </c>
    </row>
    <row r="491" spans="3:47">
      <c r="C491" s="54"/>
      <c r="D491" s="54"/>
      <c r="AI491" s="18"/>
      <c r="AN491" s="57">
        <f t="shared" si="56"/>
        <v>0</v>
      </c>
      <c r="AO491" s="68">
        <f t="shared" si="57"/>
        <v>0</v>
      </c>
      <c r="AP491" t="e">
        <f t="shared" si="58"/>
        <v>#N/A</v>
      </c>
      <c r="AQ491" t="e">
        <f t="shared" si="59"/>
        <v>#N/A</v>
      </c>
      <c r="AR491" t="e">
        <f t="shared" si="60"/>
        <v>#N/A</v>
      </c>
      <c r="AS491" t="e">
        <f t="shared" si="61"/>
        <v>#N/A</v>
      </c>
      <c r="AT491" t="e">
        <f t="shared" si="62"/>
        <v>#N/A</v>
      </c>
      <c r="AU491" s="79" t="str">
        <f t="shared" si="63"/>
        <v/>
      </c>
    </row>
    <row r="492" spans="3:47">
      <c r="C492" s="54"/>
      <c r="D492" s="54"/>
      <c r="AI492" s="18"/>
      <c r="AN492" s="57">
        <f t="shared" si="56"/>
        <v>0</v>
      </c>
      <c r="AO492" s="68">
        <f t="shared" si="57"/>
        <v>0</v>
      </c>
      <c r="AP492" t="e">
        <f t="shared" si="58"/>
        <v>#N/A</v>
      </c>
      <c r="AQ492" t="e">
        <f t="shared" si="59"/>
        <v>#N/A</v>
      </c>
      <c r="AR492" t="e">
        <f t="shared" si="60"/>
        <v>#N/A</v>
      </c>
      <c r="AS492" t="e">
        <f t="shared" si="61"/>
        <v>#N/A</v>
      </c>
      <c r="AT492" t="e">
        <f t="shared" si="62"/>
        <v>#N/A</v>
      </c>
      <c r="AU492" s="79" t="str">
        <f t="shared" si="63"/>
        <v/>
      </c>
    </row>
    <row r="493" spans="3:47">
      <c r="C493" s="54"/>
      <c r="D493" s="54"/>
      <c r="AI493" s="18"/>
      <c r="AN493" s="57">
        <f t="shared" si="56"/>
        <v>0</v>
      </c>
      <c r="AO493" s="68">
        <f t="shared" si="57"/>
        <v>0</v>
      </c>
      <c r="AP493" t="e">
        <f t="shared" si="58"/>
        <v>#N/A</v>
      </c>
      <c r="AQ493" t="e">
        <f t="shared" si="59"/>
        <v>#N/A</v>
      </c>
      <c r="AR493" t="e">
        <f t="shared" si="60"/>
        <v>#N/A</v>
      </c>
      <c r="AS493" t="e">
        <f t="shared" si="61"/>
        <v>#N/A</v>
      </c>
      <c r="AT493" t="e">
        <f t="shared" si="62"/>
        <v>#N/A</v>
      </c>
      <c r="AU493" s="79" t="str">
        <f t="shared" si="63"/>
        <v/>
      </c>
    </row>
    <row r="494" spans="3:47">
      <c r="C494" s="54"/>
      <c r="D494" s="54"/>
      <c r="AI494" s="18"/>
      <c r="AN494" s="57">
        <f t="shared" si="56"/>
        <v>0</v>
      </c>
      <c r="AO494" s="68">
        <f t="shared" si="57"/>
        <v>0</v>
      </c>
      <c r="AP494" t="e">
        <f t="shared" si="58"/>
        <v>#N/A</v>
      </c>
      <c r="AQ494" t="e">
        <f t="shared" si="59"/>
        <v>#N/A</v>
      </c>
      <c r="AR494" t="e">
        <f t="shared" si="60"/>
        <v>#N/A</v>
      </c>
      <c r="AS494" t="e">
        <f t="shared" si="61"/>
        <v>#N/A</v>
      </c>
      <c r="AT494" t="e">
        <f t="shared" si="62"/>
        <v>#N/A</v>
      </c>
      <c r="AU494" s="79" t="str">
        <f t="shared" si="63"/>
        <v/>
      </c>
    </row>
    <row r="495" spans="3:47">
      <c r="C495" s="54"/>
      <c r="D495" s="54"/>
      <c r="AI495" s="18"/>
      <c r="AN495" s="57">
        <f t="shared" si="56"/>
        <v>0</v>
      </c>
      <c r="AO495" s="68">
        <f t="shared" si="57"/>
        <v>0</v>
      </c>
      <c r="AP495" t="e">
        <f t="shared" si="58"/>
        <v>#N/A</v>
      </c>
      <c r="AQ495" t="e">
        <f t="shared" si="59"/>
        <v>#N/A</v>
      </c>
      <c r="AR495" t="e">
        <f t="shared" si="60"/>
        <v>#N/A</v>
      </c>
      <c r="AS495" t="e">
        <f t="shared" si="61"/>
        <v>#N/A</v>
      </c>
      <c r="AT495" t="e">
        <f t="shared" si="62"/>
        <v>#N/A</v>
      </c>
      <c r="AU495" s="79" t="str">
        <f t="shared" si="63"/>
        <v/>
      </c>
    </row>
    <row r="496" spans="3:47">
      <c r="C496" s="54"/>
      <c r="D496" s="54"/>
      <c r="AI496" s="18"/>
      <c r="AN496" s="57">
        <f t="shared" si="56"/>
        <v>0</v>
      </c>
      <c r="AO496" s="68">
        <f t="shared" si="57"/>
        <v>0</v>
      </c>
      <c r="AP496" t="e">
        <f t="shared" si="58"/>
        <v>#N/A</v>
      </c>
      <c r="AQ496" t="e">
        <f t="shared" si="59"/>
        <v>#N/A</v>
      </c>
      <c r="AR496" t="e">
        <f t="shared" si="60"/>
        <v>#N/A</v>
      </c>
      <c r="AS496" t="e">
        <f t="shared" si="61"/>
        <v>#N/A</v>
      </c>
      <c r="AT496" t="e">
        <f t="shared" si="62"/>
        <v>#N/A</v>
      </c>
      <c r="AU496" s="79" t="str">
        <f t="shared" si="63"/>
        <v/>
      </c>
    </row>
    <row r="497" spans="3:47">
      <c r="C497" s="54"/>
      <c r="D497" s="54"/>
      <c r="AI497" s="18"/>
      <c r="AN497" s="57">
        <f t="shared" si="56"/>
        <v>0</v>
      </c>
      <c r="AO497" s="68">
        <f t="shared" si="57"/>
        <v>0</v>
      </c>
      <c r="AP497" t="e">
        <f t="shared" si="58"/>
        <v>#N/A</v>
      </c>
      <c r="AQ497" t="e">
        <f t="shared" si="59"/>
        <v>#N/A</v>
      </c>
      <c r="AR497" t="e">
        <f t="shared" si="60"/>
        <v>#N/A</v>
      </c>
      <c r="AS497" t="e">
        <f t="shared" si="61"/>
        <v>#N/A</v>
      </c>
      <c r="AT497" t="e">
        <f t="shared" si="62"/>
        <v>#N/A</v>
      </c>
      <c r="AU497" s="79" t="str">
        <f t="shared" si="63"/>
        <v/>
      </c>
    </row>
    <row r="498" spans="3:47">
      <c r="C498" s="54"/>
      <c r="D498" s="54"/>
      <c r="AI498" s="18"/>
      <c r="AN498" s="57">
        <f t="shared" si="56"/>
        <v>0</v>
      </c>
      <c r="AO498" s="68">
        <f t="shared" si="57"/>
        <v>0</v>
      </c>
      <c r="AP498" t="e">
        <f t="shared" si="58"/>
        <v>#N/A</v>
      </c>
      <c r="AQ498" t="e">
        <f t="shared" si="59"/>
        <v>#N/A</v>
      </c>
      <c r="AR498" t="e">
        <f t="shared" si="60"/>
        <v>#N/A</v>
      </c>
      <c r="AS498" t="e">
        <f t="shared" si="61"/>
        <v>#N/A</v>
      </c>
      <c r="AT498" t="e">
        <f t="shared" si="62"/>
        <v>#N/A</v>
      </c>
      <c r="AU498" s="79" t="str">
        <f t="shared" si="63"/>
        <v/>
      </c>
    </row>
    <row r="499" spans="3:47">
      <c r="C499" s="54"/>
      <c r="D499" s="54"/>
      <c r="AI499" s="18"/>
      <c r="AN499" s="57">
        <f t="shared" si="56"/>
        <v>0</v>
      </c>
      <c r="AO499" s="68">
        <f t="shared" si="57"/>
        <v>0</v>
      </c>
      <c r="AP499" t="e">
        <f t="shared" si="58"/>
        <v>#N/A</v>
      </c>
      <c r="AQ499" t="e">
        <f t="shared" si="59"/>
        <v>#N/A</v>
      </c>
      <c r="AR499" t="e">
        <f t="shared" si="60"/>
        <v>#N/A</v>
      </c>
      <c r="AS499" t="e">
        <f t="shared" si="61"/>
        <v>#N/A</v>
      </c>
      <c r="AT499" t="e">
        <f t="shared" si="62"/>
        <v>#N/A</v>
      </c>
      <c r="AU499" s="79" t="str">
        <f t="shared" si="63"/>
        <v/>
      </c>
    </row>
    <row r="500" spans="3:47">
      <c r="C500" s="54"/>
      <c r="D500" s="54"/>
      <c r="AI500" s="18"/>
      <c r="AN500" s="57">
        <f t="shared" si="56"/>
        <v>0</v>
      </c>
      <c r="AO500" s="68">
        <f t="shared" si="57"/>
        <v>0</v>
      </c>
      <c r="AP500" t="e">
        <f t="shared" si="58"/>
        <v>#N/A</v>
      </c>
      <c r="AQ500" t="e">
        <f t="shared" si="59"/>
        <v>#N/A</v>
      </c>
      <c r="AR500" t="e">
        <f t="shared" si="60"/>
        <v>#N/A</v>
      </c>
      <c r="AS500" t="e">
        <f t="shared" si="61"/>
        <v>#N/A</v>
      </c>
      <c r="AT500" t="e">
        <f t="shared" si="62"/>
        <v>#N/A</v>
      </c>
      <c r="AU500" s="79" t="str">
        <f t="shared" si="63"/>
        <v/>
      </c>
    </row>
    <row r="501" spans="3:47">
      <c r="C501" s="54"/>
      <c r="D501" s="54"/>
      <c r="AI501" s="18"/>
      <c r="AN501" s="57">
        <f t="shared" si="56"/>
        <v>0</v>
      </c>
      <c r="AO501" s="68">
        <f t="shared" si="57"/>
        <v>0</v>
      </c>
      <c r="AP501" t="e">
        <f t="shared" si="58"/>
        <v>#N/A</v>
      </c>
      <c r="AQ501" t="e">
        <f t="shared" si="59"/>
        <v>#N/A</v>
      </c>
      <c r="AR501" t="e">
        <f t="shared" si="60"/>
        <v>#N/A</v>
      </c>
      <c r="AS501" t="e">
        <f t="shared" si="61"/>
        <v>#N/A</v>
      </c>
      <c r="AT501" t="e">
        <f t="shared" si="62"/>
        <v>#N/A</v>
      </c>
      <c r="AU501" s="79" t="str">
        <f t="shared" si="63"/>
        <v/>
      </c>
    </row>
    <row r="502" spans="3:47">
      <c r="C502" s="54"/>
      <c r="D502" s="54"/>
      <c r="AI502" s="18"/>
      <c r="AN502" s="57">
        <f t="shared" si="56"/>
        <v>0</v>
      </c>
      <c r="AO502" s="68">
        <f t="shared" si="57"/>
        <v>0</v>
      </c>
      <c r="AP502" t="e">
        <f t="shared" si="58"/>
        <v>#N/A</v>
      </c>
      <c r="AQ502" t="e">
        <f t="shared" si="59"/>
        <v>#N/A</v>
      </c>
      <c r="AR502" t="e">
        <f t="shared" si="60"/>
        <v>#N/A</v>
      </c>
      <c r="AS502" t="e">
        <f t="shared" si="61"/>
        <v>#N/A</v>
      </c>
      <c r="AT502" t="e">
        <f t="shared" si="62"/>
        <v>#N/A</v>
      </c>
      <c r="AU502" s="79" t="str">
        <f t="shared" si="63"/>
        <v/>
      </c>
    </row>
    <row r="503" spans="3:47">
      <c r="C503" s="54"/>
      <c r="D503" s="54"/>
      <c r="AI503" s="18"/>
      <c r="AN503" s="57">
        <f t="shared" si="56"/>
        <v>0</v>
      </c>
      <c r="AO503" s="68">
        <f t="shared" si="57"/>
        <v>0</v>
      </c>
      <c r="AP503" t="e">
        <f t="shared" si="58"/>
        <v>#N/A</v>
      </c>
      <c r="AQ503" t="e">
        <f t="shared" si="59"/>
        <v>#N/A</v>
      </c>
      <c r="AR503" t="e">
        <f t="shared" si="60"/>
        <v>#N/A</v>
      </c>
      <c r="AS503" t="e">
        <f t="shared" si="61"/>
        <v>#N/A</v>
      </c>
      <c r="AT503" t="e">
        <f t="shared" si="62"/>
        <v>#N/A</v>
      </c>
      <c r="AU503" s="79" t="str">
        <f t="shared" si="63"/>
        <v/>
      </c>
    </row>
    <row r="504" spans="3:47">
      <c r="C504" s="54"/>
      <c r="D504" s="54"/>
      <c r="AI504" s="18"/>
      <c r="AN504" s="57">
        <f t="shared" si="56"/>
        <v>0</v>
      </c>
      <c r="AO504" s="68">
        <f t="shared" si="57"/>
        <v>0</v>
      </c>
      <c r="AP504" t="e">
        <f t="shared" si="58"/>
        <v>#N/A</v>
      </c>
      <c r="AQ504" t="e">
        <f t="shared" si="59"/>
        <v>#N/A</v>
      </c>
      <c r="AR504" t="e">
        <f t="shared" si="60"/>
        <v>#N/A</v>
      </c>
      <c r="AS504" t="e">
        <f t="shared" si="61"/>
        <v>#N/A</v>
      </c>
      <c r="AT504" t="e">
        <f t="shared" si="62"/>
        <v>#N/A</v>
      </c>
      <c r="AU504" s="79" t="str">
        <f t="shared" si="63"/>
        <v/>
      </c>
    </row>
    <row r="505" spans="3:47">
      <c r="C505" s="54"/>
      <c r="D505" s="54"/>
      <c r="AI505" s="18"/>
      <c r="AN505" s="57">
        <f t="shared" si="56"/>
        <v>0</v>
      </c>
      <c r="AO505" s="68">
        <f t="shared" si="57"/>
        <v>0</v>
      </c>
      <c r="AP505" t="e">
        <f t="shared" si="58"/>
        <v>#N/A</v>
      </c>
      <c r="AQ505" t="e">
        <f t="shared" si="59"/>
        <v>#N/A</v>
      </c>
      <c r="AR505" t="e">
        <f t="shared" si="60"/>
        <v>#N/A</v>
      </c>
      <c r="AS505" t="e">
        <f t="shared" si="61"/>
        <v>#N/A</v>
      </c>
      <c r="AT505" t="e">
        <f t="shared" si="62"/>
        <v>#N/A</v>
      </c>
      <c r="AU505" s="79" t="str">
        <f t="shared" si="63"/>
        <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47"/>
  <sheetViews>
    <sheetView workbookViewId="0"/>
  </sheetViews>
  <sheetFormatPr defaultColWidth="15.140625" defaultRowHeight="15.75" customHeight="1"/>
  <cols>
    <col min="2" max="2" width="18" customWidth="1"/>
    <col min="3" max="3" width="22" customWidth="1"/>
    <col min="5" max="5" width="46.85546875" customWidth="1"/>
  </cols>
  <sheetData>
    <row r="1" spans="1:40">
      <c r="A1" s="59" t="s">
        <v>188</v>
      </c>
      <c r="B1" s="2">
        <v>4</v>
      </c>
      <c r="C1" s="18"/>
      <c r="E1" s="18"/>
      <c r="F1" s="18"/>
    </row>
    <row r="2" spans="1:40">
      <c r="A2" s="59" t="s">
        <v>130</v>
      </c>
      <c r="B2" s="18">
        <v>1</v>
      </c>
      <c r="C2" s="18"/>
      <c r="E2" s="18"/>
      <c r="F2" s="18"/>
    </row>
    <row r="3" spans="1:40">
      <c r="A3" s="59" t="s">
        <v>132</v>
      </c>
      <c r="B3" s="2">
        <v>2</v>
      </c>
      <c r="C3" s="18"/>
      <c r="E3" s="18"/>
      <c r="F3" s="18"/>
    </row>
    <row r="4" spans="1:40">
      <c r="A4" s="59" t="s">
        <v>549</v>
      </c>
      <c r="B4" s="2">
        <v>0</v>
      </c>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row>
    <row r="5" spans="1:40">
      <c r="A5" s="59" t="s">
        <v>219</v>
      </c>
      <c r="B5" s="18">
        <v>3</v>
      </c>
      <c r="C5" s="18"/>
      <c r="E5" s="18"/>
      <c r="F5" s="18"/>
    </row>
    <row r="6" spans="1:40">
      <c r="B6" s="18"/>
      <c r="C6" s="18"/>
      <c r="E6" s="18"/>
      <c r="F6" s="18"/>
    </row>
    <row r="7" spans="1:40">
      <c r="B7" s="18"/>
      <c r="C7" s="18"/>
      <c r="E7" s="18"/>
      <c r="F7" s="18"/>
    </row>
    <row r="8" spans="1:40">
      <c r="A8" s="62" t="s">
        <v>707</v>
      </c>
      <c r="B8" s="81" t="s">
        <v>708</v>
      </c>
      <c r="C8" s="64" t="s">
        <v>709</v>
      </c>
    </row>
    <row r="9" spans="1:40">
      <c r="A9" s="62" t="s">
        <v>710</v>
      </c>
      <c r="B9" s="63"/>
      <c r="C9" s="64" t="s">
        <v>711</v>
      </c>
      <c r="E9" s="18"/>
      <c r="F9" s="62" t="s">
        <v>707</v>
      </c>
      <c r="G9" s="64" t="s">
        <v>709</v>
      </c>
    </row>
    <row r="10" spans="1:40">
      <c r="A10" s="65">
        <v>0</v>
      </c>
      <c r="B10" s="66">
        <v>-3.4104000000000001</v>
      </c>
      <c r="C10" s="67">
        <v>0</v>
      </c>
      <c r="E10" s="18"/>
      <c r="F10" s="62" t="s">
        <v>710</v>
      </c>
      <c r="G10" s="64" t="s">
        <v>711</v>
      </c>
    </row>
    <row r="11" spans="1:40">
      <c r="A11" s="65">
        <v>1</v>
      </c>
      <c r="B11" s="66">
        <v>-3.0415000000000001</v>
      </c>
      <c r="C11" s="67">
        <v>4.5999999999999996</v>
      </c>
      <c r="E11" s="18"/>
      <c r="F11" s="65">
        <v>0</v>
      </c>
      <c r="G11" s="67">
        <v>0</v>
      </c>
    </row>
    <row r="12" spans="1:40">
      <c r="A12" s="65">
        <v>2</v>
      </c>
      <c r="B12" s="66">
        <v>-2.7014</v>
      </c>
      <c r="C12" s="67">
        <v>8.8000000000000007</v>
      </c>
      <c r="E12" s="18"/>
      <c r="F12" s="65">
        <v>1</v>
      </c>
      <c r="G12" s="67">
        <v>4.5999999999999996</v>
      </c>
    </row>
    <row r="13" spans="1:40">
      <c r="A13" s="65">
        <v>3</v>
      </c>
      <c r="B13" s="66">
        <v>-2.3847</v>
      </c>
      <c r="C13" s="67">
        <v>12.7</v>
      </c>
      <c r="E13" s="18"/>
      <c r="F13" s="65">
        <v>2</v>
      </c>
      <c r="G13" s="67">
        <v>8.8000000000000007</v>
      </c>
    </row>
    <row r="14" spans="1:40">
      <c r="A14" s="65">
        <v>4</v>
      </c>
      <c r="B14" s="66">
        <v>-2.0859999999999999</v>
      </c>
      <c r="C14" s="67">
        <v>16.399999999999999</v>
      </c>
      <c r="E14" s="18"/>
      <c r="F14" s="65">
        <v>3</v>
      </c>
      <c r="G14" s="67">
        <v>12.7</v>
      </c>
    </row>
    <row r="15" spans="1:40">
      <c r="A15" s="65">
        <v>5</v>
      </c>
      <c r="B15" s="66">
        <v>-1.7999000000000001</v>
      </c>
      <c r="C15" s="67">
        <v>20</v>
      </c>
      <c r="D15" s="18"/>
      <c r="E15" s="18"/>
      <c r="F15" s="65">
        <v>4</v>
      </c>
      <c r="G15" s="67">
        <v>16.399999999999999</v>
      </c>
    </row>
    <row r="16" spans="1:40">
      <c r="A16" s="65">
        <v>6</v>
      </c>
      <c r="B16" s="66">
        <v>-1.5209999999999999</v>
      </c>
      <c r="C16" s="67">
        <v>23.4</v>
      </c>
      <c r="D16" s="18"/>
      <c r="F16" s="65">
        <v>5</v>
      </c>
      <c r="G16" s="67">
        <v>20</v>
      </c>
    </row>
    <row r="17" spans="1:7">
      <c r="A17" s="65">
        <v>7</v>
      </c>
      <c r="B17" s="66">
        <v>-1.2439</v>
      </c>
      <c r="C17" s="67">
        <v>26.9</v>
      </c>
      <c r="E17" s="18"/>
      <c r="F17" s="65">
        <v>6</v>
      </c>
      <c r="G17" s="67">
        <v>23.4</v>
      </c>
    </row>
    <row r="18" spans="1:7">
      <c r="A18" s="65">
        <v>8</v>
      </c>
      <c r="B18" s="66">
        <v>-0.96319999999999995</v>
      </c>
      <c r="C18" s="67">
        <v>30.4</v>
      </c>
      <c r="D18" s="18"/>
      <c r="E18" s="18"/>
      <c r="F18" s="65">
        <v>7</v>
      </c>
      <c r="G18" s="67">
        <v>26.9</v>
      </c>
    </row>
    <row r="19" spans="1:7">
      <c r="A19" s="65">
        <v>9</v>
      </c>
      <c r="B19" s="66">
        <v>-0.67349999999999999</v>
      </c>
      <c r="C19" s="67">
        <v>33.9</v>
      </c>
      <c r="E19" s="18"/>
      <c r="F19" s="65">
        <v>8</v>
      </c>
      <c r="G19" s="67">
        <v>30.4</v>
      </c>
    </row>
    <row r="20" spans="1:7">
      <c r="A20" s="65">
        <v>10</v>
      </c>
      <c r="B20" s="66">
        <v>-0.36940000000000001</v>
      </c>
      <c r="C20" s="67">
        <v>37.700000000000003</v>
      </c>
      <c r="D20" s="18"/>
      <c r="E20" s="18"/>
      <c r="F20" s="65">
        <v>9</v>
      </c>
      <c r="G20" s="67">
        <v>33.9</v>
      </c>
    </row>
    <row r="21" spans="1:7">
      <c r="A21" s="65">
        <v>11</v>
      </c>
      <c r="B21" s="66">
        <v>-4.5499999999999999E-2</v>
      </c>
      <c r="C21" s="67">
        <v>41.7</v>
      </c>
      <c r="D21" s="18"/>
      <c r="E21" s="18"/>
      <c r="F21" s="65">
        <v>10</v>
      </c>
      <c r="G21" s="67">
        <v>37.700000000000003</v>
      </c>
    </row>
    <row r="22" spans="1:7">
      <c r="A22" s="65">
        <v>12</v>
      </c>
      <c r="B22" s="66">
        <v>0.30359999999999998</v>
      </c>
      <c r="C22" s="67">
        <v>46.1</v>
      </c>
      <c r="E22" s="18"/>
      <c r="F22" s="65">
        <v>11</v>
      </c>
      <c r="G22" s="67">
        <v>41.7</v>
      </c>
    </row>
    <row r="23" spans="1:7">
      <c r="A23" s="65">
        <v>13</v>
      </c>
      <c r="B23" s="66">
        <v>0.68330000000000002</v>
      </c>
      <c r="C23" s="67">
        <v>50.8</v>
      </c>
      <c r="D23" s="18"/>
      <c r="E23" s="18"/>
      <c r="F23" s="65">
        <v>12</v>
      </c>
      <c r="G23" s="67">
        <v>46.1</v>
      </c>
    </row>
    <row r="24" spans="1:7">
      <c r="A24" s="65">
        <v>14</v>
      </c>
      <c r="B24" s="66">
        <v>1.099</v>
      </c>
      <c r="C24" s="67">
        <v>55.9</v>
      </c>
      <c r="F24" s="65">
        <v>13</v>
      </c>
      <c r="G24" s="67">
        <v>50.8</v>
      </c>
    </row>
    <row r="25" spans="1:7">
      <c r="A25" s="65">
        <v>15</v>
      </c>
      <c r="B25" s="66">
        <v>1.5561</v>
      </c>
      <c r="C25" s="67">
        <v>61.6</v>
      </c>
      <c r="D25" s="18"/>
      <c r="E25" s="18"/>
      <c r="F25" s="65">
        <v>14</v>
      </c>
      <c r="G25" s="67">
        <v>55.9</v>
      </c>
    </row>
    <row r="26" spans="1:7">
      <c r="A26" s="65">
        <v>16</v>
      </c>
      <c r="B26" s="66">
        <v>2.06</v>
      </c>
      <c r="C26" s="67">
        <v>67.900000000000006</v>
      </c>
      <c r="E26" s="18"/>
      <c r="F26" s="65">
        <v>15</v>
      </c>
      <c r="G26" s="67">
        <v>61.6</v>
      </c>
    </row>
    <row r="27" spans="1:7">
      <c r="A27" s="65">
        <v>17</v>
      </c>
      <c r="B27" s="66">
        <v>2.6160999999999999</v>
      </c>
      <c r="C27" s="67">
        <v>74.8</v>
      </c>
      <c r="D27" s="18"/>
      <c r="E27" s="18"/>
      <c r="F27" s="65">
        <v>16</v>
      </c>
      <c r="G27" s="67">
        <v>67.900000000000006</v>
      </c>
    </row>
    <row r="28" spans="1:7">
      <c r="A28" s="65">
        <v>18</v>
      </c>
      <c r="B28" s="66">
        <v>3.2298</v>
      </c>
      <c r="C28" s="67">
        <v>82.4</v>
      </c>
      <c r="E28" s="18"/>
      <c r="F28" s="65">
        <v>17</v>
      </c>
      <c r="G28" s="67">
        <v>74.8</v>
      </c>
    </row>
    <row r="29" spans="1:7">
      <c r="A29" s="65">
        <v>19</v>
      </c>
      <c r="B29" s="66">
        <v>3.9064999999999999</v>
      </c>
      <c r="C29" s="67">
        <v>90.8</v>
      </c>
      <c r="D29" s="18"/>
      <c r="E29" s="18"/>
      <c r="F29" s="65">
        <v>18</v>
      </c>
      <c r="G29" s="67">
        <v>82.4</v>
      </c>
    </row>
    <row r="30" spans="1:7">
      <c r="A30" s="65">
        <v>20</v>
      </c>
      <c r="B30" s="66">
        <v>4.6516000000000002</v>
      </c>
      <c r="C30" s="67">
        <v>100</v>
      </c>
      <c r="E30" s="18"/>
      <c r="F30" s="65">
        <v>19</v>
      </c>
      <c r="G30" s="67">
        <v>90.8</v>
      </c>
    </row>
    <row r="31" spans="1:7">
      <c r="A31" s="18"/>
      <c r="B31" s="18"/>
      <c r="C31" s="18"/>
      <c r="D31" s="18"/>
      <c r="E31" s="18"/>
      <c r="F31" s="65">
        <v>20</v>
      </c>
      <c r="G31" s="67">
        <v>100</v>
      </c>
    </row>
    <row r="32" spans="1:7">
      <c r="A32" s="18"/>
      <c r="B32" s="18"/>
      <c r="C32" s="18"/>
    </row>
    <row r="33" spans="1:6">
      <c r="A33" s="18"/>
      <c r="B33" s="18"/>
      <c r="D33" s="18"/>
      <c r="E33" s="18"/>
    </row>
    <row r="34" spans="1:6">
      <c r="A34" s="18"/>
      <c r="B34" s="18"/>
      <c r="C34" s="18"/>
      <c r="E34" s="18"/>
      <c r="F34" s="18"/>
    </row>
    <row r="35" spans="1:6">
      <c r="A35" s="18"/>
      <c r="B35" s="18"/>
      <c r="C35" s="18"/>
      <c r="D35" s="18"/>
      <c r="E35" s="18"/>
      <c r="F35" s="18"/>
    </row>
    <row r="36" spans="1:6">
      <c r="A36" s="18"/>
      <c r="B36" s="18"/>
      <c r="C36" s="18"/>
      <c r="E36" s="18"/>
      <c r="F36" s="18"/>
    </row>
    <row r="37" spans="1:6">
      <c r="A37" s="18"/>
      <c r="B37" s="18"/>
      <c r="C37" s="18"/>
      <c r="D37" s="18"/>
      <c r="E37" s="18"/>
      <c r="F37" s="18"/>
    </row>
    <row r="38" spans="1:6">
      <c r="A38" s="18"/>
      <c r="B38" s="18"/>
      <c r="C38" s="18"/>
      <c r="E38" s="18"/>
      <c r="F38" s="18"/>
    </row>
    <row r="39" spans="1:6">
      <c r="A39" s="18"/>
      <c r="B39" s="18"/>
      <c r="C39" s="18"/>
      <c r="D39" s="18"/>
      <c r="E39" s="18"/>
      <c r="F39" s="18"/>
    </row>
    <row r="40" spans="1:6">
      <c r="A40" s="18"/>
    </row>
    <row r="41" spans="1:6">
      <c r="A41" s="18"/>
      <c r="D41" s="18"/>
    </row>
    <row r="42" spans="1:6">
      <c r="A42" s="18"/>
    </row>
    <row r="43" spans="1:6">
      <c r="A43" s="18"/>
      <c r="D43" s="18"/>
    </row>
    <row r="44" spans="1:6">
      <c r="A44" s="18"/>
    </row>
    <row r="45" spans="1:6">
      <c r="A45" s="18"/>
      <c r="D45" s="18"/>
    </row>
    <row r="46" spans="1:6">
      <c r="A46" s="18"/>
    </row>
    <row r="47" spans="1:6">
      <c r="A47" s="18"/>
      <c r="D47" s="18"/>
    </row>
    <row r="48" spans="1:6">
      <c r="A48" s="18"/>
    </row>
    <row r="49" spans="1:4">
      <c r="A49" s="18"/>
      <c r="D49" s="18"/>
    </row>
    <row r="50" spans="1:4">
      <c r="A50" s="18"/>
    </row>
    <row r="51" spans="1:4">
      <c r="A51" s="18"/>
      <c r="D51" s="18"/>
    </row>
    <row r="52" spans="1:4">
      <c r="A52" s="18"/>
    </row>
    <row r="53" spans="1:4">
      <c r="A53" s="18"/>
      <c r="D53" s="18"/>
    </row>
    <row r="54" spans="1:4">
      <c r="A54" s="18"/>
    </row>
    <row r="55" spans="1:4">
      <c r="A55" s="18"/>
      <c r="D55" s="18"/>
    </row>
    <row r="56" spans="1:4">
      <c r="A56" s="18"/>
    </row>
    <row r="57" spans="1:4">
      <c r="A57" s="18"/>
      <c r="D57" s="18"/>
    </row>
    <row r="58" spans="1:4">
      <c r="A58" s="18"/>
    </row>
    <row r="59" spans="1:4">
      <c r="A59" s="18"/>
      <c r="D59" s="18"/>
    </row>
    <row r="60" spans="1:4">
      <c r="A60" s="18"/>
    </row>
    <row r="61" spans="1:4">
      <c r="A61" s="18"/>
      <c r="D61" s="18"/>
    </row>
    <row r="62" spans="1:4">
      <c r="A62" s="18"/>
    </row>
    <row r="63" spans="1:4">
      <c r="A63" s="18"/>
      <c r="D63" s="18"/>
    </row>
    <row r="64" spans="1:4">
      <c r="A64" s="18"/>
    </row>
    <row r="65" spans="1:4">
      <c r="A65" s="18"/>
      <c r="D65" s="18"/>
    </row>
    <row r="66" spans="1:4">
      <c r="A66" s="18"/>
    </row>
    <row r="67" spans="1:4">
      <c r="A67" s="18"/>
      <c r="D67" s="18"/>
    </row>
    <row r="68" spans="1:4">
      <c r="A68" s="18"/>
    </row>
    <row r="69" spans="1:4">
      <c r="A69" s="18"/>
      <c r="D69" s="18"/>
    </row>
    <row r="70" spans="1:4">
      <c r="A70" s="18"/>
    </row>
    <row r="71" spans="1:4">
      <c r="A71" s="18"/>
      <c r="D71" s="18"/>
    </row>
    <row r="72" spans="1:4">
      <c r="A72" s="18"/>
    </row>
    <row r="73" spans="1:4">
      <c r="A73" s="18"/>
      <c r="D73" s="18"/>
    </row>
    <row r="74" spans="1:4">
      <c r="A74" s="18"/>
    </row>
    <row r="75" spans="1:4">
      <c r="A75" s="18"/>
      <c r="D75" s="18"/>
    </row>
    <row r="77" spans="1:4">
      <c r="D77" s="18"/>
    </row>
    <row r="79" spans="1:4">
      <c r="D79" s="18"/>
    </row>
    <row r="81" spans="4:4">
      <c r="D81" s="18"/>
    </row>
    <row r="83" spans="4:4">
      <c r="D83" s="18"/>
    </row>
    <row r="85" spans="4:4">
      <c r="D85" s="18"/>
    </row>
    <row r="87" spans="4:4">
      <c r="D87" s="18"/>
    </row>
    <row r="89" spans="4:4">
      <c r="D89" s="18"/>
    </row>
    <row r="91" spans="4:4">
      <c r="D91" s="18"/>
    </row>
    <row r="93" spans="4:4">
      <c r="D93" s="18"/>
    </row>
    <row r="95" spans="4:4">
      <c r="D95" s="18"/>
    </row>
    <row r="97" spans="4:4">
      <c r="D97" s="18"/>
    </row>
    <row r="99" spans="4:4">
      <c r="D99" s="18"/>
    </row>
    <row r="101" spans="4:4">
      <c r="D101" s="18"/>
    </row>
    <row r="103" spans="4:4">
      <c r="D103" s="18"/>
    </row>
    <row r="105" spans="4:4">
      <c r="D105" s="18"/>
    </row>
    <row r="107" spans="4:4">
      <c r="D107" s="18"/>
    </row>
    <row r="109" spans="4:4">
      <c r="D109" s="18"/>
    </row>
    <row r="111" spans="4:4">
      <c r="D111" s="18"/>
    </row>
    <row r="113" spans="4:4">
      <c r="D113" s="18"/>
    </row>
    <row r="115" spans="4:4">
      <c r="D115" s="18"/>
    </row>
    <row r="117" spans="4:4">
      <c r="D117" s="18"/>
    </row>
    <row r="119" spans="4:4">
      <c r="D119" s="18"/>
    </row>
    <row r="121" spans="4:4">
      <c r="D121" s="18"/>
    </row>
    <row r="123" spans="4:4">
      <c r="D123" s="18"/>
    </row>
    <row r="125" spans="4:4">
      <c r="D125" s="18"/>
    </row>
    <row r="127" spans="4:4">
      <c r="D127" s="18"/>
    </row>
    <row r="129" spans="4:4">
      <c r="D129" s="18"/>
    </row>
    <row r="131" spans="4:4">
      <c r="D131" s="18"/>
    </row>
    <row r="133" spans="4:4">
      <c r="D133" s="18"/>
    </row>
    <row r="135" spans="4:4">
      <c r="D135" s="18"/>
    </row>
    <row r="137" spans="4:4">
      <c r="D137" s="18"/>
    </row>
    <row r="139" spans="4:4">
      <c r="D139" s="18"/>
    </row>
    <row r="141" spans="4:4">
      <c r="D141" s="18"/>
    </row>
    <row r="143" spans="4:4">
      <c r="D143" s="18"/>
    </row>
    <row r="145" spans="4:4">
      <c r="D145" s="18"/>
    </row>
    <row r="147" spans="4:4">
      <c r="D147" s="18"/>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2"/>
  <sheetViews>
    <sheetView topLeftCell="AK1" workbookViewId="0">
      <selection activeCell="AM1" sqref="AM1"/>
    </sheetView>
  </sheetViews>
  <sheetFormatPr defaultColWidth="15.140625" defaultRowHeight="15.75" customHeight="1"/>
  <cols>
    <col min="10" max="10" width="20.42578125" customWidth="1"/>
    <col min="11" max="11" width="39.140625" customWidth="1"/>
    <col min="22" max="22" width="32.140625" customWidth="1"/>
    <col min="32" max="35" width="29.7109375" customWidth="1"/>
    <col min="36" max="36" width="78.28515625" customWidth="1"/>
    <col min="37" max="37" width="108.5703125" customWidth="1"/>
    <col min="38" max="38" width="29.7109375" customWidth="1"/>
    <col min="39" max="39" width="83.7109375" customWidth="1"/>
    <col min="40" max="40" width="21" customWidth="1"/>
    <col min="41" max="41" width="20" customWidth="1"/>
    <col min="42" max="44" width="29.7109375" customWidth="1"/>
  </cols>
  <sheetData>
    <row r="1" spans="1:44" ht="35.25" customHeight="1">
      <c r="A1" s="3" t="s">
        <v>0</v>
      </c>
      <c r="B1" s="3" t="s">
        <v>1</v>
      </c>
      <c r="C1" s="3" t="s">
        <v>2</v>
      </c>
      <c r="D1" s="3" t="s">
        <v>3</v>
      </c>
      <c r="E1" s="3" t="s">
        <v>4</v>
      </c>
      <c r="F1" s="3" t="s">
        <v>5</v>
      </c>
      <c r="G1" s="3" t="s">
        <v>6</v>
      </c>
      <c r="H1" s="3" t="s">
        <v>7</v>
      </c>
      <c r="I1" s="3" t="s">
        <v>913</v>
      </c>
      <c r="J1" s="3" t="s">
        <v>19</v>
      </c>
      <c r="K1" s="3" t="s">
        <v>914</v>
      </c>
      <c r="L1" s="3" t="s">
        <v>23</v>
      </c>
      <c r="M1" s="3" t="s">
        <v>25</v>
      </c>
      <c r="N1" s="3" t="s">
        <v>27</v>
      </c>
      <c r="O1" s="82" t="s">
        <v>29</v>
      </c>
      <c r="P1" s="3" t="s">
        <v>31</v>
      </c>
      <c r="Q1" s="3" t="s">
        <v>33</v>
      </c>
      <c r="R1" s="3" t="s">
        <v>20</v>
      </c>
      <c r="S1" s="3" t="s">
        <v>21</v>
      </c>
      <c r="T1" s="3" t="s">
        <v>24</v>
      </c>
      <c r="U1" s="3" t="s">
        <v>26</v>
      </c>
      <c r="V1" s="3" t="s">
        <v>38</v>
      </c>
      <c r="W1" s="3" t="s">
        <v>40</v>
      </c>
      <c r="X1" s="3" t="s">
        <v>32</v>
      </c>
      <c r="Y1" s="3" t="s">
        <v>34</v>
      </c>
      <c r="Z1" s="3" t="s">
        <v>44</v>
      </c>
      <c r="AA1" s="3" t="s">
        <v>46</v>
      </c>
      <c r="AB1" s="3" t="s">
        <v>48</v>
      </c>
      <c r="AC1" s="3" t="s">
        <v>50</v>
      </c>
      <c r="AD1" s="3" t="s">
        <v>41</v>
      </c>
      <c r="AE1" s="3" t="s">
        <v>42</v>
      </c>
      <c r="AF1" s="3" t="s">
        <v>43</v>
      </c>
      <c r="AG1" s="3" t="s">
        <v>45</v>
      </c>
      <c r="AH1" s="3" t="s">
        <v>47</v>
      </c>
      <c r="AI1" s="3" t="s">
        <v>56</v>
      </c>
      <c r="AJ1" s="3" t="s">
        <v>58</v>
      </c>
      <c r="AK1" s="3" t="s">
        <v>60</v>
      </c>
      <c r="AL1" s="3" t="s">
        <v>62</v>
      </c>
      <c r="AM1" s="3" t="s">
        <v>64</v>
      </c>
      <c r="AN1" s="3" t="s">
        <v>66</v>
      </c>
      <c r="AO1" s="3" t="s">
        <v>67</v>
      </c>
      <c r="AP1" s="3" t="s">
        <v>68</v>
      </c>
      <c r="AQ1" s="3" t="s">
        <v>70</v>
      </c>
      <c r="AR1" s="3" t="s">
        <v>72</v>
      </c>
    </row>
    <row r="2" spans="1:44" ht="15">
      <c r="A2" s="2">
        <v>4657688322</v>
      </c>
      <c r="B2" s="2">
        <v>62430165</v>
      </c>
      <c r="C2" s="12">
        <v>42474.353842592594</v>
      </c>
      <c r="D2" s="12">
        <v>42474.356585648151</v>
      </c>
      <c r="E2" s="2" t="s">
        <v>915</v>
      </c>
      <c r="F2" s="7"/>
      <c r="G2" s="7"/>
      <c r="H2" s="7"/>
      <c r="I2" t="s">
        <v>566</v>
      </c>
      <c r="J2" s="2" t="s">
        <v>81</v>
      </c>
      <c r="K2" s="2"/>
      <c r="L2" s="2"/>
      <c r="M2" s="6"/>
      <c r="N2" s="2"/>
      <c r="O2" s="44"/>
      <c r="P2" s="2"/>
      <c r="Q2" s="5"/>
      <c r="R2" s="2"/>
      <c r="S2" s="5"/>
      <c r="T2" s="5"/>
      <c r="U2" s="5"/>
      <c r="V2" s="2"/>
      <c r="W2" s="7"/>
      <c r="X2" s="9"/>
      <c r="Y2" s="9"/>
      <c r="Z2" s="7"/>
      <c r="AA2" s="7"/>
      <c r="AB2" s="7"/>
      <c r="AC2" s="9"/>
      <c r="AD2" s="9"/>
      <c r="AE2" s="9"/>
      <c r="AF2" s="2"/>
      <c r="AG2" s="2"/>
      <c r="AH2" s="5"/>
      <c r="AI2" s="2" t="s">
        <v>239</v>
      </c>
      <c r="AJ2" s="2" t="s">
        <v>104</v>
      </c>
      <c r="AK2" s="2" t="s">
        <v>107</v>
      </c>
      <c r="AL2" s="2" t="s">
        <v>916</v>
      </c>
      <c r="AM2" s="2" t="s">
        <v>185</v>
      </c>
      <c r="AN2" s="2" t="s">
        <v>240</v>
      </c>
      <c r="AO2" s="2" t="s">
        <v>207</v>
      </c>
      <c r="AP2" s="2" t="s">
        <v>214</v>
      </c>
      <c r="AQ2" s="2" t="s">
        <v>917</v>
      </c>
      <c r="AR2" s="2" t="s">
        <v>209</v>
      </c>
    </row>
    <row r="3" spans="1:44" ht="15">
      <c r="A3" s="2">
        <v>3821580682</v>
      </c>
      <c r="B3" s="2">
        <v>62430165</v>
      </c>
      <c r="C3" s="12">
        <v>42074.041122685187</v>
      </c>
      <c r="D3" s="12">
        <v>42074.041956018518</v>
      </c>
      <c r="E3" s="2" t="s">
        <v>140</v>
      </c>
      <c r="F3" s="7"/>
      <c r="G3" s="9" t="s">
        <v>880</v>
      </c>
      <c r="H3" s="9" t="s">
        <v>557</v>
      </c>
      <c r="I3" s="9" t="s">
        <v>91</v>
      </c>
      <c r="J3" s="2" t="s">
        <v>170</v>
      </c>
      <c r="K3" s="2" t="s">
        <v>91</v>
      </c>
      <c r="L3" s="2" t="s">
        <v>880</v>
      </c>
      <c r="M3" s="6" t="s">
        <v>410</v>
      </c>
      <c r="N3" s="2" t="s">
        <v>557</v>
      </c>
      <c r="O3" s="44" t="s">
        <v>918</v>
      </c>
      <c r="P3" s="2" t="s">
        <v>87</v>
      </c>
      <c r="Q3" s="2" t="s">
        <v>560</v>
      </c>
      <c r="R3" s="2" t="s">
        <v>883</v>
      </c>
      <c r="S3" s="2" t="s">
        <v>884</v>
      </c>
      <c r="T3" s="5"/>
      <c r="U3" s="5"/>
      <c r="V3" s="2" t="s">
        <v>449</v>
      </c>
      <c r="W3" s="7"/>
      <c r="X3" s="9"/>
      <c r="Y3" s="9"/>
      <c r="Z3" s="7"/>
      <c r="AA3" s="7"/>
      <c r="AB3" s="7"/>
      <c r="AC3" s="9" t="s">
        <v>96</v>
      </c>
      <c r="AD3" s="9" t="s">
        <v>97</v>
      </c>
      <c r="AE3" s="9" t="s">
        <v>98</v>
      </c>
      <c r="AF3" s="2"/>
      <c r="AG3" s="2"/>
      <c r="AH3" s="5"/>
      <c r="AI3" s="2" t="s">
        <v>239</v>
      </c>
      <c r="AJ3" s="2" t="s">
        <v>203</v>
      </c>
      <c r="AK3" s="2" t="s">
        <v>453</v>
      </c>
      <c r="AL3" s="2" t="s">
        <v>110</v>
      </c>
      <c r="AM3" s="2" t="s">
        <v>185</v>
      </c>
      <c r="AN3" s="2" t="s">
        <v>240</v>
      </c>
      <c r="AO3" s="2" t="s">
        <v>919</v>
      </c>
      <c r="AP3" s="2" t="s">
        <v>920</v>
      </c>
      <c r="AQ3" s="2" t="s">
        <v>129</v>
      </c>
      <c r="AR3" s="2" t="s">
        <v>921</v>
      </c>
    </row>
    <row r="4" spans="1:44" ht="15">
      <c r="A4" s="2">
        <v>3822027451</v>
      </c>
      <c r="B4" s="2">
        <v>62430165</v>
      </c>
      <c r="C4" s="12">
        <v>42074.224374999998</v>
      </c>
      <c r="D4" s="12">
        <v>42074.225115740737</v>
      </c>
      <c r="E4" s="2" t="s">
        <v>140</v>
      </c>
      <c r="F4" s="7"/>
      <c r="G4" s="9" t="s">
        <v>83</v>
      </c>
      <c r="H4" s="9" t="s">
        <v>85</v>
      </c>
      <c r="I4" s="9" t="s">
        <v>91</v>
      </c>
      <c r="J4" s="2" t="s">
        <v>170</v>
      </c>
      <c r="K4" s="2" t="s">
        <v>91</v>
      </c>
      <c r="L4" s="2" t="s">
        <v>83</v>
      </c>
      <c r="M4" s="6" t="s">
        <v>83</v>
      </c>
      <c r="N4" s="2" t="s">
        <v>85</v>
      </c>
      <c r="O4" s="44" t="s">
        <v>918</v>
      </c>
      <c r="P4" s="2" t="s">
        <v>87</v>
      </c>
      <c r="Q4" s="2" t="s">
        <v>171</v>
      </c>
      <c r="R4" s="2" t="s">
        <v>883</v>
      </c>
      <c r="S4" s="2" t="s">
        <v>884</v>
      </c>
      <c r="T4" s="5"/>
      <c r="U4" s="5"/>
      <c r="V4" s="2" t="s">
        <v>449</v>
      </c>
      <c r="W4" s="7"/>
      <c r="X4" s="9"/>
      <c r="Y4" s="9"/>
      <c r="Z4" s="7"/>
      <c r="AA4" s="7"/>
      <c r="AB4" s="7"/>
      <c r="AC4" s="9"/>
      <c r="AD4" s="9"/>
      <c r="AE4" s="9"/>
      <c r="AF4" s="2" t="s">
        <v>99</v>
      </c>
      <c r="AG4" s="2" t="s">
        <v>101</v>
      </c>
      <c r="AH4" s="5"/>
      <c r="AI4" s="2" t="s">
        <v>385</v>
      </c>
      <c r="AJ4" s="2" t="s">
        <v>104</v>
      </c>
      <c r="AK4" s="2" t="s">
        <v>453</v>
      </c>
      <c r="AL4" s="2" t="s">
        <v>110</v>
      </c>
      <c r="AM4" s="2" t="s">
        <v>922</v>
      </c>
      <c r="AN4" s="2" t="s">
        <v>213</v>
      </c>
      <c r="AO4" s="2" t="s">
        <v>923</v>
      </c>
      <c r="AP4" s="2" t="s">
        <v>920</v>
      </c>
      <c r="AQ4" s="2" t="s">
        <v>215</v>
      </c>
      <c r="AR4" s="2" t="s">
        <v>924</v>
      </c>
    </row>
    <row r="5" spans="1:44" ht="15">
      <c r="A5" s="2">
        <v>3822026744</v>
      </c>
      <c r="B5" s="2">
        <v>62430165</v>
      </c>
      <c r="C5" s="12">
        <v>42074.223946759259</v>
      </c>
      <c r="D5" s="12">
        <v>42074.224293981482</v>
      </c>
      <c r="E5" s="2" t="s">
        <v>140</v>
      </c>
      <c r="F5" s="7"/>
      <c r="G5" s="7"/>
      <c r="H5" s="7"/>
      <c r="I5" s="9" t="s">
        <v>641</v>
      </c>
      <c r="J5" s="2" t="s">
        <v>81</v>
      </c>
      <c r="K5" s="2" t="s">
        <v>641</v>
      </c>
      <c r="L5" s="2"/>
      <c r="M5" s="6"/>
      <c r="N5" s="2"/>
      <c r="O5" s="44"/>
      <c r="P5" s="2"/>
      <c r="Q5" s="5"/>
      <c r="R5" s="2"/>
      <c r="S5" s="5"/>
      <c r="T5" s="5"/>
      <c r="U5" s="5"/>
      <c r="V5" s="2"/>
      <c r="W5" s="7"/>
      <c r="X5" s="9"/>
      <c r="Y5" s="9"/>
      <c r="Z5" s="7"/>
      <c r="AA5" s="7"/>
      <c r="AB5" s="7"/>
      <c r="AC5" s="9"/>
      <c r="AD5" s="9"/>
      <c r="AE5" s="9"/>
      <c r="AF5" s="2"/>
      <c r="AG5" s="2"/>
      <c r="AH5" s="5"/>
      <c r="AI5" s="2" t="s">
        <v>178</v>
      </c>
      <c r="AJ5" s="2" t="s">
        <v>104</v>
      </c>
      <c r="AK5" s="2" t="s">
        <v>183</v>
      </c>
      <c r="AL5" s="2" t="s">
        <v>110</v>
      </c>
      <c r="AM5" s="2" t="s">
        <v>185</v>
      </c>
      <c r="AN5" s="2" t="s">
        <v>240</v>
      </c>
      <c r="AO5" s="2" t="s">
        <v>919</v>
      </c>
      <c r="AP5" s="2" t="s">
        <v>920</v>
      </c>
      <c r="AQ5" s="2" t="s">
        <v>917</v>
      </c>
      <c r="AR5" s="2" t="s">
        <v>133</v>
      </c>
    </row>
    <row r="6" spans="1:44" ht="15">
      <c r="A6" s="2">
        <v>3822054970</v>
      </c>
      <c r="B6" s="2">
        <v>62430165</v>
      </c>
      <c r="C6" s="12">
        <v>42074.240613425929</v>
      </c>
      <c r="D6" s="12">
        <v>42074.240972222222</v>
      </c>
      <c r="E6" s="2" t="s">
        <v>140</v>
      </c>
      <c r="F6" s="7"/>
      <c r="G6" s="7"/>
      <c r="H6" s="7"/>
      <c r="I6" s="9" t="s">
        <v>641</v>
      </c>
      <c r="J6" s="2" t="s">
        <v>81</v>
      </c>
      <c r="K6" s="2" t="s">
        <v>641</v>
      </c>
      <c r="L6" s="2"/>
      <c r="M6" s="6"/>
      <c r="N6" s="2"/>
      <c r="O6" s="44"/>
      <c r="P6" s="2"/>
      <c r="Q6" s="5"/>
      <c r="R6" s="2"/>
      <c r="S6" s="5"/>
      <c r="T6" s="5"/>
      <c r="U6" s="5"/>
      <c r="V6" s="2"/>
      <c r="W6" s="7"/>
      <c r="X6" s="9"/>
      <c r="Y6" s="9"/>
      <c r="Z6" s="7"/>
      <c r="AA6" s="7"/>
      <c r="AB6" s="7"/>
      <c r="AC6" s="9"/>
      <c r="AD6" s="9"/>
      <c r="AE6" s="9"/>
      <c r="AF6" s="2"/>
      <c r="AG6" s="2"/>
      <c r="AH6" s="5"/>
      <c r="AI6" s="2" t="s">
        <v>239</v>
      </c>
      <c r="AJ6" s="2" t="s">
        <v>173</v>
      </c>
      <c r="AK6" s="2" t="s">
        <v>183</v>
      </c>
      <c r="AL6" s="2" t="s">
        <v>211</v>
      </c>
      <c r="AM6" s="2" t="s">
        <v>185</v>
      </c>
      <c r="AN6" s="2" t="s">
        <v>240</v>
      </c>
      <c r="AO6" s="2" t="s">
        <v>207</v>
      </c>
      <c r="AP6" s="2" t="s">
        <v>920</v>
      </c>
      <c r="AQ6" s="2" t="s">
        <v>917</v>
      </c>
      <c r="AR6" s="2" t="s">
        <v>921</v>
      </c>
    </row>
    <row r="7" spans="1:44" ht="15">
      <c r="A7" s="2">
        <v>3822055762</v>
      </c>
      <c r="B7" s="2">
        <v>62430165</v>
      </c>
      <c r="C7" s="12">
        <v>42074.241122685184</v>
      </c>
      <c r="D7" s="12">
        <v>42074.241840277777</v>
      </c>
      <c r="E7" s="2" t="s">
        <v>140</v>
      </c>
      <c r="F7" s="7"/>
      <c r="G7" s="9" t="s">
        <v>880</v>
      </c>
      <c r="H7" s="9" t="s">
        <v>557</v>
      </c>
      <c r="I7" s="9" t="s">
        <v>91</v>
      </c>
      <c r="J7" s="2" t="s">
        <v>170</v>
      </c>
      <c r="K7" s="2" t="s">
        <v>91</v>
      </c>
      <c r="L7" s="2" t="s">
        <v>880</v>
      </c>
      <c r="M7" s="6" t="s">
        <v>410</v>
      </c>
      <c r="N7" s="2" t="s">
        <v>557</v>
      </c>
      <c r="O7" s="44" t="s">
        <v>918</v>
      </c>
      <c r="P7" s="2" t="s">
        <v>87</v>
      </c>
      <c r="Q7" s="2" t="s">
        <v>560</v>
      </c>
      <c r="R7" s="2" t="s">
        <v>883</v>
      </c>
      <c r="S7" s="2" t="s">
        <v>884</v>
      </c>
      <c r="T7" s="5"/>
      <c r="U7" s="5"/>
      <c r="V7" s="2" t="s">
        <v>449</v>
      </c>
      <c r="W7" s="7"/>
      <c r="X7" s="9"/>
      <c r="Y7" s="9"/>
      <c r="Z7" s="7"/>
      <c r="AA7" s="7"/>
      <c r="AB7" s="7"/>
      <c r="AC7" s="9"/>
      <c r="AD7" s="9"/>
      <c r="AE7" s="9"/>
      <c r="AF7" s="2"/>
      <c r="AG7" s="2"/>
      <c r="AH7" s="5"/>
      <c r="AI7" s="2" t="s">
        <v>925</v>
      </c>
      <c r="AJ7" s="2" t="s">
        <v>139</v>
      </c>
      <c r="AK7" s="2" t="s">
        <v>210</v>
      </c>
      <c r="AL7" s="2" t="s">
        <v>916</v>
      </c>
      <c r="AM7" s="2" t="s">
        <v>922</v>
      </c>
      <c r="AN7" s="2" t="s">
        <v>116</v>
      </c>
      <c r="AO7" s="2" t="s">
        <v>923</v>
      </c>
      <c r="AP7" s="2" t="s">
        <v>208</v>
      </c>
      <c r="AQ7" s="2" t="s">
        <v>388</v>
      </c>
      <c r="AR7" s="2" t="s">
        <v>389</v>
      </c>
    </row>
    <row r="8" spans="1:44" ht="15">
      <c r="A8" s="2">
        <v>3872429310</v>
      </c>
      <c r="B8" s="2">
        <v>62430165</v>
      </c>
      <c r="C8" s="12">
        <v>42097.007534722223</v>
      </c>
      <c r="D8" s="12">
        <v>42097.007962962962</v>
      </c>
      <c r="E8" s="2" t="s">
        <v>926</v>
      </c>
      <c r="F8" s="7"/>
      <c r="G8" s="7"/>
      <c r="H8" s="7"/>
      <c r="I8" s="9" t="s">
        <v>927</v>
      </c>
      <c r="J8" s="2" t="s">
        <v>81</v>
      </c>
      <c r="K8" s="2" t="s">
        <v>927</v>
      </c>
      <c r="L8" s="2"/>
      <c r="M8" s="6"/>
      <c r="N8" s="2"/>
      <c r="O8" s="44"/>
      <c r="P8" s="2"/>
      <c r="Q8" s="5"/>
      <c r="R8" s="2"/>
      <c r="S8" s="5"/>
      <c r="T8" s="5"/>
      <c r="U8" s="5"/>
      <c r="V8" s="2"/>
      <c r="W8" s="7"/>
      <c r="X8" s="9"/>
      <c r="Y8" s="9"/>
      <c r="Z8" s="7"/>
      <c r="AA8" s="7"/>
      <c r="AB8" s="7"/>
      <c r="AC8" s="9"/>
      <c r="AD8" s="9"/>
      <c r="AE8" s="9"/>
      <c r="AF8" s="2"/>
      <c r="AG8" s="2"/>
      <c r="AH8" s="5"/>
      <c r="AI8" s="2" t="s">
        <v>178</v>
      </c>
      <c r="AJ8" s="2" t="s">
        <v>104</v>
      </c>
      <c r="AK8" s="2" t="s">
        <v>107</v>
      </c>
      <c r="AL8" s="2" t="s">
        <v>928</v>
      </c>
      <c r="AM8" s="2" t="s">
        <v>212</v>
      </c>
      <c r="AN8" s="2" t="s">
        <v>213</v>
      </c>
      <c r="AO8" s="2" t="s">
        <v>207</v>
      </c>
      <c r="AP8" s="2" t="s">
        <v>920</v>
      </c>
      <c r="AQ8" s="2" t="s">
        <v>929</v>
      </c>
      <c r="AR8" s="2" t="s">
        <v>194</v>
      </c>
    </row>
    <row r="9" spans="1:44" ht="15">
      <c r="A9" s="2">
        <v>3926633513</v>
      </c>
      <c r="B9" s="2">
        <v>62430165</v>
      </c>
      <c r="C9" s="12">
        <v>42121.225474537037</v>
      </c>
      <c r="D9" s="12">
        <v>42121.22625</v>
      </c>
      <c r="E9" s="2" t="s">
        <v>140</v>
      </c>
      <c r="F9" s="7"/>
      <c r="G9" s="7"/>
      <c r="H9" s="7"/>
      <c r="I9" s="9" t="s">
        <v>91</v>
      </c>
      <c r="J9" s="2" t="s">
        <v>81</v>
      </c>
      <c r="K9" s="2" t="s">
        <v>91</v>
      </c>
      <c r="L9" s="2"/>
      <c r="M9" s="6"/>
      <c r="N9" s="2"/>
      <c r="O9" s="44"/>
      <c r="P9" s="2"/>
      <c r="Q9" s="5"/>
      <c r="R9" s="2"/>
      <c r="S9" s="5"/>
      <c r="T9" s="5"/>
      <c r="U9" s="5"/>
      <c r="V9" s="2"/>
      <c r="W9" s="7"/>
      <c r="X9" s="9"/>
      <c r="Y9" s="9"/>
      <c r="Z9" s="7"/>
      <c r="AA9" s="7"/>
      <c r="AB9" s="7"/>
      <c r="AC9" s="9"/>
      <c r="AD9" s="9"/>
      <c r="AE9" s="9"/>
      <c r="AF9" s="2"/>
      <c r="AG9" s="2"/>
      <c r="AH9" s="5"/>
      <c r="AI9" s="2" t="s">
        <v>178</v>
      </c>
      <c r="AJ9" s="2" t="s">
        <v>203</v>
      </c>
      <c r="AK9" s="2" t="s">
        <v>210</v>
      </c>
      <c r="AL9" s="2" t="s">
        <v>110</v>
      </c>
      <c r="AM9" s="2" t="s">
        <v>185</v>
      </c>
      <c r="AN9" s="2" t="s">
        <v>213</v>
      </c>
      <c r="AO9" s="2" t="s">
        <v>919</v>
      </c>
      <c r="AP9" s="2" t="s">
        <v>214</v>
      </c>
      <c r="AQ9" s="2" t="s">
        <v>129</v>
      </c>
      <c r="AR9" s="2" t="s">
        <v>133</v>
      </c>
    </row>
    <row r="10" spans="1:44" ht="15">
      <c r="A10" s="2">
        <v>4009717940</v>
      </c>
      <c r="B10" s="2">
        <v>62430165</v>
      </c>
      <c r="C10" s="12">
        <v>42159.145567129628</v>
      </c>
      <c r="D10" s="12">
        <v>42159.148553240739</v>
      </c>
      <c r="E10" s="2" t="s">
        <v>885</v>
      </c>
      <c r="F10" s="7"/>
      <c r="G10" s="9" t="s">
        <v>930</v>
      </c>
      <c r="H10" s="9" t="s">
        <v>931</v>
      </c>
      <c r="I10" s="9" t="s">
        <v>932</v>
      </c>
      <c r="J10" s="2" t="s">
        <v>170</v>
      </c>
      <c r="K10" s="2" t="s">
        <v>932</v>
      </c>
      <c r="L10" s="2" t="s">
        <v>930</v>
      </c>
      <c r="M10" s="6" t="s">
        <v>933</v>
      </c>
      <c r="N10" s="2" t="s">
        <v>931</v>
      </c>
      <c r="O10" s="44" t="s">
        <v>934</v>
      </c>
      <c r="P10" s="2" t="s">
        <v>87</v>
      </c>
      <c r="Q10" s="2" t="s">
        <v>935</v>
      </c>
      <c r="R10" s="2" t="s">
        <v>936</v>
      </c>
      <c r="S10" s="2" t="s">
        <v>937</v>
      </c>
      <c r="T10" s="5"/>
      <c r="U10" s="5"/>
      <c r="V10" s="2" t="s">
        <v>449</v>
      </c>
      <c r="W10" s="7"/>
      <c r="X10" s="9"/>
      <c r="Y10" s="9"/>
      <c r="Z10" s="7"/>
      <c r="AA10" s="7"/>
      <c r="AB10" s="7"/>
      <c r="AC10" s="9"/>
      <c r="AD10" s="9"/>
      <c r="AE10" s="9"/>
      <c r="AF10" s="2"/>
      <c r="AG10" s="2"/>
      <c r="AH10" s="5"/>
      <c r="AI10" s="2" t="s">
        <v>239</v>
      </c>
      <c r="AJ10" s="2" t="s">
        <v>203</v>
      </c>
      <c r="AK10" s="2" t="s">
        <v>174</v>
      </c>
      <c r="AL10" s="2" t="s">
        <v>110</v>
      </c>
      <c r="AM10" s="2" t="s">
        <v>185</v>
      </c>
      <c r="AN10" s="2" t="s">
        <v>938</v>
      </c>
      <c r="AO10" s="2" t="s">
        <v>919</v>
      </c>
      <c r="AP10" s="2" t="s">
        <v>939</v>
      </c>
      <c r="AQ10" s="2" t="s">
        <v>193</v>
      </c>
      <c r="AR10" s="2" t="s">
        <v>924</v>
      </c>
    </row>
    <row r="11" spans="1:44" ht="15">
      <c r="A11" s="2">
        <v>4106161316</v>
      </c>
      <c r="B11" s="2">
        <v>62430165</v>
      </c>
      <c r="C11" s="12">
        <v>42212.216377314813</v>
      </c>
      <c r="D11" s="12">
        <v>42212.216689814813</v>
      </c>
      <c r="E11" s="2" t="s">
        <v>140</v>
      </c>
      <c r="F11" s="7"/>
      <c r="G11" s="7"/>
      <c r="H11" s="7"/>
      <c r="I11" s="9" t="s">
        <v>471</v>
      </c>
      <c r="J11" s="2" t="s">
        <v>81</v>
      </c>
      <c r="K11" s="2" t="s">
        <v>471</v>
      </c>
      <c r="L11" s="2"/>
      <c r="M11" s="6"/>
      <c r="N11" s="2"/>
      <c r="O11" s="44"/>
      <c r="P11" s="2"/>
      <c r="Q11" s="5"/>
      <c r="R11" s="2"/>
      <c r="S11" s="5"/>
      <c r="T11" s="5"/>
      <c r="U11" s="5"/>
      <c r="V11" s="2"/>
      <c r="W11" s="7"/>
      <c r="X11" s="9"/>
      <c r="Y11" s="9"/>
      <c r="Z11" s="7"/>
      <c r="AA11" s="7"/>
      <c r="AB11" s="7"/>
      <c r="AC11" s="9"/>
      <c r="AD11" s="9"/>
      <c r="AE11" s="9"/>
      <c r="AF11" s="2"/>
      <c r="AG11" s="2"/>
      <c r="AH11" s="5"/>
      <c r="AI11" s="2" t="s">
        <v>940</v>
      </c>
      <c r="AJ11" s="2" t="s">
        <v>104</v>
      </c>
      <c r="AK11" s="2" t="s">
        <v>174</v>
      </c>
      <c r="AL11" s="2" t="s">
        <v>110</v>
      </c>
      <c r="AM11" s="2" t="s">
        <v>922</v>
      </c>
      <c r="AN11" s="2" t="s">
        <v>213</v>
      </c>
      <c r="AO11" s="2" t="s">
        <v>207</v>
      </c>
      <c r="AP11" s="2" t="s">
        <v>939</v>
      </c>
      <c r="AQ11" s="2" t="s">
        <v>193</v>
      </c>
      <c r="AR11" s="2" t="s">
        <v>921</v>
      </c>
    </row>
    <row r="12" spans="1:44" ht="15">
      <c r="A12" s="2">
        <v>4106164534</v>
      </c>
      <c r="B12" s="2">
        <v>62430165</v>
      </c>
      <c r="C12" s="12">
        <v>42212.219837962963</v>
      </c>
      <c r="D12" s="12">
        <v>42212.231574074074</v>
      </c>
      <c r="E12" s="2" t="s">
        <v>140</v>
      </c>
      <c r="F12" s="7"/>
      <c r="G12" s="9" t="s">
        <v>941</v>
      </c>
      <c r="H12" s="9" t="s">
        <v>942</v>
      </c>
      <c r="I12" s="9" t="s">
        <v>899</v>
      </c>
      <c r="J12" s="2" t="s">
        <v>170</v>
      </c>
      <c r="K12" s="2" t="s">
        <v>899</v>
      </c>
      <c r="L12" s="2" t="s">
        <v>941</v>
      </c>
      <c r="M12" s="6" t="s">
        <v>943</v>
      </c>
      <c r="N12" s="2" t="s">
        <v>942</v>
      </c>
      <c r="O12" s="44" t="s">
        <v>918</v>
      </c>
      <c r="P12" s="2" t="s">
        <v>87</v>
      </c>
      <c r="Q12" s="2" t="s">
        <v>944</v>
      </c>
      <c r="R12" s="2" t="s">
        <v>945</v>
      </c>
      <c r="S12" s="2" t="s">
        <v>946</v>
      </c>
      <c r="T12" s="5"/>
      <c r="U12" s="5"/>
      <c r="V12" s="2" t="s">
        <v>449</v>
      </c>
      <c r="W12" s="7"/>
      <c r="X12" s="9" t="s">
        <v>947</v>
      </c>
      <c r="Y12" s="9" t="s">
        <v>948</v>
      </c>
      <c r="Z12" s="7"/>
      <c r="AA12" s="7"/>
      <c r="AB12" s="7"/>
      <c r="AC12" s="9"/>
      <c r="AD12" s="9"/>
      <c r="AE12" s="9"/>
      <c r="AF12" s="2"/>
      <c r="AG12" s="2"/>
      <c r="AH12" s="5"/>
      <c r="AI12" s="2" t="s">
        <v>239</v>
      </c>
      <c r="AJ12" s="2" t="s">
        <v>173</v>
      </c>
      <c r="AK12" s="2" t="s">
        <v>183</v>
      </c>
      <c r="AL12" s="2" t="s">
        <v>110</v>
      </c>
      <c r="AM12" s="2" t="s">
        <v>212</v>
      </c>
      <c r="AN12" s="2" t="s">
        <v>206</v>
      </c>
      <c r="AO12" s="2" t="s">
        <v>207</v>
      </c>
      <c r="AP12" s="2" t="s">
        <v>920</v>
      </c>
      <c r="AQ12" s="2" t="s">
        <v>215</v>
      </c>
      <c r="AR12" s="2" t="s">
        <v>924</v>
      </c>
    </row>
    <row r="13" spans="1:44" ht="15">
      <c r="A13" s="2">
        <v>4106164534</v>
      </c>
      <c r="B13" s="2">
        <v>62430165</v>
      </c>
      <c r="C13" s="12">
        <v>42212.219837962963</v>
      </c>
      <c r="D13" s="12">
        <v>42212.231574074074</v>
      </c>
      <c r="E13" s="2" t="s">
        <v>140</v>
      </c>
      <c r="F13" s="7"/>
      <c r="G13" s="9" t="s">
        <v>941</v>
      </c>
      <c r="H13" s="9" t="s">
        <v>942</v>
      </c>
      <c r="I13" s="9" t="s">
        <v>899</v>
      </c>
      <c r="J13" s="2" t="s">
        <v>170</v>
      </c>
      <c r="K13" s="2" t="s">
        <v>899</v>
      </c>
      <c r="L13" s="2" t="s">
        <v>941</v>
      </c>
      <c r="M13" s="6" t="s">
        <v>943</v>
      </c>
      <c r="N13" s="2" t="s">
        <v>942</v>
      </c>
      <c r="O13" s="44" t="s">
        <v>918</v>
      </c>
      <c r="P13" s="2" t="s">
        <v>87</v>
      </c>
      <c r="Q13" s="2" t="s">
        <v>944</v>
      </c>
      <c r="R13" s="2" t="s">
        <v>945</v>
      </c>
      <c r="S13" s="2" t="s">
        <v>946</v>
      </c>
      <c r="T13" s="5"/>
      <c r="U13" s="5"/>
      <c r="V13" s="2" t="s">
        <v>449</v>
      </c>
      <c r="W13" s="7"/>
      <c r="X13" s="9" t="s">
        <v>947</v>
      </c>
      <c r="Y13" s="9" t="s">
        <v>948</v>
      </c>
      <c r="Z13" s="7"/>
      <c r="AA13" s="7"/>
      <c r="AB13" s="7"/>
      <c r="AC13" s="9"/>
      <c r="AD13" s="9"/>
      <c r="AE13" s="9"/>
      <c r="AF13" s="2"/>
      <c r="AG13" s="2"/>
      <c r="AH13" s="5"/>
      <c r="AI13" s="2" t="s">
        <v>239</v>
      </c>
      <c r="AJ13" s="2" t="s">
        <v>173</v>
      </c>
      <c r="AK13" s="2" t="s">
        <v>183</v>
      </c>
      <c r="AL13" s="2" t="s">
        <v>110</v>
      </c>
      <c r="AM13" s="2" t="s">
        <v>212</v>
      </c>
      <c r="AN13" s="2" t="s">
        <v>206</v>
      </c>
      <c r="AO13" s="2" t="s">
        <v>207</v>
      </c>
      <c r="AP13" s="2" t="s">
        <v>920</v>
      </c>
      <c r="AQ13" s="2" t="s">
        <v>215</v>
      </c>
      <c r="AR13" s="2" t="s">
        <v>924</v>
      </c>
    </row>
    <row r="14" spans="1:44" ht="15">
      <c r="A14" s="2">
        <v>4590909974</v>
      </c>
      <c r="B14" s="2">
        <v>62430165</v>
      </c>
      <c r="C14" s="12">
        <v>42446.296620370369</v>
      </c>
      <c r="D14" s="12">
        <v>42446.300798611112</v>
      </c>
      <c r="E14" s="2" t="s">
        <v>949</v>
      </c>
      <c r="F14" s="7"/>
      <c r="G14" s="9" t="s">
        <v>83</v>
      </c>
      <c r="H14" s="9" t="s">
        <v>85</v>
      </c>
      <c r="I14" s="9" t="s">
        <v>950</v>
      </c>
      <c r="J14" s="2" t="s">
        <v>81</v>
      </c>
      <c r="K14" s="2" t="s">
        <v>950</v>
      </c>
      <c r="L14" s="2" t="s">
        <v>83</v>
      </c>
      <c r="M14" s="6" t="s">
        <v>951</v>
      </c>
      <c r="N14" s="2" t="s">
        <v>85</v>
      </c>
      <c r="O14" s="44">
        <v>36215</v>
      </c>
      <c r="P14" s="2" t="s">
        <v>87</v>
      </c>
      <c r="Q14" s="2" t="s">
        <v>171</v>
      </c>
      <c r="R14" s="2" t="s">
        <v>89</v>
      </c>
      <c r="S14" s="2" t="s">
        <v>952</v>
      </c>
      <c r="T14" s="5"/>
      <c r="U14" s="5"/>
      <c r="V14" s="2" t="s">
        <v>449</v>
      </c>
      <c r="W14" s="7"/>
      <c r="X14" s="9" t="s">
        <v>953</v>
      </c>
      <c r="Y14" s="9" t="s">
        <v>536</v>
      </c>
      <c r="Z14" s="7"/>
      <c r="AA14" s="7"/>
      <c r="AB14" s="7"/>
      <c r="AC14" s="9" t="s">
        <v>954</v>
      </c>
      <c r="AD14" s="9"/>
      <c r="AE14" s="9" t="s">
        <v>955</v>
      </c>
      <c r="AF14" s="2"/>
      <c r="AG14" s="2" t="s">
        <v>956</v>
      </c>
      <c r="AH14" s="5"/>
      <c r="AI14" s="2" t="s">
        <v>940</v>
      </c>
      <c r="AJ14" s="2" t="s">
        <v>203</v>
      </c>
      <c r="AK14" s="2" t="s">
        <v>174</v>
      </c>
      <c r="AL14" s="2" t="s">
        <v>110</v>
      </c>
      <c r="AM14" s="2" t="s">
        <v>185</v>
      </c>
      <c r="AN14" s="2" t="s">
        <v>240</v>
      </c>
      <c r="AO14" s="2" t="s">
        <v>957</v>
      </c>
      <c r="AP14" s="2" t="s">
        <v>939</v>
      </c>
      <c r="AQ14" s="2" t="s">
        <v>929</v>
      </c>
      <c r="AR14" s="2" t="s">
        <v>194</v>
      </c>
    </row>
    <row r="15" spans="1:44" ht="15">
      <c r="A15" s="2">
        <v>4590907924</v>
      </c>
      <c r="B15" s="2">
        <v>62430165</v>
      </c>
      <c r="C15" s="12">
        <v>42446.295428240737</v>
      </c>
      <c r="D15" s="12">
        <v>42446.296412037038</v>
      </c>
      <c r="E15" s="2" t="s">
        <v>949</v>
      </c>
      <c r="F15" s="7"/>
      <c r="G15" s="7"/>
      <c r="H15" s="7"/>
      <c r="I15" s="9" t="s">
        <v>641</v>
      </c>
      <c r="J15" s="2" t="s">
        <v>81</v>
      </c>
      <c r="K15" s="9" t="s">
        <v>641</v>
      </c>
      <c r="L15" s="2"/>
      <c r="M15" s="6"/>
      <c r="N15" s="2"/>
      <c r="O15" s="44"/>
      <c r="P15" s="2"/>
      <c r="Q15" s="5"/>
      <c r="R15" s="2"/>
      <c r="S15" s="5"/>
      <c r="T15" s="5"/>
      <c r="U15" s="5"/>
      <c r="V15" s="2"/>
      <c r="W15" s="7"/>
      <c r="X15" s="9"/>
      <c r="Y15" s="9"/>
      <c r="Z15" s="7"/>
      <c r="AA15" s="7"/>
      <c r="AB15" s="7"/>
      <c r="AC15" s="9"/>
      <c r="AD15" s="9"/>
      <c r="AE15" s="9"/>
      <c r="AF15" s="2"/>
      <c r="AG15" s="2"/>
      <c r="AH15" s="5"/>
      <c r="AI15" s="2" t="s">
        <v>178</v>
      </c>
      <c r="AJ15" s="2" t="s">
        <v>104</v>
      </c>
      <c r="AK15" s="2" t="s">
        <v>107</v>
      </c>
      <c r="AL15" s="2" t="s">
        <v>204</v>
      </c>
      <c r="AM15" s="2" t="s">
        <v>958</v>
      </c>
      <c r="AN15" s="2" t="s">
        <v>938</v>
      </c>
      <c r="AO15" s="2" t="s">
        <v>957</v>
      </c>
      <c r="AP15" s="2" t="s">
        <v>214</v>
      </c>
      <c r="AQ15" s="2" t="s">
        <v>193</v>
      </c>
      <c r="AR15" s="2" t="s">
        <v>924</v>
      </c>
    </row>
    <row r="16" spans="1:44" ht="15">
      <c r="A16" s="2">
        <v>4659940741</v>
      </c>
      <c r="B16" s="2">
        <v>62430165</v>
      </c>
      <c r="C16" s="12">
        <v>42475.063402777778</v>
      </c>
      <c r="D16" s="12">
        <v>42475.066111111111</v>
      </c>
      <c r="E16" s="2" t="s">
        <v>524</v>
      </c>
      <c r="F16" s="9" t="s">
        <v>959</v>
      </c>
      <c r="G16" s="7"/>
      <c r="H16" s="7"/>
      <c r="I16" s="7"/>
      <c r="J16" s="2" t="s">
        <v>170</v>
      </c>
      <c r="K16" s="2" t="s">
        <v>960</v>
      </c>
      <c r="L16" s="2" t="s">
        <v>961</v>
      </c>
      <c r="M16" s="6" t="s">
        <v>962</v>
      </c>
      <c r="N16" s="2" t="s">
        <v>963</v>
      </c>
      <c r="O16" s="44">
        <v>36274</v>
      </c>
      <c r="P16" s="2" t="s">
        <v>87</v>
      </c>
      <c r="Q16" s="2" t="s">
        <v>171</v>
      </c>
      <c r="R16" s="2" t="s">
        <v>964</v>
      </c>
      <c r="S16" s="2" t="s">
        <v>965</v>
      </c>
      <c r="T16" s="2" t="s">
        <v>966</v>
      </c>
      <c r="U16" s="2" t="s">
        <v>967</v>
      </c>
      <c r="V16" s="2" t="s">
        <v>959</v>
      </c>
      <c r="W16" s="9" t="s">
        <v>117</v>
      </c>
      <c r="X16" s="9" t="s">
        <v>968</v>
      </c>
      <c r="Y16" s="9" t="s">
        <v>691</v>
      </c>
      <c r="Z16" s="9" t="s">
        <v>969</v>
      </c>
      <c r="AA16" s="9" t="s">
        <v>970</v>
      </c>
      <c r="AB16" s="9" t="s">
        <v>971</v>
      </c>
      <c r="AC16" s="9" t="s">
        <v>972</v>
      </c>
      <c r="AD16" s="9" t="s">
        <v>973</v>
      </c>
      <c r="AE16" s="9" t="s">
        <v>974</v>
      </c>
      <c r="AF16" s="2" t="s">
        <v>975</v>
      </c>
      <c r="AG16" s="2" t="s">
        <v>976</v>
      </c>
      <c r="AH16" s="2" t="s">
        <v>977</v>
      </c>
      <c r="AI16" s="2" t="s">
        <v>102</v>
      </c>
      <c r="AJ16" s="2" t="s">
        <v>203</v>
      </c>
      <c r="AK16" s="2" t="s">
        <v>107</v>
      </c>
      <c r="AL16" s="2" t="s">
        <v>916</v>
      </c>
      <c r="AM16" s="2" t="s">
        <v>113</v>
      </c>
      <c r="AN16" s="2" t="s">
        <v>213</v>
      </c>
      <c r="AO16" s="2" t="s">
        <v>207</v>
      </c>
      <c r="AP16" s="2" t="s">
        <v>939</v>
      </c>
      <c r="AQ16" s="2" t="s">
        <v>917</v>
      </c>
      <c r="AR16" s="2" t="s">
        <v>921</v>
      </c>
    </row>
    <row r="17" spans="1:44" ht="15">
      <c r="A17" s="2">
        <v>4657688322</v>
      </c>
      <c r="B17" s="2">
        <v>62430165</v>
      </c>
      <c r="C17" s="12">
        <v>42474.353842592594</v>
      </c>
      <c r="D17" s="12">
        <v>42474.356585648151</v>
      </c>
      <c r="E17" s="2" t="s">
        <v>915</v>
      </c>
      <c r="F17" s="7"/>
      <c r="G17" s="7"/>
      <c r="H17" s="7"/>
      <c r="I17" s="7"/>
      <c r="J17" s="2" t="s">
        <v>81</v>
      </c>
      <c r="K17" s="2"/>
      <c r="L17" s="2"/>
      <c r="M17" s="6"/>
      <c r="N17" s="2"/>
      <c r="O17" s="44"/>
      <c r="P17" s="2"/>
      <c r="Q17" s="5"/>
      <c r="R17" s="2"/>
      <c r="S17" s="5"/>
      <c r="T17" s="5"/>
      <c r="U17" s="5"/>
      <c r="V17" s="2"/>
      <c r="W17" s="7"/>
      <c r="X17" s="9"/>
      <c r="Y17" s="9"/>
      <c r="Z17" s="7"/>
      <c r="AA17" s="7"/>
      <c r="AB17" s="7"/>
      <c r="AC17" s="9"/>
      <c r="AD17" s="9"/>
      <c r="AE17" s="9"/>
      <c r="AF17" s="2"/>
      <c r="AG17" s="2"/>
      <c r="AH17" s="5"/>
      <c r="AI17" s="2" t="s">
        <v>239</v>
      </c>
      <c r="AJ17" s="2" t="s">
        <v>104</v>
      </c>
      <c r="AK17" s="2" t="s">
        <v>107</v>
      </c>
      <c r="AL17" s="2" t="s">
        <v>916</v>
      </c>
      <c r="AM17" s="2" t="s">
        <v>185</v>
      </c>
      <c r="AN17" s="2" t="s">
        <v>240</v>
      </c>
      <c r="AO17" s="2" t="s">
        <v>207</v>
      </c>
      <c r="AP17" s="2" t="s">
        <v>214</v>
      </c>
      <c r="AQ17" s="2" t="s">
        <v>917</v>
      </c>
      <c r="AR17" s="2" t="s">
        <v>209</v>
      </c>
    </row>
    <row r="18" spans="1:44" ht="15">
      <c r="A18" s="2">
        <v>4659940741</v>
      </c>
      <c r="B18" s="2">
        <v>62430165</v>
      </c>
      <c r="C18" s="12">
        <v>42475.063402777778</v>
      </c>
      <c r="D18" s="12">
        <v>42475.066111111111</v>
      </c>
      <c r="E18" s="2" t="s">
        <v>524</v>
      </c>
      <c r="F18" s="9" t="s">
        <v>959</v>
      </c>
      <c r="G18" s="7"/>
      <c r="H18" s="7"/>
      <c r="I18" s="7"/>
      <c r="J18" s="2" t="s">
        <v>170</v>
      </c>
      <c r="K18" s="2" t="s">
        <v>960</v>
      </c>
      <c r="L18" s="2" t="s">
        <v>961</v>
      </c>
      <c r="M18" s="6" t="s">
        <v>962</v>
      </c>
      <c r="N18" s="2" t="s">
        <v>963</v>
      </c>
      <c r="O18" s="44">
        <v>36274</v>
      </c>
      <c r="P18" s="2" t="s">
        <v>87</v>
      </c>
      <c r="Q18" s="2" t="s">
        <v>171</v>
      </c>
      <c r="R18" s="2" t="s">
        <v>964</v>
      </c>
      <c r="S18" s="2" t="s">
        <v>965</v>
      </c>
      <c r="T18" s="2" t="s">
        <v>966</v>
      </c>
      <c r="U18" s="2" t="s">
        <v>967</v>
      </c>
      <c r="V18" s="2" t="s">
        <v>959</v>
      </c>
      <c r="W18" s="9" t="s">
        <v>117</v>
      </c>
      <c r="X18" s="9" t="s">
        <v>968</v>
      </c>
      <c r="Y18" s="9" t="s">
        <v>691</v>
      </c>
      <c r="Z18" s="9" t="s">
        <v>969</v>
      </c>
      <c r="AA18" s="9" t="s">
        <v>970</v>
      </c>
      <c r="AB18" s="9" t="s">
        <v>971</v>
      </c>
      <c r="AC18" s="9" t="s">
        <v>972</v>
      </c>
      <c r="AD18" s="9" t="s">
        <v>973</v>
      </c>
      <c r="AE18" s="9" t="s">
        <v>974</v>
      </c>
      <c r="AF18" s="2" t="s">
        <v>975</v>
      </c>
      <c r="AG18" s="2" t="s">
        <v>976</v>
      </c>
      <c r="AH18" s="2" t="s">
        <v>977</v>
      </c>
      <c r="AI18" s="2" t="s">
        <v>102</v>
      </c>
      <c r="AJ18" s="2" t="s">
        <v>203</v>
      </c>
      <c r="AK18" s="2" t="s">
        <v>107</v>
      </c>
      <c r="AL18" s="2" t="s">
        <v>916</v>
      </c>
      <c r="AM18" s="2" t="s">
        <v>113</v>
      </c>
      <c r="AN18" s="2" t="s">
        <v>213</v>
      </c>
      <c r="AO18" s="2" t="s">
        <v>207</v>
      </c>
      <c r="AP18" s="2" t="s">
        <v>939</v>
      </c>
      <c r="AQ18" s="2" t="s">
        <v>917</v>
      </c>
      <c r="AR18" s="2" t="s">
        <v>921</v>
      </c>
    </row>
    <row r="19" spans="1:44" ht="15">
      <c r="A19" s="2">
        <v>4662378180</v>
      </c>
      <c r="B19" s="2">
        <v>84113381</v>
      </c>
      <c r="C19" s="12">
        <v>42476.101701388892</v>
      </c>
      <c r="D19" s="12">
        <v>42476.10361111111</v>
      </c>
      <c r="E19" s="2" t="s">
        <v>978</v>
      </c>
      <c r="F19" s="7"/>
      <c r="G19" s="7"/>
      <c r="H19" s="7"/>
      <c r="I19" s="9" t="s">
        <v>577</v>
      </c>
      <c r="J19" s="2" t="s">
        <v>170</v>
      </c>
      <c r="K19" s="2" t="s">
        <v>592</v>
      </c>
      <c r="L19" s="2" t="s">
        <v>979</v>
      </c>
      <c r="M19" s="6" t="s">
        <v>980</v>
      </c>
      <c r="N19" s="2" t="s">
        <v>981</v>
      </c>
      <c r="O19" s="44">
        <v>36184</v>
      </c>
      <c r="P19" s="2" t="s">
        <v>87</v>
      </c>
      <c r="Q19" s="2" t="s">
        <v>171</v>
      </c>
      <c r="R19" s="2" t="s">
        <v>964</v>
      </c>
      <c r="S19" s="2" t="s">
        <v>982</v>
      </c>
      <c r="T19" s="2" t="s">
        <v>966</v>
      </c>
      <c r="U19" s="2" t="s">
        <v>967</v>
      </c>
      <c r="V19" s="2" t="s">
        <v>983</v>
      </c>
      <c r="W19" s="9" t="s">
        <v>117</v>
      </c>
      <c r="X19" s="9" t="s">
        <v>968</v>
      </c>
      <c r="Y19" s="9" t="s">
        <v>691</v>
      </c>
      <c r="Z19" s="9" t="s">
        <v>969</v>
      </c>
      <c r="AA19" s="9" t="s">
        <v>970</v>
      </c>
      <c r="AB19" s="9" t="s">
        <v>971</v>
      </c>
      <c r="AC19" s="9" t="s">
        <v>984</v>
      </c>
      <c r="AD19" s="9" t="s">
        <v>985</v>
      </c>
      <c r="AE19" s="9" t="s">
        <v>974</v>
      </c>
      <c r="AF19" s="2" t="s">
        <v>434</v>
      </c>
      <c r="AG19" s="2" t="s">
        <v>986</v>
      </c>
      <c r="AH19" s="2" t="s">
        <v>977</v>
      </c>
      <c r="AI19" s="2" t="s">
        <v>239</v>
      </c>
      <c r="AJ19" s="2" t="s">
        <v>104</v>
      </c>
      <c r="AK19" s="2" t="s">
        <v>174</v>
      </c>
      <c r="AL19" s="2" t="s">
        <v>204</v>
      </c>
      <c r="AM19" s="2" t="s">
        <v>205</v>
      </c>
      <c r="AN19" s="2" t="s">
        <v>240</v>
      </c>
      <c r="AO19" s="2" t="s">
        <v>207</v>
      </c>
      <c r="AP19" s="2" t="s">
        <v>920</v>
      </c>
      <c r="AQ19" s="2" t="s">
        <v>193</v>
      </c>
      <c r="AR19" s="2" t="s">
        <v>924</v>
      </c>
    </row>
    <row r="20" spans="1:44" ht="15">
      <c r="A20" s="2">
        <v>4657688322</v>
      </c>
      <c r="B20" s="2">
        <v>62430165</v>
      </c>
      <c r="C20" s="12">
        <v>42474.353842592594</v>
      </c>
      <c r="D20" s="12">
        <v>42474.356585648151</v>
      </c>
      <c r="E20" s="2" t="s">
        <v>915</v>
      </c>
      <c r="F20" s="7"/>
      <c r="G20" s="7"/>
      <c r="H20" s="7"/>
      <c r="I20" t="s">
        <v>566</v>
      </c>
      <c r="J20" s="2" t="s">
        <v>81</v>
      </c>
      <c r="K20" s="2"/>
      <c r="L20" s="2"/>
      <c r="M20" s="6"/>
      <c r="N20" s="2"/>
      <c r="O20" s="44"/>
      <c r="P20" s="2"/>
      <c r="Q20" s="5"/>
      <c r="R20" s="2"/>
      <c r="S20" s="5"/>
      <c r="T20" s="5"/>
      <c r="U20" s="5"/>
      <c r="V20" s="2"/>
      <c r="W20" s="7"/>
      <c r="X20" s="9"/>
      <c r="Y20" s="9"/>
      <c r="Z20" s="7"/>
      <c r="AA20" s="7"/>
      <c r="AB20" s="7"/>
      <c r="AC20" s="9"/>
      <c r="AD20" s="9"/>
      <c r="AE20" s="9"/>
      <c r="AF20" s="2"/>
      <c r="AG20" s="2"/>
      <c r="AH20" s="5"/>
      <c r="AI20" s="2" t="s">
        <v>239</v>
      </c>
      <c r="AJ20" s="2" t="s">
        <v>104</v>
      </c>
      <c r="AK20" s="2" t="s">
        <v>107</v>
      </c>
      <c r="AL20" s="2" t="s">
        <v>916</v>
      </c>
      <c r="AM20" s="2" t="s">
        <v>185</v>
      </c>
      <c r="AN20" s="2" t="s">
        <v>240</v>
      </c>
      <c r="AO20" s="2" t="s">
        <v>207</v>
      </c>
      <c r="AP20" s="2" t="s">
        <v>214</v>
      </c>
      <c r="AQ20" s="2" t="s">
        <v>917</v>
      </c>
      <c r="AR20" s="2" t="s">
        <v>209</v>
      </c>
    </row>
    <row r="21" spans="1:44" ht="15">
      <c r="A21" s="2"/>
      <c r="B21" s="2"/>
      <c r="C21" s="12"/>
      <c r="D21" s="12"/>
      <c r="E21" s="2"/>
      <c r="F21" s="7"/>
      <c r="G21" s="7"/>
      <c r="H21" s="7"/>
      <c r="I21" s="7"/>
      <c r="J21" s="2"/>
      <c r="K21" s="2"/>
      <c r="L21" s="2"/>
      <c r="M21" s="6"/>
      <c r="N21" s="2"/>
      <c r="O21" s="44"/>
      <c r="P21" s="2"/>
      <c r="Q21" s="5"/>
      <c r="R21" s="2"/>
      <c r="S21" s="5"/>
      <c r="T21" s="5"/>
      <c r="U21" s="5"/>
      <c r="V21" s="7"/>
      <c r="W21" s="7"/>
      <c r="X21" s="9"/>
      <c r="Y21" s="9"/>
      <c r="Z21" s="7"/>
      <c r="AA21" s="7"/>
      <c r="AB21" s="7"/>
      <c r="AC21" s="9"/>
      <c r="AD21" s="9"/>
      <c r="AE21" s="9"/>
      <c r="AF21" s="2"/>
      <c r="AG21" s="2"/>
      <c r="AH21" s="5"/>
      <c r="AI21" s="2"/>
      <c r="AJ21" s="2"/>
      <c r="AK21" s="2"/>
      <c r="AL21" s="2"/>
      <c r="AM21" s="2"/>
      <c r="AN21" s="2"/>
      <c r="AO21" s="2"/>
      <c r="AP21" s="2"/>
      <c r="AQ21" s="2"/>
      <c r="AR21" s="2"/>
    </row>
    <row r="22" spans="1:44" ht="15">
      <c r="A22" s="2"/>
      <c r="B22" s="2"/>
      <c r="C22" s="12"/>
      <c r="D22" s="12"/>
      <c r="E22" s="2"/>
      <c r="F22" s="7"/>
      <c r="G22" s="7"/>
      <c r="H22" s="7"/>
      <c r="I22" s="9"/>
      <c r="J22" s="2"/>
      <c r="K22" s="2"/>
      <c r="L22" s="2"/>
      <c r="M22" s="6"/>
      <c r="N22" s="2"/>
      <c r="O22" s="44"/>
      <c r="P22" s="2"/>
      <c r="Q22" s="5"/>
      <c r="R22" s="2"/>
      <c r="S22" s="5"/>
      <c r="T22" s="5"/>
      <c r="U22" s="5"/>
      <c r="V22" s="7"/>
      <c r="W22" s="7"/>
      <c r="X22" s="9"/>
      <c r="Y22" s="9"/>
      <c r="Z22" s="7"/>
      <c r="AA22" s="7"/>
      <c r="AB22" s="7"/>
      <c r="AC22" s="9"/>
      <c r="AD22" s="9"/>
      <c r="AE22" s="9"/>
      <c r="AF22" s="2"/>
      <c r="AG22" s="2"/>
      <c r="AH22" s="5"/>
      <c r="AI22" s="2"/>
      <c r="AJ22" s="2"/>
      <c r="AK22" s="2"/>
      <c r="AL22" s="2"/>
      <c r="AM22" s="2"/>
      <c r="AN22" s="2"/>
      <c r="AO22" s="2"/>
      <c r="AP22" s="2"/>
      <c r="AQ22" s="2"/>
      <c r="AR22" s="2"/>
    </row>
    <row r="23" spans="1:44" ht="15">
      <c r="A23" s="2"/>
      <c r="B23" s="2"/>
      <c r="C23" s="12"/>
      <c r="D23" s="12"/>
      <c r="E23" s="2"/>
      <c r="F23" s="7"/>
      <c r="G23" s="7"/>
      <c r="H23" s="7"/>
      <c r="I23" s="9"/>
      <c r="J23" s="2"/>
      <c r="K23" s="2"/>
      <c r="L23" s="2"/>
      <c r="M23" s="6"/>
      <c r="N23" s="2"/>
      <c r="O23" s="44"/>
      <c r="P23" s="2"/>
      <c r="Q23" s="5"/>
      <c r="R23" s="2"/>
      <c r="S23" s="5"/>
      <c r="T23" s="5"/>
      <c r="U23" s="5"/>
      <c r="V23" s="7"/>
      <c r="W23" s="7"/>
      <c r="X23" s="9"/>
      <c r="Y23" s="9"/>
      <c r="Z23" s="7"/>
      <c r="AA23" s="7"/>
      <c r="AB23" s="7"/>
      <c r="AC23" s="9"/>
      <c r="AD23" s="9"/>
      <c r="AE23" s="9"/>
      <c r="AF23" s="2"/>
      <c r="AG23" s="2"/>
      <c r="AH23" s="5"/>
      <c r="AI23" s="2"/>
      <c r="AJ23" s="2"/>
      <c r="AK23" s="2"/>
      <c r="AL23" s="2"/>
      <c r="AM23" s="2"/>
      <c r="AN23" s="2"/>
      <c r="AO23" s="2"/>
      <c r="AP23" s="2"/>
      <c r="AQ23" s="2"/>
      <c r="AR23" s="2"/>
    </row>
    <row r="24" spans="1:44" ht="15">
      <c r="A24" s="2"/>
      <c r="B24" s="2"/>
      <c r="C24" s="12"/>
      <c r="D24" s="12"/>
      <c r="E24" s="2"/>
      <c r="F24" s="7"/>
      <c r="G24" s="7"/>
      <c r="H24" s="7"/>
      <c r="I24" s="7"/>
      <c r="J24" s="2"/>
      <c r="K24" s="2"/>
      <c r="L24" s="2"/>
      <c r="M24" s="6"/>
      <c r="N24" s="2"/>
      <c r="O24" s="44"/>
      <c r="P24" s="2"/>
      <c r="Q24" s="2"/>
      <c r="R24" s="2"/>
      <c r="S24" s="5"/>
      <c r="T24" s="5"/>
      <c r="U24" s="5"/>
      <c r="V24" s="9"/>
      <c r="W24" s="7"/>
      <c r="X24" s="9"/>
      <c r="Y24" s="9"/>
      <c r="Z24" s="7"/>
      <c r="AA24" s="7"/>
      <c r="AB24" s="7"/>
      <c r="AC24" s="9"/>
      <c r="AD24" s="9"/>
      <c r="AE24" s="9"/>
      <c r="AF24" s="2"/>
      <c r="AG24" s="2"/>
      <c r="AH24" s="5"/>
      <c r="AI24" s="2"/>
      <c r="AJ24" s="2"/>
      <c r="AK24" s="2"/>
      <c r="AL24" s="2"/>
      <c r="AM24" s="2"/>
      <c r="AN24" s="2"/>
      <c r="AO24" s="2"/>
      <c r="AP24" s="2"/>
      <c r="AQ24" s="2"/>
      <c r="AR24" s="2"/>
    </row>
    <row r="25" spans="1:44" ht="15">
      <c r="A25" s="2"/>
      <c r="B25" s="2"/>
      <c r="C25" s="12"/>
      <c r="D25" s="12"/>
      <c r="E25" s="2"/>
      <c r="F25" s="7"/>
      <c r="G25" s="9"/>
      <c r="H25" s="9"/>
      <c r="I25" s="9"/>
      <c r="J25" s="2"/>
      <c r="K25" s="2"/>
      <c r="L25" s="2"/>
      <c r="M25" s="6"/>
      <c r="N25" s="2"/>
      <c r="O25" s="44"/>
      <c r="P25" s="5"/>
      <c r="Q25" s="5"/>
      <c r="R25" s="2"/>
      <c r="S25" s="5"/>
      <c r="T25" s="5"/>
      <c r="U25" s="5"/>
      <c r="V25" s="7"/>
      <c r="W25" s="7"/>
      <c r="X25" s="9"/>
      <c r="Y25" s="9"/>
      <c r="Z25" s="7"/>
      <c r="AA25" s="7"/>
      <c r="AB25" s="7"/>
      <c r="AC25" s="9"/>
      <c r="AD25" s="9"/>
      <c r="AE25" s="9"/>
      <c r="AF25" s="2"/>
      <c r="AG25" s="2"/>
      <c r="AH25" s="5"/>
      <c r="AI25" s="2"/>
      <c r="AJ25" s="2"/>
      <c r="AK25" s="2"/>
      <c r="AL25" s="2"/>
      <c r="AM25" s="2"/>
      <c r="AN25" s="2"/>
      <c r="AO25" s="2"/>
      <c r="AP25" s="2"/>
      <c r="AQ25" s="2"/>
      <c r="AR25" s="2"/>
    </row>
    <row r="26" spans="1:44" ht="15">
      <c r="A26" s="2"/>
      <c r="B26" s="2"/>
      <c r="C26" s="12"/>
      <c r="D26" s="12"/>
      <c r="E26" s="2"/>
      <c r="F26" s="7"/>
      <c r="G26" s="9"/>
      <c r="H26" s="9"/>
      <c r="I26" s="9"/>
      <c r="J26" s="2"/>
      <c r="K26" s="2"/>
      <c r="L26" s="2"/>
      <c r="M26" s="6"/>
      <c r="N26" s="2"/>
      <c r="O26" s="44"/>
      <c r="P26" s="5"/>
      <c r="Q26" s="5"/>
      <c r="R26" s="2"/>
      <c r="S26" s="5"/>
      <c r="T26" s="5"/>
      <c r="U26" s="5"/>
      <c r="V26" s="7"/>
      <c r="W26" s="7"/>
      <c r="X26" s="9"/>
      <c r="Y26" s="9"/>
      <c r="Z26" s="7"/>
      <c r="AA26" s="7"/>
      <c r="AB26" s="7"/>
      <c r="AC26" s="9"/>
      <c r="AD26" s="9"/>
      <c r="AE26" s="9"/>
      <c r="AF26" s="2"/>
      <c r="AG26" s="2"/>
      <c r="AH26" s="5"/>
      <c r="AI26" s="2"/>
      <c r="AJ26" s="2"/>
      <c r="AK26" s="2"/>
      <c r="AL26" s="2"/>
      <c r="AM26" s="2"/>
      <c r="AN26" s="2"/>
      <c r="AO26" s="2"/>
      <c r="AP26" s="2"/>
      <c r="AQ26" s="2"/>
      <c r="AR26" s="2"/>
    </row>
    <row r="27" spans="1:44" ht="15">
      <c r="A27" s="2"/>
      <c r="B27" s="2"/>
      <c r="C27" s="12"/>
      <c r="D27" s="12"/>
      <c r="E27" s="2"/>
      <c r="F27" s="7"/>
      <c r="G27" s="9"/>
      <c r="H27" s="9"/>
      <c r="I27" s="9"/>
      <c r="J27" s="2"/>
      <c r="K27" s="2"/>
      <c r="L27" s="2"/>
      <c r="M27" s="6"/>
      <c r="N27" s="2"/>
      <c r="O27" s="44"/>
      <c r="P27" s="5"/>
      <c r="Q27" s="5"/>
      <c r="R27" s="2"/>
      <c r="S27" s="5"/>
      <c r="T27" s="5"/>
      <c r="U27" s="5"/>
      <c r="V27" s="7"/>
      <c r="W27" s="7"/>
      <c r="X27" s="9"/>
      <c r="Y27" s="9"/>
      <c r="Z27" s="7"/>
      <c r="AA27" s="7"/>
      <c r="AB27" s="7"/>
      <c r="AC27" s="9"/>
      <c r="AD27" s="9"/>
      <c r="AE27" s="9"/>
      <c r="AF27" s="2"/>
      <c r="AG27" s="2"/>
      <c r="AH27" s="5"/>
      <c r="AI27" s="2"/>
      <c r="AJ27" s="2"/>
      <c r="AK27" s="2"/>
      <c r="AL27" s="2"/>
      <c r="AM27" s="2"/>
      <c r="AN27" s="2"/>
      <c r="AO27" s="2"/>
      <c r="AP27" s="2"/>
      <c r="AQ27" s="2"/>
      <c r="AR27" s="2"/>
    </row>
    <row r="28" spans="1:44" ht="15">
      <c r="A28" s="2"/>
      <c r="B28" s="2"/>
      <c r="C28" s="12"/>
      <c r="D28" s="12"/>
      <c r="E28" s="2"/>
      <c r="F28" s="7"/>
      <c r="G28" s="9"/>
      <c r="H28" s="9"/>
      <c r="I28" s="9"/>
      <c r="J28" s="2"/>
      <c r="K28" s="2"/>
      <c r="L28" s="2"/>
      <c r="M28" s="6"/>
      <c r="N28" s="2"/>
      <c r="O28" s="44"/>
      <c r="P28" s="5"/>
      <c r="Q28" s="5"/>
      <c r="R28" s="2"/>
      <c r="S28" s="5"/>
      <c r="T28" s="5"/>
      <c r="U28" s="5"/>
      <c r="V28" s="7"/>
      <c r="W28" s="7"/>
      <c r="X28" s="9"/>
      <c r="Y28" s="9"/>
      <c r="Z28" s="7"/>
      <c r="AA28" s="7"/>
      <c r="AB28" s="7"/>
      <c r="AC28" s="9"/>
      <c r="AD28" s="9"/>
      <c r="AE28" s="9"/>
      <c r="AF28" s="2"/>
      <c r="AG28" s="2"/>
      <c r="AH28" s="5"/>
      <c r="AI28" s="2"/>
      <c r="AJ28" s="2"/>
      <c r="AK28" s="2"/>
      <c r="AL28" s="2"/>
      <c r="AM28" s="2"/>
      <c r="AN28" s="2"/>
      <c r="AO28" s="2"/>
      <c r="AP28" s="2"/>
      <c r="AQ28" s="2"/>
      <c r="AR28" s="2"/>
    </row>
    <row r="29" spans="1:44" ht="15">
      <c r="A29" s="2"/>
      <c r="B29" s="2"/>
      <c r="C29" s="12"/>
      <c r="D29" s="12"/>
      <c r="E29" s="2"/>
      <c r="F29" s="7"/>
      <c r="G29" s="9"/>
      <c r="H29" s="9"/>
      <c r="I29" s="9"/>
      <c r="J29" s="2"/>
      <c r="K29" s="2"/>
      <c r="L29" s="2"/>
      <c r="M29" s="6"/>
      <c r="N29" s="2"/>
      <c r="O29" s="44"/>
      <c r="P29" s="5"/>
      <c r="Q29" s="5"/>
      <c r="R29" s="2"/>
      <c r="S29" s="5"/>
      <c r="T29" s="5"/>
      <c r="U29" s="5"/>
      <c r="V29" s="7"/>
      <c r="W29" s="7"/>
      <c r="X29" s="9"/>
      <c r="Y29" s="9"/>
      <c r="Z29" s="7"/>
      <c r="AA29" s="7"/>
      <c r="AB29" s="7"/>
      <c r="AC29" s="9"/>
      <c r="AD29" s="9"/>
      <c r="AE29" s="9"/>
      <c r="AF29" s="2"/>
      <c r="AG29" s="2"/>
      <c r="AH29" s="5"/>
      <c r="AI29" s="2"/>
      <c r="AJ29" s="2"/>
      <c r="AK29" s="2"/>
      <c r="AL29" s="2"/>
      <c r="AM29" s="2"/>
      <c r="AN29" s="2"/>
      <c r="AO29" s="2"/>
      <c r="AP29" s="2"/>
      <c r="AQ29" s="2"/>
      <c r="AR29" s="2"/>
    </row>
    <row r="30" spans="1:44" ht="15">
      <c r="A30" s="2"/>
      <c r="B30" s="2"/>
      <c r="C30" s="12"/>
      <c r="D30" s="12"/>
      <c r="E30" s="2"/>
      <c r="F30" s="7"/>
      <c r="G30" s="9"/>
      <c r="H30" s="9"/>
      <c r="I30" s="9"/>
      <c r="J30" s="2"/>
      <c r="K30" s="2"/>
      <c r="L30" s="2"/>
      <c r="M30" s="6"/>
      <c r="N30" s="2"/>
      <c r="O30" s="44"/>
      <c r="P30" s="5"/>
      <c r="Q30" s="5"/>
      <c r="R30" s="2"/>
      <c r="S30" s="5"/>
      <c r="T30" s="5"/>
      <c r="U30" s="5"/>
      <c r="V30" s="7"/>
      <c r="W30" s="7"/>
      <c r="X30" s="9"/>
      <c r="Y30" s="9"/>
      <c r="Z30" s="7"/>
      <c r="AA30" s="7"/>
      <c r="AB30" s="7"/>
      <c r="AC30" s="9"/>
      <c r="AD30" s="9"/>
      <c r="AE30" s="9"/>
      <c r="AF30" s="2"/>
      <c r="AG30" s="2"/>
      <c r="AH30" s="5"/>
      <c r="AI30" s="2"/>
      <c r="AJ30" s="2"/>
      <c r="AK30" s="2"/>
      <c r="AL30" s="2"/>
      <c r="AM30" s="2"/>
      <c r="AN30" s="2"/>
      <c r="AO30" s="2"/>
      <c r="AP30" s="2"/>
      <c r="AQ30" s="2"/>
      <c r="AR30" s="2"/>
    </row>
    <row r="31" spans="1:44" ht="15">
      <c r="A31" s="2"/>
      <c r="B31" s="2"/>
      <c r="C31" s="12"/>
      <c r="D31" s="12"/>
      <c r="E31" s="2"/>
      <c r="F31" s="7"/>
      <c r="G31" s="9"/>
      <c r="H31" s="9"/>
      <c r="I31" s="9"/>
      <c r="J31" s="2"/>
      <c r="K31" s="2"/>
      <c r="L31" s="2"/>
      <c r="M31" s="6"/>
      <c r="N31" s="2"/>
      <c r="O31" s="44"/>
      <c r="P31" s="5"/>
      <c r="Q31" s="5"/>
      <c r="R31" s="2"/>
      <c r="S31" s="5"/>
      <c r="T31" s="5"/>
      <c r="U31" s="5"/>
      <c r="V31" s="7"/>
      <c r="W31" s="7"/>
      <c r="X31" s="9"/>
      <c r="Y31" s="9"/>
      <c r="Z31" s="7"/>
      <c r="AA31" s="7"/>
      <c r="AB31" s="7"/>
      <c r="AC31" s="9"/>
      <c r="AD31" s="9"/>
      <c r="AE31" s="9"/>
      <c r="AF31" s="2"/>
      <c r="AG31" s="2"/>
      <c r="AH31" s="5"/>
      <c r="AI31" s="2"/>
      <c r="AJ31" s="2"/>
      <c r="AK31" s="2"/>
      <c r="AL31" s="2"/>
      <c r="AM31" s="2"/>
      <c r="AN31" s="2"/>
      <c r="AO31" s="2"/>
      <c r="AP31" s="2"/>
      <c r="AQ31" s="2"/>
      <c r="AR31" s="2"/>
    </row>
    <row r="32" spans="1:44" ht="15">
      <c r="A32" s="2"/>
      <c r="B32" s="2"/>
      <c r="C32" s="12"/>
      <c r="D32" s="12"/>
      <c r="E32" s="2"/>
      <c r="F32" s="7"/>
      <c r="G32" s="9"/>
      <c r="H32" s="9"/>
      <c r="I32" s="9"/>
      <c r="J32" s="2"/>
      <c r="K32" s="2"/>
      <c r="L32" s="2"/>
      <c r="M32" s="6"/>
      <c r="N32" s="2"/>
      <c r="O32" s="44"/>
      <c r="P32" s="5"/>
      <c r="Q32" s="5"/>
      <c r="R32" s="2"/>
      <c r="S32" s="5"/>
      <c r="T32" s="5"/>
      <c r="U32" s="5"/>
      <c r="V32" s="7"/>
      <c r="W32" s="7"/>
      <c r="X32" s="9"/>
      <c r="Y32" s="9"/>
      <c r="Z32" s="7"/>
      <c r="AA32" s="7"/>
      <c r="AB32" s="7"/>
      <c r="AC32" s="9"/>
      <c r="AD32" s="9"/>
      <c r="AE32" s="9"/>
      <c r="AF32" s="2"/>
      <c r="AG32" s="2"/>
      <c r="AH32" s="5"/>
      <c r="AI32" s="2"/>
      <c r="AJ32" s="2"/>
      <c r="AK32" s="2"/>
      <c r="AL32" s="2"/>
      <c r="AM32" s="2"/>
      <c r="AN32" s="2"/>
      <c r="AO32" s="2"/>
      <c r="AP32" s="2"/>
      <c r="AQ32" s="2"/>
      <c r="AR32" s="2"/>
    </row>
    <row r="33" spans="1:44" ht="15">
      <c r="A33" s="2"/>
      <c r="B33" s="2"/>
      <c r="C33" s="12"/>
      <c r="D33" s="12"/>
      <c r="E33" s="2"/>
      <c r="F33" s="7"/>
      <c r="G33" s="9"/>
      <c r="H33" s="9"/>
      <c r="I33" s="9"/>
      <c r="J33" s="2"/>
      <c r="K33" s="2"/>
      <c r="L33" s="2"/>
      <c r="M33" s="6"/>
      <c r="N33" s="2"/>
      <c r="O33" s="44"/>
      <c r="P33" s="5"/>
      <c r="Q33" s="5"/>
      <c r="R33" s="2"/>
      <c r="S33" s="5"/>
      <c r="T33" s="5"/>
      <c r="U33" s="5"/>
      <c r="V33" s="7"/>
      <c r="W33" s="7"/>
      <c r="X33" s="9"/>
      <c r="Y33" s="9"/>
      <c r="Z33" s="7"/>
      <c r="AA33" s="7"/>
      <c r="AB33" s="7"/>
      <c r="AC33" s="9"/>
      <c r="AD33" s="9"/>
      <c r="AE33" s="9"/>
      <c r="AF33" s="2"/>
      <c r="AG33" s="2"/>
      <c r="AH33" s="5"/>
      <c r="AI33" s="2"/>
      <c r="AJ33" s="2"/>
      <c r="AK33" s="2"/>
      <c r="AL33" s="2"/>
      <c r="AM33" s="2"/>
      <c r="AN33" s="2"/>
      <c r="AO33" s="2"/>
      <c r="AP33" s="2"/>
      <c r="AQ33" s="2"/>
      <c r="AR33" s="2"/>
    </row>
    <row r="34" spans="1:44" ht="15">
      <c r="A34" s="2"/>
      <c r="B34" s="2"/>
      <c r="C34" s="12"/>
      <c r="D34" s="12"/>
      <c r="E34" s="2"/>
      <c r="F34" s="7"/>
      <c r="G34" s="9"/>
      <c r="H34" s="9"/>
      <c r="I34" s="9"/>
      <c r="J34" s="2"/>
      <c r="K34" s="2"/>
      <c r="L34" s="2"/>
      <c r="M34" s="6"/>
      <c r="N34" s="2"/>
      <c r="O34" s="44"/>
      <c r="P34" s="5"/>
      <c r="Q34" s="5"/>
      <c r="R34" s="2"/>
      <c r="S34" s="5"/>
      <c r="T34" s="5"/>
      <c r="U34" s="5"/>
      <c r="V34" s="7"/>
      <c r="W34" s="7"/>
      <c r="X34" s="9"/>
      <c r="Y34" s="9"/>
      <c r="Z34" s="7"/>
      <c r="AA34" s="7"/>
      <c r="AB34" s="7"/>
      <c r="AC34" s="9"/>
      <c r="AD34" s="9"/>
      <c r="AE34" s="9"/>
      <c r="AF34" s="2"/>
      <c r="AG34" s="2"/>
      <c r="AH34" s="5"/>
      <c r="AI34" s="2"/>
      <c r="AJ34" s="2"/>
      <c r="AK34" s="2"/>
      <c r="AL34" s="2"/>
      <c r="AM34" s="2"/>
      <c r="AN34" s="2"/>
      <c r="AO34" s="2"/>
      <c r="AP34" s="2"/>
      <c r="AQ34" s="2"/>
      <c r="AR34" s="2"/>
    </row>
    <row r="35" spans="1:44" ht="15">
      <c r="A35" s="2"/>
      <c r="B35" s="2"/>
      <c r="C35" s="12"/>
      <c r="D35" s="12"/>
      <c r="E35" s="2"/>
      <c r="F35" s="7"/>
      <c r="G35" s="9"/>
      <c r="H35" s="9"/>
      <c r="I35" s="7"/>
      <c r="J35" s="2"/>
      <c r="K35" s="2"/>
      <c r="L35" s="2"/>
      <c r="M35" s="6"/>
      <c r="N35" s="2"/>
      <c r="O35" s="44"/>
      <c r="P35" s="2"/>
      <c r="Q35" s="2"/>
      <c r="R35" s="2"/>
      <c r="S35" s="2"/>
      <c r="T35" s="5"/>
      <c r="U35" s="5"/>
      <c r="V35" s="9"/>
      <c r="W35" s="7"/>
      <c r="X35" s="9"/>
      <c r="Y35" s="9"/>
      <c r="Z35" s="7"/>
      <c r="AA35" s="7"/>
      <c r="AB35" s="7"/>
      <c r="AC35" s="9"/>
      <c r="AD35" s="9"/>
      <c r="AE35" s="9"/>
      <c r="AF35" s="2"/>
      <c r="AG35" s="2"/>
      <c r="AH35" s="5"/>
      <c r="AI35" s="2"/>
      <c r="AJ35" s="2"/>
      <c r="AK35" s="2"/>
      <c r="AL35" s="2"/>
      <c r="AM35" s="2"/>
      <c r="AN35" s="2"/>
      <c r="AO35" s="2"/>
      <c r="AP35" s="2"/>
      <c r="AQ35" s="2"/>
      <c r="AR35" s="2"/>
    </row>
    <row r="36" spans="1:44" ht="15">
      <c r="A36" s="2"/>
      <c r="B36" s="2"/>
      <c r="C36" s="12"/>
      <c r="D36" s="12"/>
      <c r="E36" s="2"/>
      <c r="F36" s="7"/>
      <c r="G36" s="9"/>
      <c r="H36" s="9"/>
      <c r="I36" s="7"/>
      <c r="J36" s="2"/>
      <c r="K36" s="2"/>
      <c r="L36" s="2"/>
      <c r="M36" s="6"/>
      <c r="N36" s="2"/>
      <c r="O36" s="44"/>
      <c r="P36" s="2"/>
      <c r="Q36" s="2"/>
      <c r="R36" s="2"/>
      <c r="S36" s="2"/>
      <c r="T36" s="5"/>
      <c r="U36" s="5"/>
      <c r="V36" s="9"/>
      <c r="W36" s="7"/>
      <c r="X36" s="9"/>
      <c r="Y36" s="9"/>
      <c r="Z36" s="7"/>
      <c r="AA36" s="7"/>
      <c r="AB36" s="7"/>
      <c r="AC36" s="9"/>
      <c r="AD36" s="9"/>
      <c r="AE36" s="9"/>
      <c r="AF36" s="2"/>
      <c r="AG36" s="2"/>
      <c r="AH36" s="5"/>
      <c r="AI36" s="2"/>
      <c r="AJ36" s="2"/>
      <c r="AK36" s="2"/>
      <c r="AL36" s="2"/>
      <c r="AM36" s="2"/>
      <c r="AN36" s="2"/>
      <c r="AO36" s="2"/>
      <c r="AP36" s="2"/>
      <c r="AQ36" s="2"/>
      <c r="AR36" s="2"/>
    </row>
    <row r="37" spans="1:44" ht="15">
      <c r="A37" s="2"/>
      <c r="B37" s="2"/>
      <c r="C37" s="6"/>
      <c r="D37" s="6"/>
      <c r="E37" s="2"/>
      <c r="F37" s="7"/>
      <c r="G37" s="7"/>
      <c r="H37" s="7"/>
      <c r="I37" s="7"/>
      <c r="J37" s="2"/>
      <c r="K37" s="2"/>
      <c r="L37" s="5"/>
      <c r="M37" s="10"/>
      <c r="N37" s="5"/>
      <c r="O37" s="83"/>
      <c r="P37" s="5"/>
      <c r="Q37" s="5"/>
      <c r="R37" s="5"/>
      <c r="S37" s="5"/>
      <c r="T37" s="5"/>
      <c r="U37" s="5"/>
      <c r="V37" s="7"/>
      <c r="W37" s="7"/>
      <c r="X37" s="7"/>
      <c r="Y37" s="7"/>
      <c r="Z37" s="7"/>
      <c r="AA37" s="7"/>
      <c r="AB37" s="7"/>
      <c r="AC37" s="7"/>
      <c r="AD37" s="7"/>
      <c r="AE37" s="7"/>
      <c r="AF37" s="5"/>
      <c r="AG37" s="5"/>
      <c r="AH37" s="5"/>
      <c r="AI37" s="2"/>
      <c r="AJ37" s="2"/>
      <c r="AK37" s="2"/>
      <c r="AL37" s="2"/>
      <c r="AM37" s="2"/>
      <c r="AN37" s="2"/>
      <c r="AO37" s="2"/>
      <c r="AP37" s="2"/>
      <c r="AQ37" s="2"/>
      <c r="AR37" s="2"/>
    </row>
    <row r="38" spans="1:44" ht="15">
      <c r="A38" s="2"/>
      <c r="B38" s="2"/>
      <c r="C38" s="6"/>
      <c r="D38" s="6"/>
      <c r="E38" s="2"/>
      <c r="F38" s="7"/>
      <c r="G38" s="7"/>
      <c r="H38" s="7"/>
      <c r="I38" s="7"/>
      <c r="J38" s="2"/>
      <c r="K38" s="2"/>
      <c r="L38" s="5"/>
      <c r="M38" s="10"/>
      <c r="N38" s="5"/>
      <c r="O38" s="83"/>
      <c r="P38" s="5"/>
      <c r="Q38" s="5"/>
      <c r="R38" s="5"/>
      <c r="S38" s="5"/>
      <c r="T38" s="5"/>
      <c r="U38" s="5"/>
      <c r="V38" s="7"/>
      <c r="W38" s="7"/>
      <c r="X38" s="7"/>
      <c r="Y38" s="7"/>
      <c r="Z38" s="7"/>
      <c r="AA38" s="7"/>
      <c r="AB38" s="7"/>
      <c r="AC38" s="7"/>
      <c r="AD38" s="7"/>
      <c r="AE38" s="7"/>
      <c r="AF38" s="5"/>
      <c r="AG38" s="5"/>
      <c r="AH38" s="5"/>
      <c r="AI38" s="2"/>
      <c r="AJ38" s="2"/>
      <c r="AK38" s="2"/>
      <c r="AL38" s="2"/>
      <c r="AM38" s="2"/>
      <c r="AN38" s="2"/>
      <c r="AO38" s="2"/>
      <c r="AP38" s="2"/>
      <c r="AQ38" s="2"/>
      <c r="AR38" s="2"/>
    </row>
    <row r="39" spans="1:44" ht="15">
      <c r="A39" s="2"/>
      <c r="B39" s="2"/>
      <c r="C39" s="6"/>
      <c r="D39" s="6"/>
      <c r="E39" s="2"/>
      <c r="F39" s="7"/>
      <c r="G39" s="7"/>
      <c r="H39" s="7"/>
      <c r="I39" s="7"/>
      <c r="J39" s="2"/>
      <c r="K39" s="2"/>
      <c r="L39" s="5"/>
      <c r="M39" s="10"/>
      <c r="N39" s="5"/>
      <c r="O39" s="83"/>
      <c r="P39" s="5"/>
      <c r="Q39" s="5"/>
      <c r="R39" s="5"/>
      <c r="S39" s="5"/>
      <c r="T39" s="5"/>
      <c r="U39" s="5"/>
      <c r="V39" s="7"/>
      <c r="W39" s="7"/>
      <c r="X39" s="7"/>
      <c r="Y39" s="7"/>
      <c r="Z39" s="7"/>
      <c r="AA39" s="7"/>
      <c r="AB39" s="7"/>
      <c r="AC39" s="7"/>
      <c r="AD39" s="7"/>
      <c r="AE39" s="7"/>
      <c r="AF39" s="5"/>
      <c r="AG39" s="5"/>
      <c r="AH39" s="5"/>
      <c r="AI39" s="2"/>
      <c r="AJ39" s="2"/>
      <c r="AK39" s="2"/>
      <c r="AL39" s="2"/>
      <c r="AM39" s="2"/>
      <c r="AN39" s="2"/>
      <c r="AO39" s="2"/>
      <c r="AP39" s="2"/>
      <c r="AQ39" s="2"/>
      <c r="AR39" s="2"/>
    </row>
    <row r="40" spans="1:44" ht="15">
      <c r="A40" s="2"/>
      <c r="B40" s="2"/>
      <c r="C40" s="6"/>
      <c r="D40" s="6"/>
      <c r="E40" s="2"/>
      <c r="F40" s="7"/>
      <c r="G40" s="7"/>
      <c r="H40" s="7"/>
      <c r="I40" s="7"/>
      <c r="J40" s="2"/>
      <c r="K40" s="2"/>
      <c r="L40" s="5"/>
      <c r="M40" s="10"/>
      <c r="N40" s="5"/>
      <c r="O40" s="83"/>
      <c r="P40" s="5"/>
      <c r="Q40" s="5"/>
      <c r="R40" s="5"/>
      <c r="S40" s="5"/>
      <c r="T40" s="5"/>
      <c r="U40" s="5"/>
      <c r="V40" s="7"/>
      <c r="W40" s="7"/>
      <c r="X40" s="7"/>
      <c r="Y40" s="7"/>
      <c r="Z40" s="7"/>
      <c r="AA40" s="7"/>
      <c r="AB40" s="7"/>
      <c r="AC40" s="7"/>
      <c r="AD40" s="7"/>
      <c r="AE40" s="7"/>
      <c r="AF40" s="5"/>
      <c r="AG40" s="5"/>
      <c r="AH40" s="5"/>
      <c r="AI40" s="2"/>
      <c r="AJ40" s="2"/>
      <c r="AK40" s="2"/>
      <c r="AL40" s="2"/>
      <c r="AM40" s="2"/>
      <c r="AN40" s="2"/>
      <c r="AO40" s="2"/>
      <c r="AP40" s="2"/>
      <c r="AQ40" s="2"/>
      <c r="AR40" s="2"/>
    </row>
    <row r="41" spans="1:44" ht="15">
      <c r="A41" s="2"/>
      <c r="B41" s="2"/>
      <c r="C41" s="6"/>
      <c r="D41" s="6"/>
      <c r="E41" s="2"/>
      <c r="F41" s="7"/>
      <c r="G41" s="7"/>
      <c r="H41" s="7"/>
      <c r="I41" s="7"/>
      <c r="J41" s="2"/>
      <c r="K41" s="2"/>
      <c r="L41" s="5"/>
      <c r="M41" s="10"/>
      <c r="N41" s="5"/>
      <c r="O41" s="83"/>
      <c r="P41" s="5"/>
      <c r="Q41" s="5"/>
      <c r="R41" s="5"/>
      <c r="S41" s="5"/>
      <c r="T41" s="5"/>
      <c r="U41" s="5"/>
      <c r="V41" s="7"/>
      <c r="W41" s="7"/>
      <c r="X41" s="7"/>
      <c r="Y41" s="7"/>
      <c r="Z41" s="7"/>
      <c r="AA41" s="7"/>
      <c r="AB41" s="7"/>
      <c r="AC41" s="7"/>
      <c r="AD41" s="7"/>
      <c r="AE41" s="7"/>
      <c r="AF41" s="5"/>
      <c r="AG41" s="5"/>
      <c r="AH41" s="5"/>
      <c r="AI41" s="2"/>
      <c r="AJ41" s="2"/>
      <c r="AK41" s="2"/>
      <c r="AL41" s="2"/>
      <c r="AM41" s="2"/>
      <c r="AN41" s="2"/>
      <c r="AO41" s="2"/>
      <c r="AP41" s="2"/>
      <c r="AQ41" s="2"/>
      <c r="AR41" s="2"/>
    </row>
    <row r="42" spans="1:44" ht="15">
      <c r="A42" s="2"/>
      <c r="B42" s="2"/>
      <c r="C42" s="6"/>
      <c r="D42" s="6"/>
      <c r="E42" s="2"/>
      <c r="F42" s="7"/>
      <c r="G42" s="7"/>
      <c r="H42" s="7"/>
      <c r="I42" s="7"/>
      <c r="J42" s="2"/>
      <c r="K42" s="2"/>
      <c r="L42" s="5"/>
      <c r="M42" s="10"/>
      <c r="N42" s="5"/>
      <c r="O42" s="83"/>
      <c r="P42" s="5"/>
      <c r="Q42" s="5"/>
      <c r="R42" s="5"/>
      <c r="S42" s="5"/>
      <c r="T42" s="5"/>
      <c r="U42" s="5"/>
      <c r="V42" s="7"/>
      <c r="W42" s="7"/>
      <c r="X42" s="7"/>
      <c r="Y42" s="7"/>
      <c r="Z42" s="7"/>
      <c r="AA42" s="7"/>
      <c r="AB42" s="7"/>
      <c r="AC42" s="7"/>
      <c r="AD42" s="7"/>
      <c r="AE42" s="7"/>
      <c r="AF42" s="5"/>
      <c r="AG42" s="5"/>
      <c r="AH42" s="5"/>
      <c r="AI42" s="2"/>
      <c r="AJ42" s="2"/>
      <c r="AK42" s="2"/>
      <c r="AL42" s="2"/>
      <c r="AM42" s="2"/>
      <c r="AN42" s="2"/>
      <c r="AO42" s="2"/>
      <c r="AP42" s="2"/>
      <c r="AQ42" s="2"/>
      <c r="AR42"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42"/>
  <sheetViews>
    <sheetView tabSelected="1" workbookViewId="0">
      <selection activeCell="AY31" sqref="AY31"/>
    </sheetView>
  </sheetViews>
  <sheetFormatPr defaultColWidth="15.140625" defaultRowHeight="15.75" customHeight="1"/>
  <cols>
    <col min="10" max="10" width="53" customWidth="1"/>
    <col min="35" max="35" width="43.42578125" customWidth="1"/>
    <col min="45" max="45" width="25.42578125" customWidth="1"/>
  </cols>
  <sheetData>
    <row r="1" spans="1:57" ht="26.25">
      <c r="A1" s="2" t="str">
        <f t="array" ref="A1:AR42">'Neck Pain Data'!A:AR</f>
        <v>RespondentID</v>
      </c>
      <c r="B1" s="2" t="str">
        <v>CollectorID</v>
      </c>
      <c r="C1" s="8" t="str">
        <v>StartDate</v>
      </c>
      <c r="D1" s="8" t="str">
        <v>EndDate</v>
      </c>
      <c r="E1" s="2" t="str">
        <v>IP Address</v>
      </c>
      <c r="F1" s="2" t="str">
        <v>Email Address</v>
      </c>
      <c r="G1" s="2" t="str">
        <v>First Name</v>
      </c>
      <c r="H1" s="2" t="str">
        <v>LastName</v>
      </c>
      <c r="I1" s="2" t="str">
        <v>Client Id</v>
      </c>
      <c r="J1" s="2" t="str">
        <v>Does the claimant have their information recorded on file with eHealthier?</v>
      </c>
      <c r="K1" s="2" t="str">
        <v>Patient Created Id Code</v>
      </c>
      <c r="L1" s="2" t="str">
        <v>Please enter the claimant's information in the fields below - First Name</v>
      </c>
      <c r="M1" s="2" t="str">
        <v>Please enter the claimant's information in the fields below - Initials</v>
      </c>
      <c r="N1" s="2" t="str">
        <v>Please enter the claimant's information in the fields below - Last Name</v>
      </c>
      <c r="O1" s="44" t="str">
        <v>Please enter the claimant's information in the fields below - Date of birth (DD/MM/YYYY)</v>
      </c>
      <c r="P1" s="2" t="str">
        <v>Please enter the claimant's information in the fields below - Gender (M or F or U)</v>
      </c>
      <c r="Q1" s="2" t="str">
        <v>Please enter the claimant's information in the fields below - Employer's full name</v>
      </c>
      <c r="R1" s="2" t="str">
        <v>Please enter the Nominated Treating Doctor's information in the fields below - First Name</v>
      </c>
      <c r="S1" s="2" t="str">
        <v>Please enter the Nominated Treating Doctor's information in the fields below - Initials</v>
      </c>
      <c r="T1" s="2" t="str">
        <v>Please enter the Nominated Treating Doctor's information in the fields below - Last name</v>
      </c>
      <c r="U1" s="2" t="str">
        <v>Please enter the Nominated Treating Doctor's information in the fields below - Provider Number</v>
      </c>
      <c r="V1" s="2" t="str">
        <v>Please enter the email address to which all results will be sent (this will provide access to all of your claimants' results and thus should be a unique email address used solely for eHealthier data monitoring). For privacy reasons, it is highly recommended that access to the email address be restricted and closely monitored. - Open-Ended Response</v>
      </c>
      <c r="W1" s="2" t="str">
        <v>Does the claimant have additional health practitioners associated with their treatment?</v>
      </c>
      <c r="X1" s="2" t="str">
        <v>Nominated Treating Specialist details - Name</v>
      </c>
      <c r="Y1" s="2" t="str">
        <v>Nominated Treating Specialist details - Provider number</v>
      </c>
      <c r="Z1" s="2" t="str">
        <v>Nominated Treating Therapist (e.g. physiotherapist, chiropractor, osteopath and other approved providers) details - Type of therapist (e.g. physiotherapist, chiropractor, osteopath and other approved providers)</v>
      </c>
      <c r="AA1" s="2" t="str">
        <v>Nominated Treating Therapist (e.g. physiotherapist, chiropractor, osteopath and other approved providers) details - Name</v>
      </c>
      <c r="AB1" s="2" t="str">
        <v>Nominated Treating Therapist (e.g. physiotherapist, chiropractor, osteopath and other approved providers) details - Provider number</v>
      </c>
      <c r="AC1" s="2" t="str">
        <v>Other Ancillary Health Providers (e.g. remedial masseur, psychologist, exercise physiologist, dietician) - Type of practitioner (e.g. remedial masseur, psychologist, exercise physiologist, dietician)</v>
      </c>
      <c r="AD1" s="2" t="str">
        <v>Other Ancillary Health Providers (e.g. remedial masseur, psychologist, exercise physiologist, dietician) - Name</v>
      </c>
      <c r="AE1" s="2" t="str">
        <v>Other Ancillary Health Providers (e.g. remedial masseur, psychologist, exercise physiologist, dietician) - Provider number</v>
      </c>
      <c r="AF1" s="2" t="str">
        <v>Rehabilitation Provider - Type</v>
      </c>
      <c r="AG1" s="2" t="str">
        <v>Rehabilitation Provider - Name</v>
      </c>
      <c r="AH1" s="2" t="str">
        <v>Rehabilitation Provider - Provider number</v>
      </c>
      <c r="AI1" s="2" t="str">
        <v>Section 1 - Pain Intensity</v>
      </c>
      <c r="AJ1" s="2" t="str">
        <v>Section 2 - Personal Care (e.g., Washing, Dressing)</v>
      </c>
      <c r="AK1" s="2" t="str">
        <v>Section 3 - Lifting</v>
      </c>
      <c r="AL1" s="2" t="str">
        <v>Section 4 - Reading</v>
      </c>
      <c r="AM1" s="2" t="str">
        <v>Section 5 - Headaches</v>
      </c>
      <c r="AN1" s="2" t="str">
        <v>Section 6 - Concentrating</v>
      </c>
      <c r="AO1" s="2" t="str">
        <v>Section 7 - Work</v>
      </c>
      <c r="AP1" s="2" t="str">
        <v>Section 8 - Driving</v>
      </c>
      <c r="AQ1" s="2" t="str">
        <v>Section 9 - Sleeping</v>
      </c>
      <c r="AR1" s="2" t="str">
        <v>Section 10 - Recreation</v>
      </c>
      <c r="AS1" s="2" t="s">
        <v>700</v>
      </c>
      <c r="AT1" s="3" t="s">
        <v>701</v>
      </c>
      <c r="AU1" s="2" t="s">
        <v>56</v>
      </c>
      <c r="AV1" s="2" t="s">
        <v>58</v>
      </c>
      <c r="AW1" s="2" t="s">
        <v>60</v>
      </c>
      <c r="AX1" s="2" t="s">
        <v>987</v>
      </c>
      <c r="AY1" s="2" t="s">
        <v>988</v>
      </c>
      <c r="AZ1" s="2" t="s">
        <v>989</v>
      </c>
      <c r="BA1" s="2" t="s">
        <v>990</v>
      </c>
      <c r="BB1" s="2" t="s">
        <v>991</v>
      </c>
      <c r="BC1" s="2" t="s">
        <v>992</v>
      </c>
      <c r="BD1" s="2" t="s">
        <v>993</v>
      </c>
      <c r="BE1" s="2" t="s">
        <v>994</v>
      </c>
    </row>
    <row r="2" spans="1:57" ht="15">
      <c r="A2">
        <v>4657688322</v>
      </c>
      <c r="B2">
        <v>62430165</v>
      </c>
      <c r="C2" s="54">
        <v>42474.353842592594</v>
      </c>
      <c r="D2" s="54">
        <v>42474.356585648151</v>
      </c>
      <c r="E2" t="str">
        <v>101.187.237.124</v>
      </c>
      <c r="F2">
        <v>0</v>
      </c>
      <c r="G2">
        <v>0</v>
      </c>
      <c r="H2">
        <v>0</v>
      </c>
      <c r="I2" t="str">
        <v>test3</v>
      </c>
      <c r="J2" t="str">
        <v>Yes, I have the client identification code</v>
      </c>
      <c r="K2">
        <v>0</v>
      </c>
      <c r="L2">
        <v>0</v>
      </c>
      <c r="M2" s="55">
        <v>0</v>
      </c>
      <c r="N2">
        <v>0</v>
      </c>
      <c r="O2" s="84">
        <v>0</v>
      </c>
      <c r="P2">
        <v>0</v>
      </c>
      <c r="Q2">
        <v>0</v>
      </c>
      <c r="R2">
        <v>0</v>
      </c>
      <c r="S2">
        <v>0</v>
      </c>
      <c r="T2">
        <v>0</v>
      </c>
      <c r="U2">
        <v>0</v>
      </c>
      <c r="V2">
        <v>0</v>
      </c>
      <c r="W2">
        <v>0</v>
      </c>
      <c r="X2">
        <v>0</v>
      </c>
      <c r="Y2">
        <v>0</v>
      </c>
      <c r="Z2">
        <v>0</v>
      </c>
      <c r="AA2">
        <v>0</v>
      </c>
      <c r="AB2">
        <v>0</v>
      </c>
      <c r="AC2">
        <v>0</v>
      </c>
      <c r="AD2">
        <v>0</v>
      </c>
      <c r="AE2">
        <v>0</v>
      </c>
      <c r="AF2">
        <v>0</v>
      </c>
      <c r="AG2">
        <v>0</v>
      </c>
      <c r="AH2">
        <v>0</v>
      </c>
      <c r="AI2" t="str">
        <v>The pain is very mild at the moment</v>
      </c>
      <c r="AJ2" t="str">
        <v>It is painful to take care of myself, and I am slow and careful.</v>
      </c>
      <c r="AK2" t="str">
        <v>Pain prevents me from lifting heavy weights, but I can manage light to medium weights if they are conveniently positioned.</v>
      </c>
      <c r="AL2" t="str">
        <v>I can hardly read at all because of severe pain in my neck</v>
      </c>
      <c r="AM2" t="str">
        <v>I have slight headaches which come infrequentlyI can sit in my favourite chair for as long as I like</v>
      </c>
      <c r="AN2" t="str">
        <v>I can concentrate fully when I want to with slight difficulty</v>
      </c>
      <c r="AO2" t="str">
        <v>I can do most of my usual work but no more</v>
      </c>
      <c r="AP2" t="str">
        <v>I can drive my car as long as I want with moderate pain in my neck</v>
      </c>
      <c r="AQ2" t="str">
        <v>My sleep is mildly disturbed (1-2 hours sleepless)</v>
      </c>
      <c r="AR2" t="str">
        <v>I am able to engage in a few of my usual recreational activities because of pain in my neck</v>
      </c>
      <c r="AS2" s="57">
        <f t="shared" ref="AS2:AS25" si="0">IF(V2="",VLOOKUP(I2,CodeToEmailData,2,FALSE),V2)</f>
        <v>0</v>
      </c>
      <c r="AT2" s="68" t="str">
        <f t="shared" ref="AT2:AT25" si="1">IF(L2="",VLOOKUP(I2,CodeToEmailData,3,FALSE),L2&amp;" "&amp;N2)</f>
        <v>0 0</v>
      </c>
      <c r="AU2">
        <f t="shared" ref="AU2:AU25" si="2">VLOOKUP(AI2,NeckQ1,2,1)</f>
        <v>2</v>
      </c>
      <c r="AV2">
        <f t="shared" ref="AV2:AV25" si="3">VLOOKUP(AJ2,NeckQ2,2,1)</f>
        <v>4</v>
      </c>
      <c r="AW2">
        <f t="shared" ref="AW2:AW25" si="4">VLOOKUP(AK2,NeckQ3,2,1)</f>
        <v>6</v>
      </c>
      <c r="AX2">
        <f t="shared" ref="AX2:AX25" si="5">VLOOKUP(AL2,NeckQ4,2,1)</f>
        <v>8</v>
      </c>
      <c r="AY2">
        <f t="shared" ref="AY2:AY25" si="6">VLOOKUP(AM2,NeckQ5,2,1)</f>
        <v>2</v>
      </c>
      <c r="AZ2">
        <f t="shared" ref="AZ2:AZ25" si="7">VLOOKUP(AN2,NeckQ6,2,1)</f>
        <v>2</v>
      </c>
      <c r="BA2">
        <f t="shared" ref="BA2:BA25" si="8">VLOOKUP(AO2,NeckQ7,2,1)</f>
        <v>4</v>
      </c>
      <c r="BB2">
        <f t="shared" ref="BB2:BB25" si="9">VLOOKUP(AP2,NeckQ8,2,1)</f>
        <v>4</v>
      </c>
      <c r="BC2">
        <f t="shared" ref="BC2:BC25" si="10">VLOOKUP(AQ2,NeckQ9,2,1)</f>
        <v>4</v>
      </c>
      <c r="BD2">
        <f t="shared" ref="BD2:BD25" si="11">VLOOKUP(AR2,NeckQ10,2,1)</f>
        <v>6</v>
      </c>
      <c r="BE2" s="57">
        <f t="shared" ref="BE2:BE25" si="12">IF(A2="","",IF(ISNA(SUM(AU2:BD2)),"Something has gone wrong. Please contact eHealthier by email at info@ehealthier.net",SUM(AU2:BD2)))</f>
        <v>42</v>
      </c>
    </row>
    <row r="3" spans="1:57" ht="15">
      <c r="A3">
        <v>3821580682</v>
      </c>
      <c r="B3">
        <v>62430165</v>
      </c>
      <c r="C3" s="54">
        <v>42074.041122685187</v>
      </c>
      <c r="D3" s="54">
        <v>42074.041956018518</v>
      </c>
      <c r="E3" t="str">
        <v>58.173.113.97</v>
      </c>
      <c r="F3">
        <v>0</v>
      </c>
      <c r="G3" t="str">
        <v>ClaimantFName</v>
      </c>
      <c r="H3" t="str">
        <v>ClaimantLastName</v>
      </c>
      <c r="I3" t="str">
        <v>code12345678</v>
      </c>
      <c r="J3" t="str">
        <v>No, I want to input the claim's particulars</v>
      </c>
      <c r="K3" t="str">
        <v>code12345678</v>
      </c>
      <c r="L3" t="str">
        <v>ClaimantFName</v>
      </c>
      <c r="M3" s="55" t="str">
        <v>ClaimantInitials</v>
      </c>
      <c r="N3" t="str">
        <v>ClaimantLastName</v>
      </c>
      <c r="O3" s="84" t="str">
        <v>24 Apr 1961</v>
      </c>
      <c r="P3" t="str">
        <v>M</v>
      </c>
      <c r="Q3" t="str">
        <v>EmployerFullName</v>
      </c>
      <c r="R3" t="str">
        <v>DocFName</v>
      </c>
      <c r="S3" t="str">
        <v>DocInitials</v>
      </c>
      <c r="T3">
        <v>0</v>
      </c>
      <c r="U3">
        <v>0</v>
      </c>
      <c r="V3" t="str">
        <v>jamesbenjamin1961@gmail.com</v>
      </c>
      <c r="W3">
        <v>0</v>
      </c>
      <c r="X3">
        <v>0</v>
      </c>
      <c r="Y3">
        <v>0</v>
      </c>
      <c r="Z3">
        <v>0</v>
      </c>
      <c r="AA3">
        <v>0</v>
      </c>
      <c r="AB3">
        <v>0</v>
      </c>
      <c r="AC3" t="str">
        <v>Type of practitioner (e.g. remedial masseur, psychologist, exercise physiologist, dietician): OtherAncType, Provider number: OtherAncNum, Name: OtherAncName</v>
      </c>
      <c r="AD3" t="str">
        <v>OtherAncName</v>
      </c>
      <c r="AE3" t="str">
        <v>OtherAncNum</v>
      </c>
      <c r="AF3">
        <v>0</v>
      </c>
      <c r="AG3">
        <v>0</v>
      </c>
      <c r="AH3">
        <v>0</v>
      </c>
      <c r="AI3" t="str">
        <v>The pain is very mild at the moment</v>
      </c>
      <c r="AJ3" t="str">
        <v>I can take care of myself normally without causing increased pain.</v>
      </c>
      <c r="AK3" t="str">
        <v>I can lift heavy weights without increased pain.</v>
      </c>
      <c r="AL3" t="str">
        <v>I can read as much as I want to with slight pain in my neck</v>
      </c>
      <c r="AM3" t="str">
        <v>I have slight headaches which come infrequentlyI can sit in my favourite chair for as long as I like</v>
      </c>
      <c r="AN3" t="str">
        <v>I can concentrate fully when I want to with slight difficulty</v>
      </c>
      <c r="AO3" t="str">
        <v>I can only do my usual work but no more</v>
      </c>
      <c r="AP3" t="str">
        <v>I can drive my car as long as I want with slight pain in my neck</v>
      </c>
      <c r="AQ3" t="str">
        <v>My sleep is greatly disturbed (3-5 hours sleepless)</v>
      </c>
      <c r="AR3" t="str">
        <v>I am able to engage in most, but not all, of my usual recreational activities because pain in my neck</v>
      </c>
      <c r="AS3" s="57" t="str">
        <f t="shared" si="0"/>
        <v>jamesbenjamin1961@gmail.com</v>
      </c>
      <c r="AT3" s="68" t="str">
        <f t="shared" si="1"/>
        <v>ClaimantFName ClaimantLastName</v>
      </c>
      <c r="AU3">
        <f t="shared" si="2"/>
        <v>2</v>
      </c>
      <c r="AV3">
        <f t="shared" si="3"/>
        <v>2</v>
      </c>
      <c r="AW3">
        <f t="shared" si="4"/>
        <v>0</v>
      </c>
      <c r="AX3">
        <f t="shared" si="5"/>
        <v>2</v>
      </c>
      <c r="AY3">
        <f t="shared" si="6"/>
        <v>2</v>
      </c>
      <c r="AZ3">
        <f t="shared" si="7"/>
        <v>2</v>
      </c>
      <c r="BA3">
        <f t="shared" si="8"/>
        <v>2</v>
      </c>
      <c r="BB3">
        <f t="shared" si="9"/>
        <v>2</v>
      </c>
      <c r="BC3">
        <f t="shared" si="10"/>
        <v>8</v>
      </c>
      <c r="BD3">
        <f t="shared" si="11"/>
        <v>4</v>
      </c>
      <c r="BE3" s="57">
        <f t="shared" si="12"/>
        <v>26</v>
      </c>
    </row>
    <row r="4" spans="1:57" ht="15">
      <c r="A4">
        <v>3822027451</v>
      </c>
      <c r="B4">
        <v>62430165</v>
      </c>
      <c r="C4" s="54">
        <v>42074.224374999998</v>
      </c>
      <c r="D4" s="54">
        <v>42074.225115740737</v>
      </c>
      <c r="E4" t="str">
        <v>58.173.113.97</v>
      </c>
      <c r="F4">
        <v>0</v>
      </c>
      <c r="G4" t="str">
        <v>James</v>
      </c>
      <c r="H4" t="str">
        <v>Benjamin</v>
      </c>
      <c r="I4" t="str">
        <v>code12345678</v>
      </c>
      <c r="J4" t="str">
        <v>No, I want to input the claim's particulars</v>
      </c>
      <c r="K4" t="str">
        <v>code12345678</v>
      </c>
      <c r="L4" t="str">
        <v>James</v>
      </c>
      <c r="M4" s="55" t="str">
        <v>James</v>
      </c>
      <c r="N4" t="str">
        <v>Benjamin</v>
      </c>
      <c r="O4" s="84" t="str">
        <v>24 Apr 1961</v>
      </c>
      <c r="P4" t="str">
        <v>M</v>
      </c>
      <c r="Q4" t="str">
        <v>James Benjamin</v>
      </c>
      <c r="R4" t="str">
        <v>DocFName</v>
      </c>
      <c r="S4" t="str">
        <v>DocInitials</v>
      </c>
      <c r="T4">
        <v>0</v>
      </c>
      <c r="U4">
        <v>0</v>
      </c>
      <c r="V4" t="str">
        <v>jamesbenjamin1961@gmail.com</v>
      </c>
      <c r="W4">
        <v>0</v>
      </c>
      <c r="X4">
        <v>0</v>
      </c>
      <c r="Y4">
        <v>0</v>
      </c>
      <c r="Z4">
        <v>0</v>
      </c>
      <c r="AA4">
        <v>0</v>
      </c>
      <c r="AB4">
        <v>0</v>
      </c>
      <c r="AC4">
        <v>0</v>
      </c>
      <c r="AD4">
        <v>0</v>
      </c>
      <c r="AE4">
        <v>0</v>
      </c>
      <c r="AF4" t="str">
        <v>RehabProType</v>
      </c>
      <c r="AG4" t="str">
        <v>RehabName</v>
      </c>
      <c r="AH4">
        <v>0</v>
      </c>
      <c r="AI4" t="str">
        <v>The pain is the worst imaginable at the moment</v>
      </c>
      <c r="AJ4" t="str">
        <v>It is painful to take care of myself, and I am slow and careful.</v>
      </c>
      <c r="AK4" t="str">
        <v>I can lift heavy weights without increased pain.</v>
      </c>
      <c r="AL4" t="str">
        <v>I can read as much as I want to with slight pain in my neck</v>
      </c>
      <c r="AM4" t="str">
        <v>I have severe headaches which come frequently</v>
      </c>
      <c r="AN4" t="str">
        <v>I have a fair degree of difficulty in concentrating when I want to</v>
      </c>
      <c r="AO4" t="str">
        <v>I can hardly do any work at all</v>
      </c>
      <c r="AP4" t="str">
        <v>I can drive my car as long as I want with slight pain in my neck</v>
      </c>
      <c r="AQ4" t="str">
        <v>My sleep is moderately disturbed (2-3 hours sleepless)</v>
      </c>
      <c r="AR4" t="str">
        <v>I am able to engage in all my recreational activities with some neck pain</v>
      </c>
      <c r="AS4" s="57" t="str">
        <f t="shared" si="0"/>
        <v>jamesbenjamin1961@gmail.com</v>
      </c>
      <c r="AT4" s="68" t="str">
        <f t="shared" si="1"/>
        <v>James Benjamin</v>
      </c>
      <c r="AU4">
        <f t="shared" si="2"/>
        <v>10</v>
      </c>
      <c r="AV4">
        <f t="shared" si="3"/>
        <v>4</v>
      </c>
      <c r="AW4">
        <f t="shared" si="4"/>
        <v>0</v>
      </c>
      <c r="AX4">
        <f t="shared" si="5"/>
        <v>2</v>
      </c>
      <c r="AY4">
        <f t="shared" si="6"/>
        <v>8</v>
      </c>
      <c r="AZ4">
        <f t="shared" si="7"/>
        <v>4</v>
      </c>
      <c r="BA4">
        <f t="shared" si="8"/>
        <v>8</v>
      </c>
      <c r="BB4">
        <f t="shared" si="9"/>
        <v>2</v>
      </c>
      <c r="BC4">
        <f t="shared" si="10"/>
        <v>6</v>
      </c>
      <c r="BD4">
        <f t="shared" si="11"/>
        <v>2</v>
      </c>
      <c r="BE4" s="57">
        <f t="shared" si="12"/>
        <v>46</v>
      </c>
    </row>
    <row r="5" spans="1:57" ht="15">
      <c r="A5">
        <v>3822026744</v>
      </c>
      <c r="B5">
        <v>62430165</v>
      </c>
      <c r="C5" s="54">
        <v>42074.223946759259</v>
      </c>
      <c r="D5" s="54">
        <v>42074.224293981482</v>
      </c>
      <c r="E5" t="str">
        <v>58.173.113.97</v>
      </c>
      <c r="F5">
        <v>0</v>
      </c>
      <c r="G5">
        <v>0</v>
      </c>
      <c r="H5">
        <v>0</v>
      </c>
      <c r="I5" t="str">
        <v>12345678code</v>
      </c>
      <c r="J5" t="str">
        <v>Yes, I have the client identification code</v>
      </c>
      <c r="K5" t="str">
        <v>12345678code</v>
      </c>
      <c r="L5">
        <v>0</v>
      </c>
      <c r="M5" s="55">
        <v>0</v>
      </c>
      <c r="N5">
        <v>0</v>
      </c>
      <c r="O5" s="84">
        <v>0</v>
      </c>
      <c r="P5">
        <v>0</v>
      </c>
      <c r="Q5">
        <v>0</v>
      </c>
      <c r="R5">
        <v>0</v>
      </c>
      <c r="S5">
        <v>0</v>
      </c>
      <c r="T5">
        <v>0</v>
      </c>
      <c r="U5">
        <v>0</v>
      </c>
      <c r="V5">
        <v>0</v>
      </c>
      <c r="W5">
        <v>0</v>
      </c>
      <c r="X5">
        <v>0</v>
      </c>
      <c r="Y5">
        <v>0</v>
      </c>
      <c r="Z5">
        <v>0</v>
      </c>
      <c r="AA5">
        <v>0</v>
      </c>
      <c r="AB5">
        <v>0</v>
      </c>
      <c r="AC5">
        <v>0</v>
      </c>
      <c r="AD5">
        <v>0</v>
      </c>
      <c r="AE5">
        <v>0</v>
      </c>
      <c r="AF5">
        <v>0</v>
      </c>
      <c r="AG5">
        <v>0</v>
      </c>
      <c r="AH5">
        <v>0</v>
      </c>
      <c r="AI5" t="str">
        <v>The pain is moderate at the moment</v>
      </c>
      <c r="AJ5" t="str">
        <v>It is painful to take care of myself, and I am slow and careful.</v>
      </c>
      <c r="AK5" t="str">
        <v>Pain prevents me from lifting heavy weights off the floor, but I can manage if the weights are conveniently positioned (e.g., on a table).</v>
      </c>
      <c r="AL5" t="str">
        <v>I can read as much as I want to with slight pain in my neck</v>
      </c>
      <c r="AM5" t="str">
        <v>I have slight headaches which come infrequentlyI can sit in my favourite chair for as long as I like</v>
      </c>
      <c r="AN5" t="str">
        <v>I can concentrate fully when I want to with slight difficulty</v>
      </c>
      <c r="AO5" t="str">
        <v>I can only do my usual work but no more</v>
      </c>
      <c r="AP5" t="str">
        <v>I can drive my car as long as I want with slight pain in my neck</v>
      </c>
      <c r="AQ5" t="str">
        <v>My sleep is mildly disturbed (1-2 hours sleepless)</v>
      </c>
      <c r="AR5" t="str">
        <v>I can hardly do any recreational activities because of pain in my neck</v>
      </c>
      <c r="AS5" s="57">
        <f t="shared" si="0"/>
        <v>0</v>
      </c>
      <c r="AT5" s="68" t="str">
        <f t="shared" si="1"/>
        <v>0 0</v>
      </c>
      <c r="AU5">
        <f t="shared" si="2"/>
        <v>4</v>
      </c>
      <c r="AV5">
        <f t="shared" si="3"/>
        <v>4</v>
      </c>
      <c r="AW5">
        <f t="shared" si="4"/>
        <v>4</v>
      </c>
      <c r="AX5">
        <f t="shared" si="5"/>
        <v>2</v>
      </c>
      <c r="AY5">
        <f t="shared" si="6"/>
        <v>2</v>
      </c>
      <c r="AZ5">
        <f t="shared" si="7"/>
        <v>2</v>
      </c>
      <c r="BA5">
        <f t="shared" si="8"/>
        <v>2</v>
      </c>
      <c r="BB5">
        <f t="shared" si="9"/>
        <v>2</v>
      </c>
      <c r="BC5">
        <f t="shared" si="10"/>
        <v>4</v>
      </c>
      <c r="BD5">
        <f t="shared" si="11"/>
        <v>8</v>
      </c>
      <c r="BE5" s="57">
        <f t="shared" si="12"/>
        <v>34</v>
      </c>
    </row>
    <row r="6" spans="1:57" ht="15">
      <c r="A6">
        <v>3822054970</v>
      </c>
      <c r="B6">
        <v>62430165</v>
      </c>
      <c r="C6" s="54">
        <v>42074.240613425929</v>
      </c>
      <c r="D6" s="54">
        <v>42074.240972222222</v>
      </c>
      <c r="E6" t="str">
        <v>58.173.113.97</v>
      </c>
      <c r="F6">
        <v>0</v>
      </c>
      <c r="G6">
        <v>0</v>
      </c>
      <c r="H6">
        <v>0</v>
      </c>
      <c r="I6" t="str">
        <v>12345678code</v>
      </c>
      <c r="J6" t="str">
        <v>Yes, I have the client identification code</v>
      </c>
      <c r="K6" t="str">
        <v>12345678code</v>
      </c>
      <c r="L6">
        <v>0</v>
      </c>
      <c r="M6" s="55">
        <v>0</v>
      </c>
      <c r="N6">
        <v>0</v>
      </c>
      <c r="O6" s="84">
        <v>0</v>
      </c>
      <c r="P6">
        <v>0</v>
      </c>
      <c r="Q6">
        <v>0</v>
      </c>
      <c r="R6">
        <v>0</v>
      </c>
      <c r="S6">
        <v>0</v>
      </c>
      <c r="T6">
        <v>0</v>
      </c>
      <c r="U6">
        <v>0</v>
      </c>
      <c r="V6">
        <v>0</v>
      </c>
      <c r="W6">
        <v>0</v>
      </c>
      <c r="X6">
        <v>0</v>
      </c>
      <c r="Y6">
        <v>0</v>
      </c>
      <c r="Z6">
        <v>0</v>
      </c>
      <c r="AA6">
        <v>0</v>
      </c>
      <c r="AB6">
        <v>0</v>
      </c>
      <c r="AC6">
        <v>0</v>
      </c>
      <c r="AD6">
        <v>0</v>
      </c>
      <c r="AE6">
        <v>0</v>
      </c>
      <c r="AF6">
        <v>0</v>
      </c>
      <c r="AG6">
        <v>0</v>
      </c>
      <c r="AH6">
        <v>0</v>
      </c>
      <c r="AI6" t="str">
        <v>The pain is very mild at the moment</v>
      </c>
      <c r="AJ6" t="str">
        <v>I can take care of myself normally, but it increases my pain.</v>
      </c>
      <c r="AK6" t="str">
        <v>Pain prevents me from lifting heavy weights off the floor, but I can manage if the weights are conveniently positioned (e.g., on a table).</v>
      </c>
      <c r="AL6" t="str">
        <v>I cannot read as much as I want because of moderate pain in my neck</v>
      </c>
      <c r="AM6" t="str">
        <v>I have slight headaches which come infrequentlyI can sit in my favourite chair for as long as I like</v>
      </c>
      <c r="AN6" t="str">
        <v>I can concentrate fully when I want to with slight difficulty</v>
      </c>
      <c r="AO6" t="str">
        <v>I can do most of my usual work but no more</v>
      </c>
      <c r="AP6" t="str">
        <v>I can drive my car as long as I want with slight pain in my neck</v>
      </c>
      <c r="AQ6" t="str">
        <v>My sleep is mildly disturbed (1-2 hours sleepless)</v>
      </c>
      <c r="AR6" t="str">
        <v>I am able to engage in most, but not all, of my usual recreational activities because pain in my neck</v>
      </c>
      <c r="AS6" s="57">
        <f t="shared" si="0"/>
        <v>0</v>
      </c>
      <c r="AT6" s="68" t="str">
        <f t="shared" si="1"/>
        <v>0 0</v>
      </c>
      <c r="AU6">
        <f t="shared" si="2"/>
        <v>2</v>
      </c>
      <c r="AV6">
        <f t="shared" si="3"/>
        <v>2</v>
      </c>
      <c r="AW6">
        <f t="shared" si="4"/>
        <v>4</v>
      </c>
      <c r="AX6">
        <f t="shared" si="5"/>
        <v>6</v>
      </c>
      <c r="AY6">
        <f t="shared" si="6"/>
        <v>2</v>
      </c>
      <c r="AZ6">
        <f t="shared" si="7"/>
        <v>2</v>
      </c>
      <c r="BA6">
        <f t="shared" si="8"/>
        <v>4</v>
      </c>
      <c r="BB6">
        <f t="shared" si="9"/>
        <v>2</v>
      </c>
      <c r="BC6">
        <f t="shared" si="10"/>
        <v>4</v>
      </c>
      <c r="BD6">
        <f t="shared" si="11"/>
        <v>4</v>
      </c>
      <c r="BE6" s="57">
        <f t="shared" si="12"/>
        <v>32</v>
      </c>
    </row>
    <row r="7" spans="1:57" ht="15">
      <c r="A7">
        <v>3822055762</v>
      </c>
      <c r="B7">
        <v>62430165</v>
      </c>
      <c r="C7" s="54">
        <v>42074.241122685184</v>
      </c>
      <c r="D7" s="54">
        <v>42074.241840277777</v>
      </c>
      <c r="E7" t="str">
        <v>58.173.113.97</v>
      </c>
      <c r="F7">
        <v>0</v>
      </c>
      <c r="G7" t="str">
        <v>ClaimantFName</v>
      </c>
      <c r="H7" t="str">
        <v>ClaimantLastName</v>
      </c>
      <c r="I7" t="str">
        <v>code12345678</v>
      </c>
      <c r="J7" t="str">
        <v>No, I want to input the claim's particulars</v>
      </c>
      <c r="K7" t="str">
        <v>code12345678</v>
      </c>
      <c r="L7" t="str">
        <v>ClaimantFName</v>
      </c>
      <c r="M7" s="55" t="str">
        <v>ClaimantInitials</v>
      </c>
      <c r="N7" t="str">
        <v>ClaimantLastName</v>
      </c>
      <c r="O7" s="84" t="str">
        <v>24 Apr 1961</v>
      </c>
      <c r="P7" t="str">
        <v>M</v>
      </c>
      <c r="Q7" t="str">
        <v>EmployerFullName</v>
      </c>
      <c r="R7" t="str">
        <v>DocFName</v>
      </c>
      <c r="S7" t="str">
        <v>DocInitials</v>
      </c>
      <c r="T7">
        <v>0</v>
      </c>
      <c r="U7">
        <v>0</v>
      </c>
      <c r="V7" t="str">
        <v>jamesbenjamin1961@gmail.com</v>
      </c>
      <c r="W7">
        <v>0</v>
      </c>
      <c r="X7">
        <v>0</v>
      </c>
      <c r="Y7">
        <v>0</v>
      </c>
      <c r="Z7">
        <v>0</v>
      </c>
      <c r="AA7">
        <v>0</v>
      </c>
      <c r="AB7">
        <v>0</v>
      </c>
      <c r="AC7">
        <v>0</v>
      </c>
      <c r="AD7">
        <v>0</v>
      </c>
      <c r="AE7">
        <v>0</v>
      </c>
      <c r="AF7">
        <v>0</v>
      </c>
      <c r="AG7">
        <v>0</v>
      </c>
      <c r="AH7">
        <v>0</v>
      </c>
      <c r="AI7" t="str">
        <v>The pain is very severe at the moment</v>
      </c>
      <c r="AJ7" t="str">
        <v>I need help every day in most aspects of my care.</v>
      </c>
      <c r="AK7" t="str">
        <v>I can lift only very light weights.</v>
      </c>
      <c r="AL7" t="str">
        <v>I can hardly read at all because of severe pain in my neck</v>
      </c>
      <c r="AM7" t="str">
        <v>I have severe headaches which come frequently</v>
      </c>
      <c r="AN7" t="str">
        <v>I have a great deal of difficulty in concentrating when I want to</v>
      </c>
      <c r="AO7" t="str">
        <v>I can hardly do any work at all</v>
      </c>
      <c r="AP7" t="str">
        <v>I can hardly drive at all because of severe pain in my neck</v>
      </c>
      <c r="AQ7" t="str">
        <v>My sleep is completely disturbed (5-7 hours sleepless)</v>
      </c>
      <c r="AR7" t="str">
        <v>I cannot do any recreation activities at all</v>
      </c>
      <c r="AS7" s="57" t="str">
        <f t="shared" si="0"/>
        <v>jamesbenjamin1961@gmail.com</v>
      </c>
      <c r="AT7" s="68" t="str">
        <f t="shared" si="1"/>
        <v>ClaimantFName ClaimantLastName</v>
      </c>
      <c r="AU7">
        <f t="shared" si="2"/>
        <v>8</v>
      </c>
      <c r="AV7">
        <f t="shared" si="3"/>
        <v>8</v>
      </c>
      <c r="AW7">
        <f t="shared" si="4"/>
        <v>8</v>
      </c>
      <c r="AX7">
        <f t="shared" si="5"/>
        <v>8</v>
      </c>
      <c r="AY7">
        <f t="shared" si="6"/>
        <v>8</v>
      </c>
      <c r="AZ7">
        <f t="shared" si="7"/>
        <v>8</v>
      </c>
      <c r="BA7">
        <f t="shared" si="8"/>
        <v>8</v>
      </c>
      <c r="BB7">
        <f t="shared" si="9"/>
        <v>8</v>
      </c>
      <c r="BC7">
        <f t="shared" si="10"/>
        <v>10</v>
      </c>
      <c r="BD7">
        <f t="shared" si="11"/>
        <v>10</v>
      </c>
      <c r="BE7" s="57">
        <f t="shared" si="12"/>
        <v>84</v>
      </c>
    </row>
    <row r="8" spans="1:57" ht="15">
      <c r="A8">
        <v>3872429310</v>
      </c>
      <c r="B8">
        <v>62430165</v>
      </c>
      <c r="C8" s="54">
        <v>42097.007534722223</v>
      </c>
      <c r="D8" s="54">
        <v>42097.007962962962</v>
      </c>
      <c r="E8" t="str">
        <v>120.155.9.49</v>
      </c>
      <c r="F8">
        <v>0</v>
      </c>
      <c r="G8">
        <v>0</v>
      </c>
      <c r="H8">
        <v>0</v>
      </c>
      <c r="I8" t="str">
        <v>newcode1234</v>
      </c>
      <c r="J8" t="str">
        <v>Yes, I have the client identification code</v>
      </c>
      <c r="K8" t="str">
        <v>newcode1234</v>
      </c>
      <c r="L8">
        <v>0</v>
      </c>
      <c r="M8" s="55">
        <v>0</v>
      </c>
      <c r="N8">
        <v>0</v>
      </c>
      <c r="O8" s="84">
        <v>0</v>
      </c>
      <c r="P8">
        <v>0</v>
      </c>
      <c r="Q8">
        <v>0</v>
      </c>
      <c r="R8">
        <v>0</v>
      </c>
      <c r="S8">
        <v>0</v>
      </c>
      <c r="T8">
        <v>0</v>
      </c>
      <c r="U8">
        <v>0</v>
      </c>
      <c r="V8">
        <v>0</v>
      </c>
      <c r="W8">
        <v>0</v>
      </c>
      <c r="X8">
        <v>0</v>
      </c>
      <c r="Y8">
        <v>0</v>
      </c>
      <c r="Z8">
        <v>0</v>
      </c>
      <c r="AA8">
        <v>0</v>
      </c>
      <c r="AB8">
        <v>0</v>
      </c>
      <c r="AC8">
        <v>0</v>
      </c>
      <c r="AD8">
        <v>0</v>
      </c>
      <c r="AE8">
        <v>0</v>
      </c>
      <c r="AF8">
        <v>0</v>
      </c>
      <c r="AG8">
        <v>0</v>
      </c>
      <c r="AH8">
        <v>0</v>
      </c>
      <c r="AI8" t="str">
        <v>The pain is moderate at the moment</v>
      </c>
      <c r="AJ8" t="str">
        <v>It is painful to take care of myself, and I am slow and careful.</v>
      </c>
      <c r="AK8" t="str">
        <v>Pain prevents me from lifting heavy weights, but I can manage light to medium weights if they are conveniently positioned.</v>
      </c>
      <c r="AL8" t="str">
        <v>I can read as much as I want with moderate pain in my neck</v>
      </c>
      <c r="AM8" t="str">
        <v>I have moderate headaches which come frequently</v>
      </c>
      <c r="AN8" t="str">
        <v>I have a fair degree of difficulty in concentrating when I want to</v>
      </c>
      <c r="AO8" t="str">
        <v>I can do most of my usual work but no more</v>
      </c>
      <c r="AP8" t="str">
        <v>I can drive my car as long as I want with slight pain in my neck</v>
      </c>
      <c r="AQ8" t="str">
        <v>I have no trouble in sleeping</v>
      </c>
      <c r="AR8" t="str">
        <v>I am able to engage in all my recreational activities with no neck pain at all</v>
      </c>
      <c r="AS8" s="57">
        <f t="shared" si="0"/>
        <v>0</v>
      </c>
      <c r="AT8" s="68" t="str">
        <f t="shared" si="1"/>
        <v>0 0</v>
      </c>
      <c r="AU8">
        <f t="shared" si="2"/>
        <v>4</v>
      </c>
      <c r="AV8">
        <f t="shared" si="3"/>
        <v>4</v>
      </c>
      <c r="AW8">
        <f t="shared" si="4"/>
        <v>6</v>
      </c>
      <c r="AX8">
        <f t="shared" si="5"/>
        <v>4</v>
      </c>
      <c r="AY8">
        <f t="shared" si="6"/>
        <v>6</v>
      </c>
      <c r="AZ8">
        <f t="shared" si="7"/>
        <v>4</v>
      </c>
      <c r="BA8">
        <f t="shared" si="8"/>
        <v>4</v>
      </c>
      <c r="BB8">
        <f t="shared" si="9"/>
        <v>2</v>
      </c>
      <c r="BC8">
        <f t="shared" si="10"/>
        <v>0</v>
      </c>
      <c r="BD8">
        <f t="shared" si="11"/>
        <v>0</v>
      </c>
      <c r="BE8" s="57">
        <f t="shared" si="12"/>
        <v>34</v>
      </c>
    </row>
    <row r="9" spans="1:57" ht="15">
      <c r="A9">
        <v>3926633513</v>
      </c>
      <c r="B9">
        <v>62430165</v>
      </c>
      <c r="C9" s="54">
        <v>42121.225474537037</v>
      </c>
      <c r="D9" s="54">
        <v>42121.22625</v>
      </c>
      <c r="E9" t="str">
        <v>58.173.113.97</v>
      </c>
      <c r="F9">
        <v>0</v>
      </c>
      <c r="G9">
        <v>0</v>
      </c>
      <c r="H9">
        <v>0</v>
      </c>
      <c r="I9" t="str">
        <v>code12345678</v>
      </c>
      <c r="J9" t="str">
        <v>Yes, I have the client identification code</v>
      </c>
      <c r="K9" t="str">
        <v>code12345678</v>
      </c>
      <c r="L9">
        <v>0</v>
      </c>
      <c r="M9" s="55">
        <v>0</v>
      </c>
      <c r="N9">
        <v>0</v>
      </c>
      <c r="O9" s="84">
        <v>0</v>
      </c>
      <c r="P9">
        <v>0</v>
      </c>
      <c r="Q9">
        <v>0</v>
      </c>
      <c r="R9">
        <v>0</v>
      </c>
      <c r="S9">
        <v>0</v>
      </c>
      <c r="T9">
        <v>0</v>
      </c>
      <c r="U9">
        <v>0</v>
      </c>
      <c r="V9">
        <v>0</v>
      </c>
      <c r="W9">
        <v>0</v>
      </c>
      <c r="X9">
        <v>0</v>
      </c>
      <c r="Y9">
        <v>0</v>
      </c>
      <c r="Z9">
        <v>0</v>
      </c>
      <c r="AA9">
        <v>0</v>
      </c>
      <c r="AB9">
        <v>0</v>
      </c>
      <c r="AC9">
        <v>0</v>
      </c>
      <c r="AD9">
        <v>0</v>
      </c>
      <c r="AE9">
        <v>0</v>
      </c>
      <c r="AF9">
        <v>0</v>
      </c>
      <c r="AG9">
        <v>0</v>
      </c>
      <c r="AH9">
        <v>0</v>
      </c>
      <c r="AI9" t="str">
        <v>The pain is moderate at the moment</v>
      </c>
      <c r="AJ9" t="str">
        <v>I can take care of myself normally without causing increased pain.</v>
      </c>
      <c r="AK9" t="str">
        <v>I can lift only very light weights.</v>
      </c>
      <c r="AL9" t="str">
        <v>I can read as much as I want to with slight pain in my neck</v>
      </c>
      <c r="AM9" t="str">
        <v>I have slight headaches which come infrequentlyI can sit in my favourite chair for as long as I like</v>
      </c>
      <c r="AN9" t="str">
        <v>I have a fair degree of difficulty in concentrating when I want to</v>
      </c>
      <c r="AO9" t="str">
        <v>I can only do my usual work but no more</v>
      </c>
      <c r="AP9" t="str">
        <v>I can drive my car as long as I want with moderate pain in my neck</v>
      </c>
      <c r="AQ9" t="str">
        <v>My sleep is greatly disturbed (3-5 hours sleepless)</v>
      </c>
      <c r="AR9" t="str">
        <v>I can hardly do any recreational activities because of pain in my neck</v>
      </c>
      <c r="AS9" s="57">
        <f t="shared" si="0"/>
        <v>0</v>
      </c>
      <c r="AT9" s="68" t="str">
        <f t="shared" si="1"/>
        <v>0 0</v>
      </c>
      <c r="AU9">
        <f t="shared" si="2"/>
        <v>4</v>
      </c>
      <c r="AV9">
        <f t="shared" si="3"/>
        <v>2</v>
      </c>
      <c r="AW9">
        <f t="shared" si="4"/>
        <v>8</v>
      </c>
      <c r="AX9">
        <f t="shared" si="5"/>
        <v>2</v>
      </c>
      <c r="AY9">
        <f t="shared" si="6"/>
        <v>2</v>
      </c>
      <c r="AZ9">
        <f t="shared" si="7"/>
        <v>4</v>
      </c>
      <c r="BA9">
        <f t="shared" si="8"/>
        <v>2</v>
      </c>
      <c r="BB9">
        <f t="shared" si="9"/>
        <v>4</v>
      </c>
      <c r="BC9">
        <f t="shared" si="10"/>
        <v>8</v>
      </c>
      <c r="BD9">
        <f t="shared" si="11"/>
        <v>8</v>
      </c>
      <c r="BE9" s="57">
        <f t="shared" si="12"/>
        <v>44</v>
      </c>
    </row>
    <row r="10" spans="1:57" ht="15">
      <c r="A10">
        <v>4009717940</v>
      </c>
      <c r="B10">
        <v>62430165</v>
      </c>
      <c r="C10" s="54">
        <v>42159.145567129628</v>
      </c>
      <c r="D10" s="54">
        <v>42159.148553240739</v>
      </c>
      <c r="E10" t="str">
        <v>137.154.234.116</v>
      </c>
      <c r="F10">
        <v>0</v>
      </c>
      <c r="G10" t="str">
        <v>Stan</v>
      </c>
      <c r="H10" t="str">
        <v>Little</v>
      </c>
      <c r="I10" t="str">
        <v>abc123</v>
      </c>
      <c r="J10" t="str">
        <v>No, I want to input the claim's particulars</v>
      </c>
      <c r="K10" t="str">
        <v>abc123</v>
      </c>
      <c r="L10" t="str">
        <v>Stan</v>
      </c>
      <c r="M10" s="55" t="str">
        <v>SL</v>
      </c>
      <c r="N10" t="str">
        <v>Little</v>
      </c>
      <c r="O10" s="84" t="str">
        <v>3 Sep 1967</v>
      </c>
      <c r="P10" t="str">
        <v>M</v>
      </c>
      <c r="Q10" t="str">
        <v>Asucomm Services</v>
      </c>
      <c r="R10" t="str">
        <v>Bob</v>
      </c>
      <c r="S10" t="str">
        <v>BB</v>
      </c>
      <c r="T10">
        <v>0</v>
      </c>
      <c r="U10">
        <v>0</v>
      </c>
      <c r="V10" t="str">
        <v>jamesbenjamin1961@gmail.com</v>
      </c>
      <c r="W10">
        <v>0</v>
      </c>
      <c r="X10">
        <v>0</v>
      </c>
      <c r="Y10">
        <v>0</v>
      </c>
      <c r="Z10">
        <v>0</v>
      </c>
      <c r="AA10">
        <v>0</v>
      </c>
      <c r="AB10">
        <v>0</v>
      </c>
      <c r="AC10">
        <v>0</v>
      </c>
      <c r="AD10">
        <v>0</v>
      </c>
      <c r="AE10">
        <v>0</v>
      </c>
      <c r="AF10">
        <v>0</v>
      </c>
      <c r="AG10">
        <v>0</v>
      </c>
      <c r="AH10">
        <v>0</v>
      </c>
      <c r="AI10" t="str">
        <v>The pain is very mild at the moment</v>
      </c>
      <c r="AJ10" t="str">
        <v>I can take care of myself normally without causing increased pain.</v>
      </c>
      <c r="AK10" t="str">
        <v>I can lift heavy weights, but it causes increased pain.</v>
      </c>
      <c r="AL10" t="str">
        <v>I can read as much as I want to with slight pain in my neck</v>
      </c>
      <c r="AM10" t="str">
        <v>I have slight headaches which come infrequentlyI can sit in my favourite chair for as long as I like</v>
      </c>
      <c r="AN10" t="str">
        <v>I can concentrate fully when I want to with no difficulty</v>
      </c>
      <c r="AO10" t="str">
        <v>I can only do my usual work but no more</v>
      </c>
      <c r="AP10" t="str">
        <v>I can drive my car without any neck pain</v>
      </c>
      <c r="AQ10" t="str">
        <v>My sleep is slightly disturbed (less than 1 hour sleepless)</v>
      </c>
      <c r="AR10" t="str">
        <v>I am able to engage in all my recreational activities with some neck pain</v>
      </c>
      <c r="AS10" s="57" t="str">
        <f t="shared" si="0"/>
        <v>jamesbenjamin1961@gmail.com</v>
      </c>
      <c r="AT10" s="68" t="str">
        <f t="shared" si="1"/>
        <v>Stan Little</v>
      </c>
      <c r="AU10">
        <f t="shared" si="2"/>
        <v>2</v>
      </c>
      <c r="AV10">
        <f t="shared" si="3"/>
        <v>2</v>
      </c>
      <c r="AW10">
        <f t="shared" si="4"/>
        <v>0</v>
      </c>
      <c r="AX10">
        <f t="shared" si="5"/>
        <v>2</v>
      </c>
      <c r="AY10">
        <f t="shared" si="6"/>
        <v>2</v>
      </c>
      <c r="AZ10">
        <f t="shared" si="7"/>
        <v>0</v>
      </c>
      <c r="BA10">
        <f t="shared" si="8"/>
        <v>2</v>
      </c>
      <c r="BB10">
        <f t="shared" si="9"/>
        <v>0</v>
      </c>
      <c r="BC10">
        <f t="shared" si="10"/>
        <v>2</v>
      </c>
      <c r="BD10">
        <f t="shared" si="11"/>
        <v>2</v>
      </c>
      <c r="BE10" s="57">
        <f t="shared" si="12"/>
        <v>14</v>
      </c>
    </row>
    <row r="11" spans="1:57" ht="15">
      <c r="A11">
        <v>4106161316</v>
      </c>
      <c r="B11">
        <v>62430165</v>
      </c>
      <c r="C11" s="54">
        <v>42212.216377314813</v>
      </c>
      <c r="D11" s="54">
        <v>42212.216689814813</v>
      </c>
      <c r="E11" t="str">
        <v>58.173.113.97</v>
      </c>
      <c r="F11">
        <v>0</v>
      </c>
      <c r="G11">
        <v>0</v>
      </c>
      <c r="H11">
        <v>0</v>
      </c>
      <c r="I11" t="str">
        <v>sdfSDFASDFAS</v>
      </c>
      <c r="J11" t="str">
        <v>Yes, I have the client identification code</v>
      </c>
      <c r="K11" t="str">
        <v>sdfSDFASDFAS</v>
      </c>
      <c r="L11">
        <v>0</v>
      </c>
      <c r="M11" s="55">
        <v>0</v>
      </c>
      <c r="N11">
        <v>0</v>
      </c>
      <c r="O11" s="84">
        <v>0</v>
      </c>
      <c r="P11">
        <v>0</v>
      </c>
      <c r="Q11">
        <v>0</v>
      </c>
      <c r="R11">
        <v>0</v>
      </c>
      <c r="S11">
        <v>0</v>
      </c>
      <c r="T11">
        <v>0</v>
      </c>
      <c r="U11">
        <v>0</v>
      </c>
      <c r="V11">
        <v>0</v>
      </c>
      <c r="W11">
        <v>0</v>
      </c>
      <c r="X11">
        <v>0</v>
      </c>
      <c r="Y11">
        <v>0</v>
      </c>
      <c r="Z11">
        <v>0</v>
      </c>
      <c r="AA11">
        <v>0</v>
      </c>
      <c r="AB11">
        <v>0</v>
      </c>
      <c r="AC11">
        <v>0</v>
      </c>
      <c r="AD11">
        <v>0</v>
      </c>
      <c r="AE11">
        <v>0</v>
      </c>
      <c r="AF11">
        <v>0</v>
      </c>
      <c r="AG11">
        <v>0</v>
      </c>
      <c r="AH11">
        <v>0</v>
      </c>
      <c r="AI11" t="str">
        <v>I have no pain at the moment</v>
      </c>
      <c r="AJ11" t="str">
        <v>It is painful to take care of myself, and I am slow and careful.</v>
      </c>
      <c r="AK11" t="str">
        <v>I can lift heavy weights, but it causes increased pain.</v>
      </c>
      <c r="AL11" t="str">
        <v>I can read as much as I want to with slight pain in my neck</v>
      </c>
      <c r="AM11" t="str">
        <v>I have severe headaches which come frequently</v>
      </c>
      <c r="AN11" t="str">
        <v>I have a fair degree of difficulty in concentrating when I want to</v>
      </c>
      <c r="AO11" t="str">
        <v>I can do most of my usual work but no more</v>
      </c>
      <c r="AP11" t="str">
        <v>I can drive my car without any neck pain</v>
      </c>
      <c r="AQ11" t="str">
        <v>My sleep is slightly disturbed (less than 1 hour sleepless)</v>
      </c>
      <c r="AR11" t="str">
        <v>I am able to engage in most, but not all, of my usual recreational activities because pain in my neck</v>
      </c>
      <c r="AS11" s="57">
        <f t="shared" si="0"/>
        <v>0</v>
      </c>
      <c r="AT11" s="68" t="str">
        <f t="shared" si="1"/>
        <v>0 0</v>
      </c>
      <c r="AU11">
        <f t="shared" si="2"/>
        <v>0</v>
      </c>
      <c r="AV11">
        <f t="shared" si="3"/>
        <v>4</v>
      </c>
      <c r="AW11">
        <f t="shared" si="4"/>
        <v>0</v>
      </c>
      <c r="AX11">
        <f t="shared" si="5"/>
        <v>2</v>
      </c>
      <c r="AY11">
        <f t="shared" si="6"/>
        <v>8</v>
      </c>
      <c r="AZ11">
        <f t="shared" si="7"/>
        <v>4</v>
      </c>
      <c r="BA11">
        <f t="shared" si="8"/>
        <v>4</v>
      </c>
      <c r="BB11">
        <f t="shared" si="9"/>
        <v>0</v>
      </c>
      <c r="BC11">
        <f t="shared" si="10"/>
        <v>2</v>
      </c>
      <c r="BD11">
        <f t="shared" si="11"/>
        <v>4</v>
      </c>
      <c r="BE11" s="57">
        <f t="shared" si="12"/>
        <v>28</v>
      </c>
    </row>
    <row r="12" spans="1:57" ht="15">
      <c r="A12" s="57">
        <v>4106164534</v>
      </c>
      <c r="B12" s="57">
        <v>62430165</v>
      </c>
      <c r="C12" s="85">
        <v>42212.219837962963</v>
      </c>
      <c r="D12" s="85">
        <v>42212.231574074074</v>
      </c>
      <c r="E12" s="86" t="str">
        <v>58.173.113.97</v>
      </c>
      <c r="F12" s="86">
        <v>0</v>
      </c>
      <c r="G12" s="86" t="str">
        <v>ijsae</v>
      </c>
      <c r="H12" s="86" t="str">
        <v>posdop</v>
      </c>
      <c r="I12" s="86" t="str">
        <v>NewCodeTest</v>
      </c>
      <c r="J12" s="86" t="str">
        <v>No, I want to input the claim's particulars</v>
      </c>
      <c r="K12" s="86" t="str">
        <v>NewCodeTest</v>
      </c>
      <c r="L12" s="86" t="str">
        <v>ijsae</v>
      </c>
      <c r="M12" s="87" t="str">
        <v>osdkj</v>
      </c>
      <c r="N12" s="86" t="str">
        <v>posdop</v>
      </c>
      <c r="O12" s="88" t="str">
        <v>24 Apr 1961</v>
      </c>
      <c r="P12" s="86" t="str">
        <v>M</v>
      </c>
      <c r="Q12" s="86" t="str">
        <v>ABC</v>
      </c>
      <c r="R12" s="86" t="str">
        <v>FND</v>
      </c>
      <c r="S12" s="86" t="str">
        <v>In</v>
      </c>
      <c r="T12" s="86">
        <v>0</v>
      </c>
      <c r="U12" s="86">
        <v>0</v>
      </c>
      <c r="V12" s="86" t="str">
        <v>jamesbenjamin1961@gmail.com</v>
      </c>
      <c r="W12" s="86">
        <v>0</v>
      </c>
      <c r="X12" s="86" t="str">
        <v>sdsdd</v>
      </c>
      <c r="Y12" s="86" t="str">
        <v>sddsv</v>
      </c>
      <c r="Z12" s="86">
        <v>0</v>
      </c>
      <c r="AA12" s="86">
        <v>0</v>
      </c>
      <c r="AB12" s="86">
        <v>0</v>
      </c>
      <c r="AC12" s="86">
        <v>0</v>
      </c>
      <c r="AD12" s="86">
        <v>0</v>
      </c>
      <c r="AE12" s="86">
        <v>0</v>
      </c>
      <c r="AF12" s="86">
        <v>0</v>
      </c>
      <c r="AG12" s="86">
        <v>0</v>
      </c>
      <c r="AH12" s="86">
        <v>0</v>
      </c>
      <c r="AI12" s="57" t="str">
        <v>The pain is very mild at the moment</v>
      </c>
      <c r="AJ12" s="57" t="str">
        <v>I can take care of myself normally, but it increases my pain.</v>
      </c>
      <c r="AK12" s="57" t="str">
        <v>Pain prevents me from lifting heavy weights off the floor, but I can manage if the weights are conveniently positioned (e.g., on a table).</v>
      </c>
      <c r="AL12" s="57" t="str">
        <v>I can read as much as I want to with slight pain in my neck</v>
      </c>
      <c r="AM12" s="57" t="str">
        <v>I have moderate headaches which come frequently</v>
      </c>
      <c r="AN12" s="57" t="str">
        <v>I have a lot of difficulty in concentrating when I want to</v>
      </c>
      <c r="AO12" s="57" t="str">
        <v>I can do most of my usual work but no more</v>
      </c>
      <c r="AP12" s="57" t="str">
        <v>I can drive my car as long as I want with slight pain in my neck</v>
      </c>
      <c r="AQ12" s="57" t="str">
        <v>My sleep is moderately disturbed (2-3 hours sleepless)</v>
      </c>
      <c r="AR12" s="57" t="str">
        <v>I am able to engage in all my recreational activities with some neck pain</v>
      </c>
      <c r="AS12" s="57" t="str">
        <f t="shared" si="0"/>
        <v>jamesbenjamin1961@gmail.com</v>
      </c>
      <c r="AT12" s="68" t="str">
        <f t="shared" si="1"/>
        <v>ijsae posdop</v>
      </c>
      <c r="AU12">
        <f t="shared" si="2"/>
        <v>2</v>
      </c>
      <c r="AV12">
        <f t="shared" si="3"/>
        <v>2</v>
      </c>
      <c r="AW12">
        <f t="shared" si="4"/>
        <v>4</v>
      </c>
      <c r="AX12">
        <f t="shared" si="5"/>
        <v>2</v>
      </c>
      <c r="AY12">
        <f t="shared" si="6"/>
        <v>6</v>
      </c>
      <c r="AZ12">
        <f t="shared" si="7"/>
        <v>6</v>
      </c>
      <c r="BA12">
        <f t="shared" si="8"/>
        <v>4</v>
      </c>
      <c r="BB12">
        <f t="shared" si="9"/>
        <v>2</v>
      </c>
      <c r="BC12">
        <f t="shared" si="10"/>
        <v>6</v>
      </c>
      <c r="BD12">
        <f t="shared" si="11"/>
        <v>2</v>
      </c>
      <c r="BE12" s="57">
        <f t="shared" si="12"/>
        <v>36</v>
      </c>
    </row>
    <row r="13" spans="1:57" ht="15">
      <c r="A13" s="57">
        <v>4106164534</v>
      </c>
      <c r="B13" s="57">
        <v>62430165</v>
      </c>
      <c r="C13" s="85">
        <v>42212.219837962963</v>
      </c>
      <c r="D13" s="85">
        <v>42212.231574074074</v>
      </c>
      <c r="E13" s="86" t="str">
        <v>58.173.113.97</v>
      </c>
      <c r="F13" s="86">
        <v>0</v>
      </c>
      <c r="G13" s="86" t="str">
        <v>ijsae</v>
      </c>
      <c r="H13" s="86" t="str">
        <v>posdop</v>
      </c>
      <c r="I13" s="57" t="str">
        <v>NewCodeTest</v>
      </c>
      <c r="J13" s="86" t="str">
        <v>No, I want to input the claim's particulars</v>
      </c>
      <c r="K13" s="57" t="str">
        <v>NewCodeTest</v>
      </c>
      <c r="L13" s="86" t="str">
        <v>ijsae</v>
      </c>
      <c r="M13" s="87" t="str">
        <v>osdkj</v>
      </c>
      <c r="N13" s="86" t="str">
        <v>posdop</v>
      </c>
      <c r="O13" s="88" t="str">
        <v>24 Apr 1961</v>
      </c>
      <c r="P13" s="86" t="str">
        <v>M</v>
      </c>
      <c r="Q13" s="86" t="str">
        <v>ABC</v>
      </c>
      <c r="R13" s="86" t="str">
        <v>FND</v>
      </c>
      <c r="S13" s="86" t="str">
        <v>In</v>
      </c>
      <c r="T13" s="86">
        <v>0</v>
      </c>
      <c r="U13" s="86">
        <v>0</v>
      </c>
      <c r="V13" s="86" t="str">
        <v>jamesbenjamin1961@gmail.com</v>
      </c>
      <c r="W13" s="86">
        <v>0</v>
      </c>
      <c r="X13" s="86" t="str">
        <v>sdsdd</v>
      </c>
      <c r="Y13" s="86" t="str">
        <v>sddsv</v>
      </c>
      <c r="Z13" s="86">
        <v>0</v>
      </c>
      <c r="AA13" s="86">
        <v>0</v>
      </c>
      <c r="AB13" s="86">
        <v>0</v>
      </c>
      <c r="AC13" s="86">
        <v>0</v>
      </c>
      <c r="AD13" s="86">
        <v>0</v>
      </c>
      <c r="AE13" s="86">
        <v>0</v>
      </c>
      <c r="AF13" s="86">
        <v>0</v>
      </c>
      <c r="AG13" s="86">
        <v>0</v>
      </c>
      <c r="AH13" s="86">
        <v>0</v>
      </c>
      <c r="AI13" s="57" t="str">
        <v>The pain is very mild at the moment</v>
      </c>
      <c r="AJ13" s="57" t="str">
        <v>I can take care of myself normally, but it increases my pain.</v>
      </c>
      <c r="AK13" s="57" t="str">
        <v>Pain prevents me from lifting heavy weights off the floor, but I can manage if the weights are conveniently positioned (e.g., on a table).</v>
      </c>
      <c r="AL13" s="57" t="str">
        <v>I can read as much as I want to with slight pain in my neck</v>
      </c>
      <c r="AM13" s="57" t="str">
        <v>I have moderate headaches which come frequently</v>
      </c>
      <c r="AN13" s="57" t="str">
        <v>I have a lot of difficulty in concentrating when I want to</v>
      </c>
      <c r="AO13" s="57" t="str">
        <v>I can do most of my usual work but no more</v>
      </c>
      <c r="AP13" s="57" t="str">
        <v>I can drive my car as long as I want with slight pain in my neck</v>
      </c>
      <c r="AQ13" s="57" t="str">
        <v>My sleep is moderately disturbed (2-3 hours sleepless)</v>
      </c>
      <c r="AR13" s="57" t="str">
        <v>I am able to engage in all my recreational activities with some neck pain</v>
      </c>
      <c r="AS13" s="57" t="str">
        <f t="shared" si="0"/>
        <v>jamesbenjamin1961@gmail.com</v>
      </c>
      <c r="AT13" s="68" t="str">
        <f t="shared" si="1"/>
        <v>ijsae posdop</v>
      </c>
      <c r="AU13">
        <f t="shared" si="2"/>
        <v>2</v>
      </c>
      <c r="AV13">
        <f t="shared" si="3"/>
        <v>2</v>
      </c>
      <c r="AW13">
        <f t="shared" si="4"/>
        <v>4</v>
      </c>
      <c r="AX13">
        <f t="shared" si="5"/>
        <v>2</v>
      </c>
      <c r="AY13">
        <f t="shared" si="6"/>
        <v>6</v>
      </c>
      <c r="AZ13">
        <f t="shared" si="7"/>
        <v>6</v>
      </c>
      <c r="BA13">
        <f t="shared" si="8"/>
        <v>4</v>
      </c>
      <c r="BB13">
        <f t="shared" si="9"/>
        <v>2</v>
      </c>
      <c r="BC13">
        <f t="shared" si="10"/>
        <v>6</v>
      </c>
      <c r="BD13">
        <f t="shared" si="11"/>
        <v>2</v>
      </c>
      <c r="BE13" s="57">
        <f t="shared" si="12"/>
        <v>36</v>
      </c>
    </row>
    <row r="14" spans="1:57" ht="15">
      <c r="A14" s="57">
        <v>4590909974</v>
      </c>
      <c r="B14" s="57">
        <v>62430165</v>
      </c>
      <c r="C14" s="85">
        <v>42446.296620370369</v>
      </c>
      <c r="D14" s="85">
        <v>42446.300798611112</v>
      </c>
      <c r="E14" s="86" t="str">
        <v>49.180.151.114</v>
      </c>
      <c r="F14" s="86">
        <v>0</v>
      </c>
      <c r="G14" s="86" t="str">
        <v>James</v>
      </c>
      <c r="H14" s="86" t="str">
        <v>Benjamin</v>
      </c>
      <c r="I14" s="57" t="str">
        <v>test12345</v>
      </c>
      <c r="J14" s="86" t="str">
        <v>Yes, I have the client identification code</v>
      </c>
      <c r="K14" s="57" t="str">
        <v>test12345</v>
      </c>
      <c r="L14" s="86" t="str">
        <v>James</v>
      </c>
      <c r="M14" s="87" t="str">
        <v>B</v>
      </c>
      <c r="N14" s="86" t="str">
        <v>Benjamin</v>
      </c>
      <c r="O14" s="88">
        <v>36215</v>
      </c>
      <c r="P14" s="86" t="str">
        <v>M</v>
      </c>
      <c r="Q14" s="86" t="str">
        <v>James Benjamin</v>
      </c>
      <c r="R14" s="86" t="str">
        <v>Eddie</v>
      </c>
      <c r="S14" s="86" t="str">
        <v>O</v>
      </c>
      <c r="T14" s="86">
        <v>0</v>
      </c>
      <c r="U14" s="86">
        <v>0</v>
      </c>
      <c r="V14" s="86" t="str">
        <v>jamesbenjamin1961@gmail.com</v>
      </c>
      <c r="W14" s="86">
        <v>0</v>
      </c>
      <c r="X14" s="86" t="str">
        <v>NTS Name</v>
      </c>
      <c r="Y14" s="86" t="str">
        <v>NTS Num</v>
      </c>
      <c r="Z14" s="86">
        <v>0</v>
      </c>
      <c r="AA14" s="86">
        <v>0</v>
      </c>
      <c r="AB14" s="86">
        <v>0</v>
      </c>
      <c r="AC14" s="86" t="str">
        <v>Type of practitioner (e.g. remedial masseur, psychologist, exercise physiologist, dietician): Type Ancill, Provider number: Ancill num, Name: Name Ancill</v>
      </c>
      <c r="AD14" s="86">
        <v>0</v>
      </c>
      <c r="AE14" s="86" t="str">
        <v>Ancill num</v>
      </c>
      <c r="AF14" s="86">
        <v>0</v>
      </c>
      <c r="AG14" s="86" t="str">
        <v>Rehab name</v>
      </c>
      <c r="AH14" s="86">
        <v>0</v>
      </c>
      <c r="AI14" s="57" t="str">
        <v>I have no pain at the moment</v>
      </c>
      <c r="AJ14" s="57" t="str">
        <v>I can take care of myself normally without causing increased pain.</v>
      </c>
      <c r="AK14" s="57" t="str">
        <v>I can lift heavy weights, but it causes increased pain.</v>
      </c>
      <c r="AL14" s="57" t="str">
        <v>I can read as much as I want to with slight pain in my neck</v>
      </c>
      <c r="AM14" s="57" t="str">
        <v>I have slight headaches which come infrequentlyI can sit in my favourite chair for as long as I like</v>
      </c>
      <c r="AN14" s="57" t="str">
        <v>I can concentrate fully when I want to with slight difficulty</v>
      </c>
      <c r="AO14" s="57" t="str">
        <v>I can do as much work as I want to</v>
      </c>
      <c r="AP14" s="57" t="str">
        <v>I can drive my car without any neck pain</v>
      </c>
      <c r="AQ14" s="57" t="str">
        <v>I have no trouble in sleeping</v>
      </c>
      <c r="AR14" s="57" t="str">
        <v>I am able to engage in all my recreational activities with no neck pain at all</v>
      </c>
      <c r="AS14" s="57" t="str">
        <f t="shared" si="0"/>
        <v>jamesbenjamin1961@gmail.com</v>
      </c>
      <c r="AT14" s="68" t="str">
        <f t="shared" si="1"/>
        <v>James Benjamin</v>
      </c>
      <c r="AU14">
        <f t="shared" si="2"/>
        <v>0</v>
      </c>
      <c r="AV14">
        <f t="shared" si="3"/>
        <v>2</v>
      </c>
      <c r="AW14">
        <f t="shared" si="4"/>
        <v>0</v>
      </c>
      <c r="AX14">
        <f t="shared" si="5"/>
        <v>2</v>
      </c>
      <c r="AY14">
        <f t="shared" si="6"/>
        <v>2</v>
      </c>
      <c r="AZ14">
        <f t="shared" si="7"/>
        <v>2</v>
      </c>
      <c r="BA14">
        <f t="shared" si="8"/>
        <v>0</v>
      </c>
      <c r="BB14">
        <f t="shared" si="9"/>
        <v>0</v>
      </c>
      <c r="BC14">
        <f t="shared" si="10"/>
        <v>0</v>
      </c>
      <c r="BD14">
        <f t="shared" si="11"/>
        <v>0</v>
      </c>
      <c r="BE14" s="57">
        <f t="shared" si="12"/>
        <v>8</v>
      </c>
    </row>
    <row r="15" spans="1:57" ht="15">
      <c r="A15" s="57">
        <v>4590907924</v>
      </c>
      <c r="B15" s="57">
        <v>62430165</v>
      </c>
      <c r="C15" s="85">
        <v>42446.295428240737</v>
      </c>
      <c r="D15" s="85">
        <v>42446.296412037038</v>
      </c>
      <c r="E15" s="86" t="str">
        <v>49.180.151.114</v>
      </c>
      <c r="F15" s="86">
        <v>0</v>
      </c>
      <c r="G15" s="86">
        <v>0</v>
      </c>
      <c r="H15" s="86">
        <v>0</v>
      </c>
      <c r="I15" s="86" t="str">
        <v>12345678code</v>
      </c>
      <c r="J15" s="86" t="str">
        <v>Yes, I have the client identification code</v>
      </c>
      <c r="K15" s="86" t="str">
        <v>12345678code</v>
      </c>
      <c r="L15" s="86">
        <v>0</v>
      </c>
      <c r="M15" s="87">
        <v>0</v>
      </c>
      <c r="N15" s="86">
        <v>0</v>
      </c>
      <c r="O15" s="89">
        <v>0</v>
      </c>
      <c r="P15" s="86">
        <v>0</v>
      </c>
      <c r="Q15" s="86">
        <v>0</v>
      </c>
      <c r="R15" s="86">
        <v>0</v>
      </c>
      <c r="S15" s="86">
        <v>0</v>
      </c>
      <c r="T15" s="86">
        <v>0</v>
      </c>
      <c r="U15" s="86">
        <v>0</v>
      </c>
      <c r="V15" s="86">
        <v>0</v>
      </c>
      <c r="W15" s="86">
        <v>0</v>
      </c>
      <c r="X15" s="86">
        <v>0</v>
      </c>
      <c r="Y15" s="86">
        <v>0</v>
      </c>
      <c r="Z15" s="86">
        <v>0</v>
      </c>
      <c r="AA15" s="86">
        <v>0</v>
      </c>
      <c r="AB15" s="86">
        <v>0</v>
      </c>
      <c r="AC15" s="86">
        <v>0</v>
      </c>
      <c r="AD15" s="86">
        <v>0</v>
      </c>
      <c r="AE15" s="86">
        <v>0</v>
      </c>
      <c r="AF15" s="86">
        <v>0</v>
      </c>
      <c r="AG15" s="86">
        <v>0</v>
      </c>
      <c r="AH15" s="86">
        <v>0</v>
      </c>
      <c r="AI15" s="57" t="str">
        <v>The pain is moderate at the moment</v>
      </c>
      <c r="AJ15" s="57" t="str">
        <v>It is painful to take care of myself, and I am slow and careful.</v>
      </c>
      <c r="AK15" s="57" t="str">
        <v>Pain prevents me from lifting heavy weights, but I can manage light to medium weights if they are conveniently positioned.</v>
      </c>
      <c r="AL15" s="57" t="str">
        <v>I can read as much as I want to with no pain in my neck  </v>
      </c>
      <c r="AM15" s="57" t="str">
        <v>I have no headaches at all</v>
      </c>
      <c r="AN15" s="57" t="str">
        <v>I can concentrate fully when I want to with no difficulty</v>
      </c>
      <c r="AO15" s="57" t="str">
        <v>I can do as much work as I want to</v>
      </c>
      <c r="AP15" s="57" t="str">
        <v>I can drive my car as long as I want with moderate pain in my neck</v>
      </c>
      <c r="AQ15" s="57" t="str">
        <v>My sleep is slightly disturbed (less than 1 hour sleepless)</v>
      </c>
      <c r="AR15" s="57" t="str">
        <v>I am able to engage in all my recreational activities with some neck pain</v>
      </c>
      <c r="AS15" s="57">
        <f t="shared" si="0"/>
        <v>0</v>
      </c>
      <c r="AT15" s="68" t="str">
        <f t="shared" si="1"/>
        <v>0 0</v>
      </c>
      <c r="AU15">
        <f t="shared" si="2"/>
        <v>4</v>
      </c>
      <c r="AV15">
        <f t="shared" si="3"/>
        <v>4</v>
      </c>
      <c r="AW15">
        <f t="shared" si="4"/>
        <v>6</v>
      </c>
      <c r="AX15">
        <f t="shared" si="5"/>
        <v>0</v>
      </c>
      <c r="AY15">
        <f t="shared" si="6"/>
        <v>0</v>
      </c>
      <c r="AZ15">
        <f t="shared" si="7"/>
        <v>0</v>
      </c>
      <c r="BA15">
        <f t="shared" si="8"/>
        <v>0</v>
      </c>
      <c r="BB15">
        <f t="shared" si="9"/>
        <v>4</v>
      </c>
      <c r="BC15">
        <f t="shared" si="10"/>
        <v>2</v>
      </c>
      <c r="BD15">
        <f t="shared" si="11"/>
        <v>2</v>
      </c>
      <c r="BE15" s="57">
        <f t="shared" si="12"/>
        <v>22</v>
      </c>
    </row>
    <row r="16" spans="1:57" ht="15">
      <c r="A16" s="57">
        <v>4659940741</v>
      </c>
      <c r="B16" s="57">
        <v>62430165</v>
      </c>
      <c r="C16" s="85">
        <v>42475.063402777778</v>
      </c>
      <c r="D16" s="85">
        <v>42475.066111111111</v>
      </c>
      <c r="E16" s="86" t="str">
        <v>58.172.41.145</v>
      </c>
      <c r="F16" s="86" t="str">
        <v>Eddie@eddie.com</v>
      </c>
      <c r="G16" s="86">
        <v>0</v>
      </c>
      <c r="H16" s="86">
        <v>0</v>
      </c>
      <c r="I16" s="57">
        <v>0</v>
      </c>
      <c r="J16" s="86" t="str">
        <v>No, I want to input the claim's particulars</v>
      </c>
      <c r="K16" s="57" t="str">
        <v>Fixup3 Create</v>
      </c>
      <c r="L16" s="86" t="str">
        <v>ClaName</v>
      </c>
      <c r="M16" s="87" t="str">
        <v>Int</v>
      </c>
      <c r="N16" s="86" t="str">
        <v>ClaLN</v>
      </c>
      <c r="O16" s="88">
        <v>36274</v>
      </c>
      <c r="P16" s="86" t="str">
        <v>M</v>
      </c>
      <c r="Q16" s="86" t="str">
        <v>James Benjamin</v>
      </c>
      <c r="R16" s="86" t="str">
        <v>DrFN</v>
      </c>
      <c r="S16" s="86" t="str">
        <v>DrI</v>
      </c>
      <c r="T16" s="86" t="str">
        <v>DrLN</v>
      </c>
      <c r="U16" s="86" t="str">
        <v>DrNum</v>
      </c>
      <c r="V16" s="86" t="str">
        <v>Eddie@eddie.com</v>
      </c>
      <c r="W16" s="86" t="str">
        <v>Yes</v>
      </c>
      <c r="X16" s="86" t="str">
        <v>NTSNam</v>
      </c>
      <c r="Y16" s="86" t="str">
        <v>NTSNum</v>
      </c>
      <c r="Z16" s="86" t="str">
        <v>NTTType</v>
      </c>
      <c r="AA16" s="86" t="str">
        <v>NTTName</v>
      </c>
      <c r="AB16" s="86" t="str">
        <v>NTTNum</v>
      </c>
      <c r="AC16" s="86" t="str">
        <v>AncT</v>
      </c>
      <c r="AD16" s="86" t="str">
        <v>AncNa</v>
      </c>
      <c r="AE16" s="86" t="str">
        <v>AncNum</v>
      </c>
      <c r="AF16" s="86" t="str">
        <v>RehabT</v>
      </c>
      <c r="AG16" s="86" t="str">
        <v>RehabN</v>
      </c>
      <c r="AH16" s="86" t="str">
        <v>RehabNum</v>
      </c>
      <c r="AI16" s="57" t="str">
        <v>The pain is fairly severe at the moment</v>
      </c>
      <c r="AJ16" s="57" t="str">
        <v>I can take care of myself normally without causing increased pain.</v>
      </c>
      <c r="AK16" s="57" t="str">
        <v>Pain prevents me from lifting heavy weights, but I can manage light to medium weights if they are conveniently positioned.</v>
      </c>
      <c r="AL16" s="57" t="str">
        <v>I can hardly read at all because of severe pain in my neck</v>
      </c>
      <c r="AM16" s="57" t="str">
        <v>I have headaches most of the time</v>
      </c>
      <c r="AN16" s="57" t="str">
        <v>I have a fair degree of difficulty in concentrating when I want to</v>
      </c>
      <c r="AO16" s="57" t="str">
        <v>I can do most of my usual work but no more</v>
      </c>
      <c r="AP16" s="57" t="str">
        <v>I can drive my car without any neck pain</v>
      </c>
      <c r="AQ16" s="57" t="str">
        <v>My sleep is mildly disturbed (1-2 hours sleepless)</v>
      </c>
      <c r="AR16" s="57" t="str">
        <v>I am able to engage in most, but not all, of my usual recreational activities because pain in my neck</v>
      </c>
      <c r="AS16" s="57" t="str">
        <f t="shared" si="0"/>
        <v>Eddie@eddie.com</v>
      </c>
      <c r="AT16" s="68" t="str">
        <f t="shared" si="1"/>
        <v>ClaName ClaLN</v>
      </c>
      <c r="AU16">
        <f t="shared" si="2"/>
        <v>6</v>
      </c>
      <c r="AV16">
        <f t="shared" si="3"/>
        <v>2</v>
      </c>
      <c r="AW16">
        <f t="shared" si="4"/>
        <v>6</v>
      </c>
      <c r="AX16">
        <f t="shared" si="5"/>
        <v>8</v>
      </c>
      <c r="AY16">
        <f t="shared" si="6"/>
        <v>10</v>
      </c>
      <c r="AZ16">
        <f t="shared" si="7"/>
        <v>4</v>
      </c>
      <c r="BA16">
        <f t="shared" si="8"/>
        <v>4</v>
      </c>
      <c r="BB16">
        <f t="shared" si="9"/>
        <v>0</v>
      </c>
      <c r="BC16">
        <f t="shared" si="10"/>
        <v>4</v>
      </c>
      <c r="BD16">
        <f t="shared" si="11"/>
        <v>4</v>
      </c>
      <c r="BE16" s="57">
        <f t="shared" si="12"/>
        <v>48</v>
      </c>
    </row>
    <row r="17" spans="1:57" ht="15">
      <c r="A17" s="57">
        <v>4657688322</v>
      </c>
      <c r="B17" s="57">
        <v>62430165</v>
      </c>
      <c r="C17" s="85">
        <v>42474.353842592594</v>
      </c>
      <c r="D17" s="85">
        <v>42474.356585648151</v>
      </c>
      <c r="E17" s="86" t="str">
        <v>101.187.237.124</v>
      </c>
      <c r="F17" s="86">
        <v>0</v>
      </c>
      <c r="G17" s="86">
        <v>0</v>
      </c>
      <c r="H17" s="86">
        <v>0</v>
      </c>
      <c r="I17" s="57">
        <v>0</v>
      </c>
      <c r="J17" s="86" t="str">
        <v>Yes, I have the client identification code</v>
      </c>
      <c r="K17" s="57">
        <v>0</v>
      </c>
      <c r="L17" s="86">
        <v>0</v>
      </c>
      <c r="M17" s="87">
        <v>0</v>
      </c>
      <c r="N17" s="86">
        <v>0</v>
      </c>
      <c r="O17" s="88">
        <v>0</v>
      </c>
      <c r="P17" s="86">
        <v>0</v>
      </c>
      <c r="Q17" s="86">
        <v>0</v>
      </c>
      <c r="R17" s="86">
        <v>0</v>
      </c>
      <c r="S17" s="86">
        <v>0</v>
      </c>
      <c r="T17" s="86">
        <v>0</v>
      </c>
      <c r="U17" s="86">
        <v>0</v>
      </c>
      <c r="V17" s="86">
        <v>0</v>
      </c>
      <c r="W17" s="86">
        <v>0</v>
      </c>
      <c r="X17" s="86">
        <v>0</v>
      </c>
      <c r="Y17" s="86">
        <v>0</v>
      </c>
      <c r="Z17" s="86">
        <v>0</v>
      </c>
      <c r="AA17" s="86">
        <v>0</v>
      </c>
      <c r="AB17" s="86">
        <v>0</v>
      </c>
      <c r="AC17" s="86">
        <v>0</v>
      </c>
      <c r="AD17" s="86">
        <v>0</v>
      </c>
      <c r="AE17" s="86">
        <v>0</v>
      </c>
      <c r="AF17" s="86">
        <v>0</v>
      </c>
      <c r="AG17" s="86">
        <v>0</v>
      </c>
      <c r="AH17" s="86">
        <v>0</v>
      </c>
      <c r="AI17" s="57" t="str">
        <v>The pain is very mild at the moment</v>
      </c>
      <c r="AJ17" s="57" t="str">
        <v>It is painful to take care of myself, and I am slow and careful.</v>
      </c>
      <c r="AK17" s="57" t="str">
        <v>Pain prevents me from lifting heavy weights, but I can manage light to medium weights if they are conveniently positioned.</v>
      </c>
      <c r="AL17" s="57" t="str">
        <v>I can hardly read at all because of severe pain in my neck</v>
      </c>
      <c r="AM17" s="57" t="str">
        <v>I have slight headaches which come infrequentlyI can sit in my favourite chair for as long as I like</v>
      </c>
      <c r="AN17" s="57" t="str">
        <v>I can concentrate fully when I want to with slight difficulty</v>
      </c>
      <c r="AO17" s="57" t="str">
        <v>I can do most of my usual work but no more</v>
      </c>
      <c r="AP17" s="57" t="str">
        <v>I can drive my car as long as I want with moderate pain in my neck</v>
      </c>
      <c r="AQ17" s="57" t="str">
        <v>My sleep is mildly disturbed (1-2 hours sleepless)</v>
      </c>
      <c r="AR17" s="57" t="str">
        <v>I am able to engage in a few of my usual recreational activities because of pain in my neck</v>
      </c>
      <c r="AS17" s="57">
        <f t="shared" si="0"/>
        <v>0</v>
      </c>
      <c r="AT17" s="68" t="str">
        <f t="shared" si="1"/>
        <v>0 0</v>
      </c>
      <c r="AU17">
        <f t="shared" si="2"/>
        <v>2</v>
      </c>
      <c r="AV17">
        <f t="shared" si="3"/>
        <v>4</v>
      </c>
      <c r="AW17">
        <f t="shared" si="4"/>
        <v>6</v>
      </c>
      <c r="AX17">
        <f t="shared" si="5"/>
        <v>8</v>
      </c>
      <c r="AY17">
        <f t="shared" si="6"/>
        <v>2</v>
      </c>
      <c r="AZ17">
        <f t="shared" si="7"/>
        <v>2</v>
      </c>
      <c r="BA17">
        <f t="shared" si="8"/>
        <v>4</v>
      </c>
      <c r="BB17">
        <f t="shared" si="9"/>
        <v>4</v>
      </c>
      <c r="BC17">
        <f t="shared" si="10"/>
        <v>4</v>
      </c>
      <c r="BD17">
        <f t="shared" si="11"/>
        <v>6</v>
      </c>
      <c r="BE17" s="57">
        <f t="shared" si="12"/>
        <v>42</v>
      </c>
    </row>
    <row r="18" spans="1:57" ht="15">
      <c r="A18" s="57">
        <v>4659940741</v>
      </c>
      <c r="B18" s="57">
        <v>62430165</v>
      </c>
      <c r="C18" s="85">
        <v>42475.063402777778</v>
      </c>
      <c r="D18" s="85">
        <v>42475.066111111111</v>
      </c>
      <c r="E18" s="86" t="str">
        <v>58.172.41.145</v>
      </c>
      <c r="F18" s="86" t="str">
        <v>Eddie@eddie.com</v>
      </c>
      <c r="G18" s="86">
        <v>0</v>
      </c>
      <c r="H18" s="86">
        <v>0</v>
      </c>
      <c r="I18" s="86">
        <v>0</v>
      </c>
      <c r="J18" s="86" t="str">
        <v>No, I want to input the claim's particulars</v>
      </c>
      <c r="K18" s="86" t="str">
        <v>Fixup3 Create</v>
      </c>
      <c r="L18" s="86" t="str">
        <v>ClaName</v>
      </c>
      <c r="M18" s="87" t="str">
        <v>Int</v>
      </c>
      <c r="N18" s="86" t="str">
        <v>ClaLN</v>
      </c>
      <c r="O18" s="88">
        <v>36274</v>
      </c>
      <c r="P18" s="86" t="str">
        <v>M</v>
      </c>
      <c r="Q18" s="86" t="str">
        <v>James Benjamin</v>
      </c>
      <c r="R18" s="86" t="str">
        <v>DrFN</v>
      </c>
      <c r="S18" s="86" t="str">
        <v>DrI</v>
      </c>
      <c r="T18" s="86" t="str">
        <v>DrLN</v>
      </c>
      <c r="U18" s="86" t="str">
        <v>DrNum</v>
      </c>
      <c r="V18" s="86" t="str">
        <v>Eddie@eddie.com</v>
      </c>
      <c r="W18" s="86" t="str">
        <v>Yes</v>
      </c>
      <c r="X18" s="86" t="str">
        <v>NTSNam</v>
      </c>
      <c r="Y18" s="86" t="str">
        <v>NTSNum</v>
      </c>
      <c r="Z18" s="86" t="str">
        <v>NTTType</v>
      </c>
      <c r="AA18" s="86" t="str">
        <v>NTTName</v>
      </c>
      <c r="AB18" s="86" t="str">
        <v>NTTNum</v>
      </c>
      <c r="AC18" s="86" t="str">
        <v>AncT</v>
      </c>
      <c r="AD18" s="86" t="str">
        <v>AncNa</v>
      </c>
      <c r="AE18" s="86" t="str">
        <v>AncNum</v>
      </c>
      <c r="AF18" s="86" t="str">
        <v>RehabT</v>
      </c>
      <c r="AG18" s="86" t="str">
        <v>RehabN</v>
      </c>
      <c r="AH18" s="86" t="str">
        <v>RehabNum</v>
      </c>
      <c r="AI18" s="57" t="str">
        <v>The pain is fairly severe at the moment</v>
      </c>
      <c r="AJ18" s="57" t="str">
        <v>I can take care of myself normally without causing increased pain.</v>
      </c>
      <c r="AK18" s="57" t="str">
        <v>Pain prevents me from lifting heavy weights, but I can manage light to medium weights if they are conveniently positioned.</v>
      </c>
      <c r="AL18" s="57" t="str">
        <v>I can hardly read at all because of severe pain in my neck</v>
      </c>
      <c r="AM18" s="57" t="str">
        <v>I have headaches most of the time</v>
      </c>
      <c r="AN18" s="57" t="str">
        <v>I have a fair degree of difficulty in concentrating when I want to</v>
      </c>
      <c r="AO18" s="57" t="str">
        <v>I can do most of my usual work but no more</v>
      </c>
      <c r="AP18" s="57" t="str">
        <v>I can drive my car without any neck pain</v>
      </c>
      <c r="AQ18" s="57" t="str">
        <v>My sleep is mildly disturbed (1-2 hours sleepless)</v>
      </c>
      <c r="AR18" s="57" t="str">
        <v>I am able to engage in most, but not all, of my usual recreational activities because pain in my neck</v>
      </c>
      <c r="AS18" s="57" t="str">
        <f t="shared" si="0"/>
        <v>Eddie@eddie.com</v>
      </c>
      <c r="AT18" s="68" t="str">
        <f t="shared" si="1"/>
        <v>ClaName ClaLN</v>
      </c>
      <c r="AU18">
        <f t="shared" si="2"/>
        <v>6</v>
      </c>
      <c r="AV18">
        <f t="shared" si="3"/>
        <v>2</v>
      </c>
      <c r="AW18">
        <f t="shared" si="4"/>
        <v>6</v>
      </c>
      <c r="AX18">
        <f t="shared" si="5"/>
        <v>8</v>
      </c>
      <c r="AY18">
        <f t="shared" si="6"/>
        <v>10</v>
      </c>
      <c r="AZ18">
        <f t="shared" si="7"/>
        <v>4</v>
      </c>
      <c r="BA18">
        <f t="shared" si="8"/>
        <v>4</v>
      </c>
      <c r="BB18">
        <f t="shared" si="9"/>
        <v>0</v>
      </c>
      <c r="BC18">
        <f t="shared" si="10"/>
        <v>4</v>
      </c>
      <c r="BD18">
        <f t="shared" si="11"/>
        <v>4</v>
      </c>
      <c r="BE18" s="57">
        <f t="shared" si="12"/>
        <v>48</v>
      </c>
    </row>
    <row r="19" spans="1:57" ht="15">
      <c r="A19" s="57">
        <v>4662378180</v>
      </c>
      <c r="B19" s="57">
        <v>84113381</v>
      </c>
      <c r="C19" s="85">
        <v>42476.101701388892</v>
      </c>
      <c r="D19" s="85">
        <v>42476.10361111111</v>
      </c>
      <c r="E19" s="86" t="str">
        <v>203.40.132.135</v>
      </c>
      <c r="F19" s="86">
        <v>0</v>
      </c>
      <c r="G19" s="86">
        <v>0</v>
      </c>
      <c r="H19" s="86">
        <v>0</v>
      </c>
      <c r="I19" s="57" t="str">
        <v>YesCode</v>
      </c>
      <c r="J19" s="86" t="str">
        <v>No, I want to input the claim's particulars</v>
      </c>
      <c r="K19" s="57" t="str">
        <v>NoCode</v>
      </c>
      <c r="L19" s="86" t="str">
        <v>PatFN</v>
      </c>
      <c r="M19" s="87" t="str">
        <v>PatI</v>
      </c>
      <c r="N19" s="86" t="str">
        <v>PatLN</v>
      </c>
      <c r="O19" s="88">
        <v>36184</v>
      </c>
      <c r="P19" s="86" t="str">
        <v>M</v>
      </c>
      <c r="Q19" s="86" t="str">
        <v>James Benjamin</v>
      </c>
      <c r="R19" s="86" t="str">
        <v>DrFN</v>
      </c>
      <c r="S19" s="86" t="str">
        <v>Dri</v>
      </c>
      <c r="T19" s="86" t="str">
        <v>DrLN</v>
      </c>
      <c r="U19" s="86" t="str">
        <v>DrNum</v>
      </c>
      <c r="V19" s="86" t="str">
        <v>ja.be@em.co</v>
      </c>
      <c r="W19" s="86" t="str">
        <v>Yes</v>
      </c>
      <c r="X19" s="86" t="str">
        <v>NTSNam</v>
      </c>
      <c r="Y19" s="86" t="str">
        <v>NTSNum</v>
      </c>
      <c r="Z19" s="86" t="str">
        <v>NTTType</v>
      </c>
      <c r="AA19" s="86" t="str">
        <v>NTTName</v>
      </c>
      <c r="AB19" s="86" t="str">
        <v>NTTNum</v>
      </c>
      <c r="AC19" s="86" t="str">
        <v>AncType</v>
      </c>
      <c r="AD19" s="86" t="str">
        <v>AncName</v>
      </c>
      <c r="AE19" s="86" t="str">
        <v>AncNum</v>
      </c>
      <c r="AF19" s="86" t="str">
        <v>RehabType</v>
      </c>
      <c r="AG19" s="86" t="str">
        <v>ReHabName</v>
      </c>
      <c r="AH19" s="86" t="str">
        <v>RehabNum</v>
      </c>
      <c r="AI19" s="57" t="str">
        <v>The pain is very mild at the moment</v>
      </c>
      <c r="AJ19" s="57" t="str">
        <v>It is painful to take care of myself, and I am slow and careful.</v>
      </c>
      <c r="AK19" s="57" t="str">
        <v>I can lift heavy weights, but it causes increased pain.</v>
      </c>
      <c r="AL19" s="57" t="str">
        <v>I can read as much as I want to with no pain in my neck  </v>
      </c>
      <c r="AM19" s="57" t="str">
        <v>I have moderate headaches which come infrequently</v>
      </c>
      <c r="AN19" s="57" t="str">
        <v>I can concentrate fully when I want to with slight difficulty</v>
      </c>
      <c r="AO19" s="57" t="str">
        <v>I can do most of my usual work but no more</v>
      </c>
      <c r="AP19" s="57" t="str">
        <v>I can drive my car as long as I want with slight pain in my neck</v>
      </c>
      <c r="AQ19" s="57" t="str">
        <v>My sleep is slightly disturbed (less than 1 hour sleepless)</v>
      </c>
      <c r="AR19" s="57" t="str">
        <v>I am able to engage in all my recreational activities with some neck pain</v>
      </c>
      <c r="AS19" s="57" t="str">
        <f t="shared" si="0"/>
        <v>ja.be@em.co</v>
      </c>
      <c r="AT19" s="68" t="str">
        <f t="shared" si="1"/>
        <v>PatFN PatLN</v>
      </c>
      <c r="AU19">
        <f t="shared" si="2"/>
        <v>2</v>
      </c>
      <c r="AV19">
        <f t="shared" si="3"/>
        <v>4</v>
      </c>
      <c r="AW19">
        <f t="shared" si="4"/>
        <v>0</v>
      </c>
      <c r="AX19">
        <f t="shared" si="5"/>
        <v>0</v>
      </c>
      <c r="AY19">
        <f t="shared" si="6"/>
        <v>4</v>
      </c>
      <c r="AZ19">
        <f t="shared" si="7"/>
        <v>2</v>
      </c>
      <c r="BA19">
        <f t="shared" si="8"/>
        <v>4</v>
      </c>
      <c r="BB19">
        <f t="shared" si="9"/>
        <v>2</v>
      </c>
      <c r="BC19">
        <f t="shared" si="10"/>
        <v>2</v>
      </c>
      <c r="BD19">
        <f t="shared" si="11"/>
        <v>2</v>
      </c>
      <c r="BE19" s="57">
        <f t="shared" si="12"/>
        <v>22</v>
      </c>
    </row>
    <row r="20" spans="1:57" ht="15">
      <c r="A20" s="57">
        <v>4657688322</v>
      </c>
      <c r="B20" s="57">
        <v>62430165</v>
      </c>
      <c r="C20" s="85">
        <v>42474.353842592594</v>
      </c>
      <c r="D20" s="85">
        <v>42474.356585648151</v>
      </c>
      <c r="E20" s="86" t="str">
        <v>101.187.237.124</v>
      </c>
      <c r="F20" s="86">
        <v>0</v>
      </c>
      <c r="G20" s="86">
        <v>0</v>
      </c>
      <c r="H20" s="86">
        <v>0</v>
      </c>
      <c r="I20" s="57" t="str">
        <v>test3</v>
      </c>
      <c r="J20" s="86" t="str">
        <v>Yes, I have the client identification code</v>
      </c>
      <c r="K20" s="57">
        <v>0</v>
      </c>
      <c r="L20" s="86">
        <v>0</v>
      </c>
      <c r="M20" s="87">
        <v>0</v>
      </c>
      <c r="N20" s="86">
        <v>0</v>
      </c>
      <c r="O20" s="88">
        <v>0</v>
      </c>
      <c r="P20" s="86">
        <v>0</v>
      </c>
      <c r="Q20" s="86">
        <v>0</v>
      </c>
      <c r="R20" s="86">
        <v>0</v>
      </c>
      <c r="S20" s="86">
        <v>0</v>
      </c>
      <c r="T20" s="86">
        <v>0</v>
      </c>
      <c r="U20" s="86">
        <v>0</v>
      </c>
      <c r="V20" s="86">
        <v>0</v>
      </c>
      <c r="W20" s="86">
        <v>0</v>
      </c>
      <c r="X20" s="86">
        <v>0</v>
      </c>
      <c r="Y20" s="86">
        <v>0</v>
      </c>
      <c r="Z20" s="86">
        <v>0</v>
      </c>
      <c r="AA20" s="86">
        <v>0</v>
      </c>
      <c r="AB20" s="86">
        <v>0</v>
      </c>
      <c r="AC20" s="86">
        <v>0</v>
      </c>
      <c r="AD20" s="86">
        <v>0</v>
      </c>
      <c r="AE20" s="86">
        <v>0</v>
      </c>
      <c r="AF20" s="86">
        <v>0</v>
      </c>
      <c r="AG20" s="86">
        <v>0</v>
      </c>
      <c r="AH20" s="86">
        <v>0</v>
      </c>
      <c r="AI20" s="57" t="str">
        <v>The pain is very mild at the moment</v>
      </c>
      <c r="AJ20" s="57" t="str">
        <v>It is painful to take care of myself, and I am slow and careful.</v>
      </c>
      <c r="AK20" s="57" t="str">
        <v>Pain prevents me from lifting heavy weights, but I can manage light to medium weights if they are conveniently positioned.</v>
      </c>
      <c r="AL20" s="57" t="str">
        <v>I can hardly read at all because of severe pain in my neck</v>
      </c>
      <c r="AM20" s="57" t="str">
        <v>I have slight headaches which come infrequentlyI can sit in my favourite chair for as long as I like</v>
      </c>
      <c r="AN20" s="57" t="str">
        <v>I can concentrate fully when I want to with slight difficulty</v>
      </c>
      <c r="AO20" s="57" t="str">
        <v>I can do most of my usual work but no more</v>
      </c>
      <c r="AP20" s="57" t="str">
        <v>I can drive my car as long as I want with moderate pain in my neck</v>
      </c>
      <c r="AQ20" s="57" t="str">
        <v>My sleep is mildly disturbed (1-2 hours sleepless)</v>
      </c>
      <c r="AR20" s="57" t="str">
        <v>I am able to engage in a few of my usual recreational activities because of pain in my neck</v>
      </c>
      <c r="AS20" s="57">
        <f t="shared" si="0"/>
        <v>0</v>
      </c>
      <c r="AT20" s="68" t="str">
        <f t="shared" si="1"/>
        <v>0 0</v>
      </c>
      <c r="AU20">
        <f t="shared" si="2"/>
        <v>2</v>
      </c>
      <c r="AV20">
        <f t="shared" si="3"/>
        <v>4</v>
      </c>
      <c r="AW20">
        <f t="shared" si="4"/>
        <v>6</v>
      </c>
      <c r="AX20">
        <f t="shared" si="5"/>
        <v>8</v>
      </c>
      <c r="AY20">
        <f t="shared" si="6"/>
        <v>2</v>
      </c>
      <c r="AZ20">
        <f t="shared" si="7"/>
        <v>2</v>
      </c>
      <c r="BA20">
        <f t="shared" si="8"/>
        <v>4</v>
      </c>
      <c r="BB20">
        <f t="shared" si="9"/>
        <v>4</v>
      </c>
      <c r="BC20">
        <f t="shared" si="10"/>
        <v>4</v>
      </c>
      <c r="BD20">
        <f t="shared" si="11"/>
        <v>6</v>
      </c>
      <c r="BE20" s="57">
        <f t="shared" si="12"/>
        <v>42</v>
      </c>
    </row>
    <row r="21" spans="1:57" ht="15">
      <c r="A21" s="57">
        <v>0</v>
      </c>
      <c r="B21" s="57">
        <v>0</v>
      </c>
      <c r="C21" s="85">
        <v>0</v>
      </c>
      <c r="D21" s="85">
        <v>0</v>
      </c>
      <c r="E21" s="86">
        <v>0</v>
      </c>
      <c r="F21" s="86">
        <v>0</v>
      </c>
      <c r="G21" s="86">
        <v>0</v>
      </c>
      <c r="H21" s="86">
        <v>0</v>
      </c>
      <c r="I21" s="57">
        <v>0</v>
      </c>
      <c r="J21" s="86">
        <v>0</v>
      </c>
      <c r="K21" s="57">
        <v>0</v>
      </c>
      <c r="L21" s="86">
        <v>0</v>
      </c>
      <c r="M21" s="87">
        <v>0</v>
      </c>
      <c r="N21" s="86">
        <v>0</v>
      </c>
      <c r="O21" s="88">
        <v>0</v>
      </c>
      <c r="P21" s="86">
        <v>0</v>
      </c>
      <c r="Q21" s="86">
        <v>0</v>
      </c>
      <c r="R21" s="86">
        <v>0</v>
      </c>
      <c r="S21" s="86">
        <v>0</v>
      </c>
      <c r="T21" s="86">
        <v>0</v>
      </c>
      <c r="U21" s="86">
        <v>0</v>
      </c>
      <c r="V21" s="86">
        <v>0</v>
      </c>
      <c r="W21" s="86">
        <v>0</v>
      </c>
      <c r="X21" s="86">
        <v>0</v>
      </c>
      <c r="Y21" s="86">
        <v>0</v>
      </c>
      <c r="Z21" s="86">
        <v>0</v>
      </c>
      <c r="AA21" s="86">
        <v>0</v>
      </c>
      <c r="AB21" s="86">
        <v>0</v>
      </c>
      <c r="AC21" s="86">
        <v>0</v>
      </c>
      <c r="AD21" s="86">
        <v>0</v>
      </c>
      <c r="AE21" s="86">
        <v>0</v>
      </c>
      <c r="AF21" s="86">
        <v>0</v>
      </c>
      <c r="AG21" s="86">
        <v>0</v>
      </c>
      <c r="AH21" s="86">
        <v>0</v>
      </c>
      <c r="AI21" s="57">
        <v>0</v>
      </c>
      <c r="AJ21" s="57">
        <v>0</v>
      </c>
      <c r="AK21" s="57">
        <v>0</v>
      </c>
      <c r="AL21" s="57">
        <v>0</v>
      </c>
      <c r="AM21" s="57">
        <v>0</v>
      </c>
      <c r="AN21" s="57">
        <v>0</v>
      </c>
      <c r="AO21" s="57">
        <v>0</v>
      </c>
      <c r="AP21" s="57">
        <v>0</v>
      </c>
      <c r="AQ21" s="57">
        <v>0</v>
      </c>
      <c r="AR21" s="57">
        <v>0</v>
      </c>
      <c r="AS21" s="57">
        <f t="shared" si="0"/>
        <v>0</v>
      </c>
      <c r="AT21" s="68" t="str">
        <f t="shared" si="1"/>
        <v>0 0</v>
      </c>
      <c r="AU21" t="e">
        <f t="shared" si="2"/>
        <v>#N/A</v>
      </c>
      <c r="AV21" t="e">
        <f t="shared" si="3"/>
        <v>#N/A</v>
      </c>
      <c r="AW21" t="e">
        <f t="shared" si="4"/>
        <v>#N/A</v>
      </c>
      <c r="AX21" t="e">
        <f t="shared" si="5"/>
        <v>#N/A</v>
      </c>
      <c r="AY21" t="e">
        <f t="shared" si="6"/>
        <v>#N/A</v>
      </c>
      <c r="AZ21" t="e">
        <f t="shared" si="7"/>
        <v>#N/A</v>
      </c>
      <c r="BA21" t="e">
        <f t="shared" si="8"/>
        <v>#N/A</v>
      </c>
      <c r="BB21" t="e">
        <f t="shared" si="9"/>
        <v>#N/A</v>
      </c>
      <c r="BC21" t="e">
        <f t="shared" si="10"/>
        <v>#N/A</v>
      </c>
      <c r="BD21" t="e">
        <f t="shared" si="11"/>
        <v>#N/A</v>
      </c>
      <c r="BE21" s="57" t="str">
        <f t="shared" si="12"/>
        <v>Something has gone wrong. Please contact eHealthier by email at info@ehealthier.net</v>
      </c>
    </row>
    <row r="22" spans="1:57" ht="15">
      <c r="A22" s="57">
        <v>0</v>
      </c>
      <c r="B22" s="57">
        <v>0</v>
      </c>
      <c r="C22" s="85">
        <v>0</v>
      </c>
      <c r="D22" s="85">
        <v>0</v>
      </c>
      <c r="E22" s="86">
        <v>0</v>
      </c>
      <c r="F22" s="86">
        <v>0</v>
      </c>
      <c r="G22" s="86">
        <v>0</v>
      </c>
      <c r="H22" s="86">
        <v>0</v>
      </c>
      <c r="I22" s="57">
        <v>0</v>
      </c>
      <c r="J22" s="86">
        <v>0</v>
      </c>
      <c r="K22" s="57">
        <v>0</v>
      </c>
      <c r="L22" s="86">
        <v>0</v>
      </c>
      <c r="M22" s="87">
        <v>0</v>
      </c>
      <c r="N22" s="86">
        <v>0</v>
      </c>
      <c r="O22" s="88">
        <v>0</v>
      </c>
      <c r="P22" s="86">
        <v>0</v>
      </c>
      <c r="Q22" s="86">
        <v>0</v>
      </c>
      <c r="R22" s="86">
        <v>0</v>
      </c>
      <c r="S22" s="86">
        <v>0</v>
      </c>
      <c r="T22" s="86">
        <v>0</v>
      </c>
      <c r="U22" s="86">
        <v>0</v>
      </c>
      <c r="V22" s="86">
        <v>0</v>
      </c>
      <c r="W22" s="86">
        <v>0</v>
      </c>
      <c r="X22" s="86">
        <v>0</v>
      </c>
      <c r="Y22" s="86">
        <v>0</v>
      </c>
      <c r="Z22" s="86">
        <v>0</v>
      </c>
      <c r="AA22" s="86">
        <v>0</v>
      </c>
      <c r="AB22" s="86">
        <v>0</v>
      </c>
      <c r="AC22" s="86">
        <v>0</v>
      </c>
      <c r="AD22" s="86">
        <v>0</v>
      </c>
      <c r="AE22" s="86">
        <v>0</v>
      </c>
      <c r="AF22" s="86">
        <v>0</v>
      </c>
      <c r="AG22" s="86">
        <v>0</v>
      </c>
      <c r="AH22" s="86">
        <v>0</v>
      </c>
      <c r="AI22" s="57">
        <v>0</v>
      </c>
      <c r="AJ22" s="57">
        <v>0</v>
      </c>
      <c r="AK22" s="57">
        <v>0</v>
      </c>
      <c r="AL22" s="57">
        <v>0</v>
      </c>
      <c r="AM22" s="57">
        <v>0</v>
      </c>
      <c r="AN22" s="57">
        <v>0</v>
      </c>
      <c r="AO22" s="57">
        <v>0</v>
      </c>
      <c r="AP22" s="57">
        <v>0</v>
      </c>
      <c r="AQ22" s="57">
        <v>0</v>
      </c>
      <c r="AR22" s="57">
        <v>0</v>
      </c>
      <c r="AS22" s="57">
        <f t="shared" si="0"/>
        <v>0</v>
      </c>
      <c r="AT22" s="68" t="str">
        <f t="shared" si="1"/>
        <v>0 0</v>
      </c>
      <c r="AU22" t="e">
        <f t="shared" si="2"/>
        <v>#N/A</v>
      </c>
      <c r="AV22" t="e">
        <f t="shared" si="3"/>
        <v>#N/A</v>
      </c>
      <c r="AW22" t="e">
        <f t="shared" si="4"/>
        <v>#N/A</v>
      </c>
      <c r="AX22" t="e">
        <f t="shared" si="5"/>
        <v>#N/A</v>
      </c>
      <c r="AY22" t="e">
        <f t="shared" si="6"/>
        <v>#N/A</v>
      </c>
      <c r="AZ22" t="e">
        <f t="shared" si="7"/>
        <v>#N/A</v>
      </c>
      <c r="BA22" t="e">
        <f t="shared" si="8"/>
        <v>#N/A</v>
      </c>
      <c r="BB22" t="e">
        <f t="shared" si="9"/>
        <v>#N/A</v>
      </c>
      <c r="BC22" t="e">
        <f t="shared" si="10"/>
        <v>#N/A</v>
      </c>
      <c r="BD22" t="e">
        <f t="shared" si="11"/>
        <v>#N/A</v>
      </c>
      <c r="BE22" s="57" t="str">
        <f t="shared" si="12"/>
        <v>Something has gone wrong. Please contact eHealthier by email at info@ehealthier.net</v>
      </c>
    </row>
    <row r="23" spans="1:57" ht="15">
      <c r="A23" s="57">
        <v>0</v>
      </c>
      <c r="B23" s="57">
        <v>0</v>
      </c>
      <c r="C23" s="85">
        <v>0</v>
      </c>
      <c r="D23" s="85">
        <v>0</v>
      </c>
      <c r="E23" s="86">
        <v>0</v>
      </c>
      <c r="F23" s="86">
        <v>0</v>
      </c>
      <c r="G23" s="86">
        <v>0</v>
      </c>
      <c r="H23" s="86">
        <v>0</v>
      </c>
      <c r="I23" s="57">
        <v>0</v>
      </c>
      <c r="J23" s="86">
        <v>0</v>
      </c>
      <c r="K23" s="57">
        <v>0</v>
      </c>
      <c r="L23" s="86">
        <v>0</v>
      </c>
      <c r="M23" s="87">
        <v>0</v>
      </c>
      <c r="N23" s="86">
        <v>0</v>
      </c>
      <c r="O23" s="88">
        <v>0</v>
      </c>
      <c r="P23" s="86">
        <v>0</v>
      </c>
      <c r="Q23" s="86">
        <v>0</v>
      </c>
      <c r="R23" s="86">
        <v>0</v>
      </c>
      <c r="S23" s="86">
        <v>0</v>
      </c>
      <c r="T23" s="86">
        <v>0</v>
      </c>
      <c r="U23" s="86">
        <v>0</v>
      </c>
      <c r="V23" s="86">
        <v>0</v>
      </c>
      <c r="W23" s="86">
        <v>0</v>
      </c>
      <c r="X23" s="86">
        <v>0</v>
      </c>
      <c r="Y23" s="86">
        <v>0</v>
      </c>
      <c r="Z23" s="86">
        <v>0</v>
      </c>
      <c r="AA23" s="86">
        <v>0</v>
      </c>
      <c r="AB23" s="86">
        <v>0</v>
      </c>
      <c r="AC23" s="86">
        <v>0</v>
      </c>
      <c r="AD23" s="86">
        <v>0</v>
      </c>
      <c r="AE23" s="86">
        <v>0</v>
      </c>
      <c r="AF23" s="86">
        <v>0</v>
      </c>
      <c r="AG23" s="86">
        <v>0</v>
      </c>
      <c r="AH23" s="86">
        <v>0</v>
      </c>
      <c r="AI23" s="57">
        <v>0</v>
      </c>
      <c r="AJ23" s="57">
        <v>0</v>
      </c>
      <c r="AK23" s="57">
        <v>0</v>
      </c>
      <c r="AL23" s="57">
        <v>0</v>
      </c>
      <c r="AM23" s="57">
        <v>0</v>
      </c>
      <c r="AN23" s="57">
        <v>0</v>
      </c>
      <c r="AO23" s="57">
        <v>0</v>
      </c>
      <c r="AP23" s="57">
        <v>0</v>
      </c>
      <c r="AQ23" s="57">
        <v>0</v>
      </c>
      <c r="AR23" s="57">
        <v>0</v>
      </c>
      <c r="AS23" s="57">
        <f t="shared" si="0"/>
        <v>0</v>
      </c>
      <c r="AT23" s="68" t="str">
        <f t="shared" si="1"/>
        <v>0 0</v>
      </c>
      <c r="AU23" t="e">
        <f t="shared" si="2"/>
        <v>#N/A</v>
      </c>
      <c r="AV23" t="e">
        <f t="shared" si="3"/>
        <v>#N/A</v>
      </c>
      <c r="AW23" t="e">
        <f t="shared" si="4"/>
        <v>#N/A</v>
      </c>
      <c r="AX23" t="e">
        <f t="shared" si="5"/>
        <v>#N/A</v>
      </c>
      <c r="AY23" t="e">
        <f t="shared" si="6"/>
        <v>#N/A</v>
      </c>
      <c r="AZ23" t="e">
        <f t="shared" si="7"/>
        <v>#N/A</v>
      </c>
      <c r="BA23" t="e">
        <f t="shared" si="8"/>
        <v>#N/A</v>
      </c>
      <c r="BB23" t="e">
        <f t="shared" si="9"/>
        <v>#N/A</v>
      </c>
      <c r="BC23" t="e">
        <f t="shared" si="10"/>
        <v>#N/A</v>
      </c>
      <c r="BD23" t="e">
        <f t="shared" si="11"/>
        <v>#N/A</v>
      </c>
      <c r="BE23" s="57" t="str">
        <f t="shared" si="12"/>
        <v>Something has gone wrong. Please contact eHealthier by email at info@ehealthier.net</v>
      </c>
    </row>
    <row r="24" spans="1:57" ht="15">
      <c r="A24" s="57">
        <v>0</v>
      </c>
      <c r="B24" s="57">
        <v>0</v>
      </c>
      <c r="C24" s="85">
        <v>0</v>
      </c>
      <c r="D24" s="85">
        <v>0</v>
      </c>
      <c r="E24" s="86">
        <v>0</v>
      </c>
      <c r="F24" s="86">
        <v>0</v>
      </c>
      <c r="G24" s="86">
        <v>0</v>
      </c>
      <c r="H24" s="86">
        <v>0</v>
      </c>
      <c r="I24" s="57">
        <v>0</v>
      </c>
      <c r="J24" s="86">
        <v>0</v>
      </c>
      <c r="K24" s="57">
        <v>0</v>
      </c>
      <c r="L24" s="86">
        <v>0</v>
      </c>
      <c r="M24" s="87">
        <v>0</v>
      </c>
      <c r="N24" s="86">
        <v>0</v>
      </c>
      <c r="O24" s="88">
        <v>0</v>
      </c>
      <c r="P24" s="86">
        <v>0</v>
      </c>
      <c r="Q24" s="86">
        <v>0</v>
      </c>
      <c r="R24" s="86">
        <v>0</v>
      </c>
      <c r="S24" s="86">
        <v>0</v>
      </c>
      <c r="T24" s="86">
        <v>0</v>
      </c>
      <c r="U24" s="86">
        <v>0</v>
      </c>
      <c r="V24" s="86">
        <v>0</v>
      </c>
      <c r="W24" s="86">
        <v>0</v>
      </c>
      <c r="X24" s="86">
        <v>0</v>
      </c>
      <c r="Y24" s="86">
        <v>0</v>
      </c>
      <c r="Z24" s="86">
        <v>0</v>
      </c>
      <c r="AA24" s="86">
        <v>0</v>
      </c>
      <c r="AB24" s="86">
        <v>0</v>
      </c>
      <c r="AC24" s="86">
        <v>0</v>
      </c>
      <c r="AD24" s="86">
        <v>0</v>
      </c>
      <c r="AE24" s="86">
        <v>0</v>
      </c>
      <c r="AF24" s="86">
        <v>0</v>
      </c>
      <c r="AG24" s="86">
        <v>0</v>
      </c>
      <c r="AH24" s="86">
        <v>0</v>
      </c>
      <c r="AI24" s="57">
        <v>0</v>
      </c>
      <c r="AJ24" s="57">
        <v>0</v>
      </c>
      <c r="AK24" s="57">
        <v>0</v>
      </c>
      <c r="AL24" s="57">
        <v>0</v>
      </c>
      <c r="AM24" s="57">
        <v>0</v>
      </c>
      <c r="AN24" s="57">
        <v>0</v>
      </c>
      <c r="AO24" s="57">
        <v>0</v>
      </c>
      <c r="AP24" s="57">
        <v>0</v>
      </c>
      <c r="AQ24" s="57">
        <v>0</v>
      </c>
      <c r="AR24" s="57">
        <v>0</v>
      </c>
      <c r="AS24" s="57">
        <f t="shared" si="0"/>
        <v>0</v>
      </c>
      <c r="AT24" s="68" t="str">
        <f t="shared" si="1"/>
        <v>0 0</v>
      </c>
      <c r="AU24" t="e">
        <f t="shared" si="2"/>
        <v>#N/A</v>
      </c>
      <c r="AV24" t="e">
        <f t="shared" si="3"/>
        <v>#N/A</v>
      </c>
      <c r="AW24" t="e">
        <f t="shared" si="4"/>
        <v>#N/A</v>
      </c>
      <c r="AX24" t="e">
        <f t="shared" si="5"/>
        <v>#N/A</v>
      </c>
      <c r="AY24" t="e">
        <f t="shared" si="6"/>
        <v>#N/A</v>
      </c>
      <c r="AZ24" t="e">
        <f t="shared" si="7"/>
        <v>#N/A</v>
      </c>
      <c r="BA24" t="e">
        <f t="shared" si="8"/>
        <v>#N/A</v>
      </c>
      <c r="BB24" t="e">
        <f t="shared" si="9"/>
        <v>#N/A</v>
      </c>
      <c r="BC24" t="e">
        <f t="shared" si="10"/>
        <v>#N/A</v>
      </c>
      <c r="BD24" t="e">
        <f t="shared" si="11"/>
        <v>#N/A</v>
      </c>
      <c r="BE24" s="57" t="str">
        <f t="shared" si="12"/>
        <v>Something has gone wrong. Please contact eHealthier by email at info@ehealthier.net</v>
      </c>
    </row>
    <row r="25" spans="1:57" ht="15">
      <c r="A25" s="57">
        <v>0</v>
      </c>
      <c r="B25" s="57">
        <v>0</v>
      </c>
      <c r="C25" s="85">
        <v>0</v>
      </c>
      <c r="D25" s="85">
        <v>0</v>
      </c>
      <c r="E25" s="86">
        <v>0</v>
      </c>
      <c r="F25" s="86">
        <v>0</v>
      </c>
      <c r="G25" s="86">
        <v>0</v>
      </c>
      <c r="H25" s="86">
        <v>0</v>
      </c>
      <c r="I25" s="57">
        <v>0</v>
      </c>
      <c r="J25" s="86">
        <v>0</v>
      </c>
      <c r="K25" s="57">
        <v>0</v>
      </c>
      <c r="L25" s="86">
        <v>0</v>
      </c>
      <c r="M25" s="87">
        <v>0</v>
      </c>
      <c r="N25" s="86">
        <v>0</v>
      </c>
      <c r="O25" s="88">
        <v>0</v>
      </c>
      <c r="P25" s="86">
        <v>0</v>
      </c>
      <c r="Q25" s="86">
        <v>0</v>
      </c>
      <c r="R25" s="86">
        <v>0</v>
      </c>
      <c r="S25" s="86">
        <v>0</v>
      </c>
      <c r="T25" s="86">
        <v>0</v>
      </c>
      <c r="U25" s="86">
        <v>0</v>
      </c>
      <c r="V25" s="86">
        <v>0</v>
      </c>
      <c r="W25" s="86">
        <v>0</v>
      </c>
      <c r="X25" s="86">
        <v>0</v>
      </c>
      <c r="Y25" s="86">
        <v>0</v>
      </c>
      <c r="Z25" s="86">
        <v>0</v>
      </c>
      <c r="AA25" s="86">
        <v>0</v>
      </c>
      <c r="AB25" s="86">
        <v>0</v>
      </c>
      <c r="AC25" s="86">
        <v>0</v>
      </c>
      <c r="AD25" s="86">
        <v>0</v>
      </c>
      <c r="AE25" s="86">
        <v>0</v>
      </c>
      <c r="AF25" s="86">
        <v>0</v>
      </c>
      <c r="AG25" s="86">
        <v>0</v>
      </c>
      <c r="AH25" s="86">
        <v>0</v>
      </c>
      <c r="AI25" s="57">
        <v>0</v>
      </c>
      <c r="AJ25" s="57">
        <v>0</v>
      </c>
      <c r="AK25" s="57">
        <v>0</v>
      </c>
      <c r="AL25" s="57">
        <v>0</v>
      </c>
      <c r="AM25" s="57">
        <v>0</v>
      </c>
      <c r="AN25" s="57">
        <v>0</v>
      </c>
      <c r="AO25" s="57">
        <v>0</v>
      </c>
      <c r="AP25" s="57">
        <v>0</v>
      </c>
      <c r="AQ25" s="57">
        <v>0</v>
      </c>
      <c r="AR25" s="57">
        <v>0</v>
      </c>
      <c r="AS25" s="57">
        <f t="shared" si="0"/>
        <v>0</v>
      </c>
      <c r="AT25" s="68" t="str">
        <f t="shared" si="1"/>
        <v>0 0</v>
      </c>
      <c r="AU25" t="e">
        <f t="shared" si="2"/>
        <v>#N/A</v>
      </c>
      <c r="AV25" t="e">
        <f t="shared" si="3"/>
        <v>#N/A</v>
      </c>
      <c r="AW25" t="e">
        <f t="shared" si="4"/>
        <v>#N/A</v>
      </c>
      <c r="AX25" t="e">
        <f t="shared" si="5"/>
        <v>#N/A</v>
      </c>
      <c r="AY25" t="e">
        <f t="shared" si="6"/>
        <v>#N/A</v>
      </c>
      <c r="AZ25" t="e">
        <f t="shared" si="7"/>
        <v>#N/A</v>
      </c>
      <c r="BA25" t="e">
        <f t="shared" si="8"/>
        <v>#N/A</v>
      </c>
      <c r="BB25" t="e">
        <f t="shared" si="9"/>
        <v>#N/A</v>
      </c>
      <c r="BC25" t="e">
        <f t="shared" si="10"/>
        <v>#N/A</v>
      </c>
      <c r="BD25" t="e">
        <f t="shared" si="11"/>
        <v>#N/A</v>
      </c>
      <c r="BE25" s="57" t="str">
        <f t="shared" si="12"/>
        <v>Something has gone wrong. Please contact eHealthier by email at info@ehealthier.net</v>
      </c>
    </row>
    <row r="26" spans="1:57" ht="15.75" customHeight="1">
      <c r="A26">
        <v>0</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row>
    <row r="27" spans="1:57" ht="15.75" customHeight="1">
      <c r="A27">
        <v>0</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row>
    <row r="28" spans="1:57" ht="15.75" customHeight="1">
      <c r="A28">
        <v>0</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row>
    <row r="29" spans="1:57" ht="15.75" customHeight="1">
      <c r="A29">
        <v>0</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row>
    <row r="30" spans="1:57" ht="15.75" customHeight="1">
      <c r="A30">
        <v>0</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row>
    <row r="31" spans="1:57" ht="15.75" customHeight="1">
      <c r="A31">
        <v>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row>
    <row r="32" spans="1:57" ht="15.75" customHeight="1">
      <c r="A32">
        <v>0</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row>
    <row r="33" spans="1:44" ht="15.75" customHeight="1">
      <c r="A33">
        <v>0</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row>
    <row r="34" spans="1:44" ht="15.75" customHeight="1">
      <c r="A34">
        <v>0</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row>
    <row r="35" spans="1:44" ht="15.75" customHeight="1">
      <c r="A35">
        <v>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row>
    <row r="36" spans="1:44" ht="15.75" customHeight="1">
      <c r="A36">
        <v>0</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row>
    <row r="37" spans="1:44" ht="15.75" customHeight="1">
      <c r="A37">
        <v>0</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row>
    <row r="38" spans="1:44" ht="15.75" customHeight="1">
      <c r="A38">
        <v>0</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row>
    <row r="39" spans="1:44" ht="15.75" customHeight="1">
      <c r="A39">
        <v>0</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row>
    <row r="40" spans="1:44" ht="15.75" customHeight="1">
      <c r="A40">
        <v>0</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row>
    <row r="41" spans="1:44" ht="15.75" customHeight="1">
      <c r="A41">
        <v>0</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row>
    <row r="42" spans="1:44" ht="15.75" customHeight="1">
      <c r="A42">
        <v>0</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39"/>
  <sheetViews>
    <sheetView workbookViewId="0">
      <selection activeCell="C10" sqref="C10"/>
    </sheetView>
  </sheetViews>
  <sheetFormatPr defaultColWidth="15.140625" defaultRowHeight="15.75" customHeight="1"/>
  <cols>
    <col min="1" max="1" width="35.85546875" customWidth="1"/>
    <col min="2" max="2" width="159.5703125" customWidth="1"/>
    <col min="5" max="5" width="94.42578125" customWidth="1"/>
  </cols>
  <sheetData>
    <row r="1" spans="1:41">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row>
    <row r="2" spans="1:41">
      <c r="B2" s="18" t="s">
        <v>940</v>
      </c>
      <c r="C2" s="18">
        <v>0</v>
      </c>
      <c r="E2" s="18" t="s">
        <v>938</v>
      </c>
      <c r="F2" s="18">
        <v>0</v>
      </c>
    </row>
    <row r="3" spans="1:41">
      <c r="B3" s="18" t="s">
        <v>102</v>
      </c>
      <c r="C3" s="18">
        <v>6</v>
      </c>
      <c r="E3" s="18" t="s">
        <v>240</v>
      </c>
      <c r="F3" s="18">
        <v>2</v>
      </c>
    </row>
    <row r="4" spans="1:41">
      <c r="B4" s="18" t="s">
        <v>178</v>
      </c>
      <c r="C4" s="18">
        <v>4</v>
      </c>
      <c r="E4" s="18" t="s">
        <v>187</v>
      </c>
      <c r="F4" s="18">
        <v>10</v>
      </c>
    </row>
    <row r="5" spans="1:41">
      <c r="B5" s="18" t="s">
        <v>385</v>
      </c>
      <c r="C5" s="18">
        <v>10</v>
      </c>
      <c r="E5" s="18" t="s">
        <v>213</v>
      </c>
      <c r="F5" s="18">
        <v>4</v>
      </c>
    </row>
    <row r="6" spans="1:41">
      <c r="B6" s="18" t="s">
        <v>239</v>
      </c>
      <c r="C6" s="18">
        <v>2</v>
      </c>
      <c r="E6" s="18" t="s">
        <v>116</v>
      </c>
      <c r="F6" s="18">
        <v>8</v>
      </c>
    </row>
    <row r="7" spans="1:41">
      <c r="B7" s="18" t="s">
        <v>925</v>
      </c>
      <c r="C7" s="18">
        <v>8</v>
      </c>
      <c r="E7" s="18" t="s">
        <v>206</v>
      </c>
      <c r="F7" s="18">
        <v>6</v>
      </c>
    </row>
    <row r="8" spans="1:41">
      <c r="A8" s="18" t="s">
        <v>995</v>
      </c>
      <c r="B8" s="18" t="s">
        <v>995</v>
      </c>
    </row>
    <row r="9" spans="1:41">
      <c r="A9" s="18" t="s">
        <v>58</v>
      </c>
      <c r="B9" s="18" t="s">
        <v>995</v>
      </c>
      <c r="E9" s="18" t="s">
        <v>990</v>
      </c>
    </row>
    <row r="10" spans="1:41">
      <c r="A10" s="18" t="s">
        <v>995</v>
      </c>
      <c r="B10" s="18" t="s">
        <v>996</v>
      </c>
      <c r="C10" s="18">
        <v>0</v>
      </c>
      <c r="E10" s="18" t="s">
        <v>957</v>
      </c>
      <c r="F10" s="18">
        <v>0</v>
      </c>
    </row>
    <row r="11" spans="1:41">
      <c r="B11" s="18" t="s">
        <v>997</v>
      </c>
      <c r="C11" s="18">
        <v>2</v>
      </c>
      <c r="E11" s="18" t="s">
        <v>207</v>
      </c>
      <c r="F11" s="18">
        <v>4</v>
      </c>
    </row>
    <row r="12" spans="1:41">
      <c r="B12" s="18" t="s">
        <v>998</v>
      </c>
      <c r="C12" s="18">
        <v>10</v>
      </c>
      <c r="E12" s="18" t="s">
        <v>923</v>
      </c>
      <c r="F12" s="18">
        <v>8</v>
      </c>
    </row>
    <row r="13" spans="1:41">
      <c r="B13" s="18" t="s">
        <v>999</v>
      </c>
      <c r="C13" s="18">
        <v>8</v>
      </c>
      <c r="E13" s="18" t="s">
        <v>919</v>
      </c>
      <c r="F13" s="18">
        <v>2</v>
      </c>
    </row>
    <row r="14" spans="1:41">
      <c r="B14" s="18" t="s">
        <v>1000</v>
      </c>
      <c r="C14" s="18">
        <v>6</v>
      </c>
      <c r="E14" s="18" t="s">
        <v>121</v>
      </c>
      <c r="F14" s="18">
        <v>10</v>
      </c>
    </row>
    <row r="15" spans="1:41">
      <c r="B15" s="18" t="s">
        <v>1001</v>
      </c>
      <c r="C15" s="18">
        <v>4</v>
      </c>
      <c r="E15" s="18" t="s">
        <v>191</v>
      </c>
      <c r="F15" s="18">
        <v>6</v>
      </c>
    </row>
    <row r="16" spans="1:41">
      <c r="A16" s="18" t="s">
        <v>995</v>
      </c>
      <c r="B16" s="18" t="s">
        <v>995</v>
      </c>
      <c r="C16" s="18" t="s">
        <v>995</v>
      </c>
    </row>
    <row r="17" spans="1:6">
      <c r="A17" s="18" t="s">
        <v>60</v>
      </c>
      <c r="B17" s="18" t="s">
        <v>995</v>
      </c>
      <c r="E17" s="18" t="s">
        <v>991</v>
      </c>
    </row>
    <row r="18" spans="1:6">
      <c r="A18" s="18" t="s">
        <v>995</v>
      </c>
      <c r="B18" s="18" t="s">
        <v>1002</v>
      </c>
      <c r="C18" s="18">
        <v>0</v>
      </c>
      <c r="E18" s="18" t="s">
        <v>214</v>
      </c>
      <c r="F18" s="18">
        <v>4</v>
      </c>
    </row>
    <row r="19" spans="1:6">
      <c r="B19" s="18" t="s">
        <v>1003</v>
      </c>
      <c r="C19" s="18">
        <v>2</v>
      </c>
      <c r="E19" s="18" t="s">
        <v>920</v>
      </c>
      <c r="F19" s="18">
        <v>2</v>
      </c>
    </row>
    <row r="20" spans="1:6">
      <c r="B20" s="18" t="s">
        <v>1004</v>
      </c>
      <c r="C20" s="18">
        <v>8</v>
      </c>
      <c r="E20" s="18" t="s">
        <v>939</v>
      </c>
      <c r="F20" s="18">
        <v>0</v>
      </c>
    </row>
    <row r="21" spans="1:6">
      <c r="B21" s="18" t="s">
        <v>1005</v>
      </c>
      <c r="C21" s="18">
        <v>10</v>
      </c>
      <c r="E21" s="18" t="s">
        <v>208</v>
      </c>
      <c r="F21" s="18">
        <v>8</v>
      </c>
    </row>
    <row r="22" spans="1:6">
      <c r="B22" s="18" t="s">
        <v>1006</v>
      </c>
      <c r="C22" s="18">
        <v>4</v>
      </c>
      <c r="E22" s="18" t="s">
        <v>125</v>
      </c>
      <c r="F22" s="18">
        <v>6</v>
      </c>
    </row>
    <row r="23" spans="1:6">
      <c r="B23" s="18" t="s">
        <v>1007</v>
      </c>
      <c r="C23" s="18">
        <v>6</v>
      </c>
      <c r="E23" s="18" t="s">
        <v>192</v>
      </c>
      <c r="F23" s="18">
        <v>10</v>
      </c>
    </row>
    <row r="24" spans="1:6">
      <c r="A24" s="18" t="s">
        <v>995</v>
      </c>
      <c r="B24" s="18" t="s">
        <v>995</v>
      </c>
      <c r="C24" s="18" t="s">
        <v>995</v>
      </c>
    </row>
    <row r="25" spans="1:6">
      <c r="A25" s="18" t="s">
        <v>987</v>
      </c>
      <c r="B25" s="18" t="s">
        <v>995</v>
      </c>
      <c r="E25" s="18" t="s">
        <v>992</v>
      </c>
    </row>
    <row r="26" spans="1:6">
      <c r="A26" s="18" t="s">
        <v>995</v>
      </c>
      <c r="B26" s="18" t="s">
        <v>916</v>
      </c>
      <c r="C26" s="18">
        <v>8</v>
      </c>
      <c r="E26" s="18" t="s">
        <v>929</v>
      </c>
      <c r="F26" s="18">
        <v>0</v>
      </c>
    </row>
    <row r="27" spans="1:6">
      <c r="B27" s="18" t="s">
        <v>1008</v>
      </c>
      <c r="C27" s="18">
        <v>0</v>
      </c>
      <c r="E27" s="18" t="s">
        <v>388</v>
      </c>
      <c r="F27" s="18">
        <v>10</v>
      </c>
    </row>
    <row r="28" spans="1:6">
      <c r="B28" s="18" t="s">
        <v>110</v>
      </c>
      <c r="C28" s="18">
        <v>2</v>
      </c>
      <c r="E28" s="18" t="s">
        <v>129</v>
      </c>
      <c r="F28" s="18">
        <v>8</v>
      </c>
    </row>
    <row r="29" spans="1:6">
      <c r="B29" s="18" t="s">
        <v>928</v>
      </c>
      <c r="C29" s="18">
        <v>4</v>
      </c>
      <c r="E29" s="18" t="s">
        <v>917</v>
      </c>
      <c r="F29" s="18">
        <v>4</v>
      </c>
    </row>
    <row r="30" spans="1:6">
      <c r="B30" s="18" t="s">
        <v>211</v>
      </c>
      <c r="C30" s="18">
        <v>6</v>
      </c>
      <c r="E30" s="18" t="s">
        <v>215</v>
      </c>
      <c r="F30" s="18">
        <v>6</v>
      </c>
    </row>
    <row r="31" spans="1:6">
      <c r="B31" s="18" t="s">
        <v>387</v>
      </c>
      <c r="C31" s="18">
        <v>10</v>
      </c>
      <c r="E31" s="18" t="s">
        <v>193</v>
      </c>
      <c r="F31" s="18">
        <v>2</v>
      </c>
    </row>
    <row r="32" spans="1:6">
      <c r="A32" s="18" t="s">
        <v>995</v>
      </c>
      <c r="B32" s="18" t="s">
        <v>995</v>
      </c>
      <c r="C32" s="18" t="s">
        <v>995</v>
      </c>
    </row>
    <row r="33" spans="1:6">
      <c r="A33" s="18" t="s">
        <v>988</v>
      </c>
      <c r="B33" s="18" t="s">
        <v>995</v>
      </c>
      <c r="E33" s="18" t="s">
        <v>993</v>
      </c>
    </row>
    <row r="34" spans="1:6">
      <c r="A34" s="18" t="s">
        <v>995</v>
      </c>
      <c r="B34" s="18" t="s">
        <v>113</v>
      </c>
      <c r="C34" s="18">
        <v>10</v>
      </c>
      <c r="E34" s="18" t="s">
        <v>209</v>
      </c>
      <c r="F34" s="18">
        <v>6</v>
      </c>
    </row>
    <row r="35" spans="1:6">
      <c r="B35" s="18" t="s">
        <v>212</v>
      </c>
      <c r="C35" s="18">
        <v>6</v>
      </c>
      <c r="E35" s="18" t="s">
        <v>194</v>
      </c>
      <c r="F35" s="18">
        <v>0</v>
      </c>
    </row>
    <row r="36" spans="1:6">
      <c r="B36" s="18" t="s">
        <v>205</v>
      </c>
      <c r="C36" s="18">
        <v>4</v>
      </c>
      <c r="E36" s="18" t="s">
        <v>924</v>
      </c>
      <c r="F36" s="18">
        <v>2</v>
      </c>
    </row>
    <row r="37" spans="1:6">
      <c r="B37" s="18" t="s">
        <v>958</v>
      </c>
      <c r="C37" s="18">
        <v>0</v>
      </c>
      <c r="E37" s="18" t="s">
        <v>921</v>
      </c>
      <c r="F37" s="18">
        <v>4</v>
      </c>
    </row>
    <row r="38" spans="1:6">
      <c r="B38" s="18" t="s">
        <v>922</v>
      </c>
      <c r="C38" s="18">
        <v>8</v>
      </c>
      <c r="E38" s="18" t="s">
        <v>133</v>
      </c>
      <c r="F38" s="18">
        <v>8</v>
      </c>
    </row>
    <row r="39" spans="1:6">
      <c r="B39" s="18" t="s">
        <v>1009</v>
      </c>
      <c r="C39" s="18">
        <v>2</v>
      </c>
      <c r="E39" s="18" t="s">
        <v>389</v>
      </c>
      <c r="F39" s="18">
        <v>10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47"/>
  <sheetViews>
    <sheetView topLeftCell="AG1" workbookViewId="0">
      <selection activeCell="AM2" sqref="AM2"/>
    </sheetView>
  </sheetViews>
  <sheetFormatPr defaultColWidth="15.140625" defaultRowHeight="15.75" customHeight="1"/>
  <cols>
    <col min="10" max="10" width="49.42578125" customWidth="1"/>
    <col min="11" max="11" width="39.140625" customWidth="1"/>
    <col min="22" max="22" width="32.140625" customWidth="1"/>
    <col min="32" max="41" width="29.7109375" customWidth="1"/>
  </cols>
  <sheetData>
    <row r="1" spans="1:41" ht="35.25" customHeight="1">
      <c r="A1" s="3" t="s">
        <v>0</v>
      </c>
      <c r="B1" s="3" t="s">
        <v>1</v>
      </c>
      <c r="C1" s="3" t="s">
        <v>2</v>
      </c>
      <c r="D1" s="3" t="s">
        <v>3</v>
      </c>
      <c r="E1" s="3" t="s">
        <v>4</v>
      </c>
      <c r="F1" s="3" t="s">
        <v>5</v>
      </c>
      <c r="G1" s="3" t="s">
        <v>6</v>
      </c>
      <c r="H1" s="3" t="s">
        <v>7</v>
      </c>
      <c r="I1" s="3" t="s">
        <v>8</v>
      </c>
      <c r="J1" s="3" t="s">
        <v>19</v>
      </c>
      <c r="K1" s="3" t="s">
        <v>22</v>
      </c>
      <c r="L1" s="3" t="s">
        <v>23</v>
      </c>
      <c r="M1" s="3" t="s">
        <v>25</v>
      </c>
      <c r="N1" s="3" t="s">
        <v>27</v>
      </c>
      <c r="O1" s="3" t="s">
        <v>29</v>
      </c>
      <c r="P1" s="3" t="s">
        <v>31</v>
      </c>
      <c r="Q1" s="3" t="s">
        <v>33</v>
      </c>
      <c r="R1" s="3" t="s">
        <v>20</v>
      </c>
      <c r="S1" s="3" t="s">
        <v>21</v>
      </c>
      <c r="T1" s="3" t="s">
        <v>24</v>
      </c>
      <c r="U1" s="3" t="s">
        <v>26</v>
      </c>
      <c r="V1" s="3" t="s">
        <v>38</v>
      </c>
      <c r="W1" s="3" t="s">
        <v>40</v>
      </c>
      <c r="X1" s="3" t="s">
        <v>32</v>
      </c>
      <c r="Y1" s="3" t="s">
        <v>34</v>
      </c>
      <c r="Z1" s="3" t="s">
        <v>44</v>
      </c>
      <c r="AA1" s="3" t="s">
        <v>46</v>
      </c>
      <c r="AB1" s="3" t="s">
        <v>48</v>
      </c>
      <c r="AC1" s="3" t="s">
        <v>50</v>
      </c>
      <c r="AD1" s="3" t="s">
        <v>41</v>
      </c>
      <c r="AE1" s="3" t="s">
        <v>42</v>
      </c>
      <c r="AF1" s="3" t="s">
        <v>43</v>
      </c>
      <c r="AG1" s="3" t="s">
        <v>45</v>
      </c>
      <c r="AH1" s="3" t="s">
        <v>47</v>
      </c>
      <c r="AI1" s="59" t="s">
        <v>1010</v>
      </c>
      <c r="AJ1" s="59" t="s">
        <v>1011</v>
      </c>
      <c r="AK1" s="59" t="s">
        <v>1012</v>
      </c>
      <c r="AL1" s="59" t="s">
        <v>1013</v>
      </c>
      <c r="AM1" s="59" t="s">
        <v>1014</v>
      </c>
      <c r="AN1" s="59" t="s">
        <v>1015</v>
      </c>
      <c r="AO1" s="59" t="s">
        <v>1016</v>
      </c>
    </row>
    <row r="2" spans="1:41" ht="15">
      <c r="A2" s="2">
        <v>3821580682</v>
      </c>
      <c r="B2" s="2">
        <v>62430165</v>
      </c>
      <c r="C2" s="12">
        <v>42084.041122685187</v>
      </c>
      <c r="D2" s="12">
        <v>42084.041956018518</v>
      </c>
      <c r="E2" s="2" t="s">
        <v>879</v>
      </c>
      <c r="F2" s="7"/>
      <c r="G2" s="9" t="s">
        <v>880</v>
      </c>
      <c r="H2" s="9" t="s">
        <v>557</v>
      </c>
      <c r="I2" s="9" t="s">
        <v>881</v>
      </c>
      <c r="J2" s="2" t="s">
        <v>170</v>
      </c>
      <c r="K2" s="2" t="s">
        <v>881</v>
      </c>
      <c r="L2" s="2" t="s">
        <v>880</v>
      </c>
      <c r="M2" s="6" t="s">
        <v>410</v>
      </c>
      <c r="N2" s="2" t="s">
        <v>557</v>
      </c>
      <c r="O2" s="6" t="s">
        <v>882</v>
      </c>
      <c r="P2" s="2" t="s">
        <v>87</v>
      </c>
      <c r="Q2" s="2" t="s">
        <v>560</v>
      </c>
      <c r="R2" s="2" t="s">
        <v>883</v>
      </c>
      <c r="S2" s="2" t="s">
        <v>884</v>
      </c>
      <c r="T2" s="5"/>
      <c r="U2" s="5"/>
      <c r="V2" s="2" t="s">
        <v>449</v>
      </c>
      <c r="W2" s="7"/>
      <c r="X2" s="9"/>
      <c r="Y2" s="9"/>
      <c r="Z2" s="7"/>
      <c r="AA2" s="7"/>
      <c r="AB2" s="7"/>
      <c r="AC2" s="9"/>
      <c r="AD2" s="9"/>
      <c r="AE2" s="9"/>
      <c r="AF2" s="2"/>
      <c r="AG2" s="2"/>
      <c r="AH2" s="5"/>
      <c r="AI2" s="2" t="s">
        <v>188</v>
      </c>
      <c r="AJ2" s="2" t="s">
        <v>188</v>
      </c>
      <c r="AK2" s="2" t="s">
        <v>132</v>
      </c>
      <c r="AL2" s="2" t="s">
        <v>549</v>
      </c>
      <c r="AM2" s="2" t="s">
        <v>219</v>
      </c>
      <c r="AN2" s="2" t="s">
        <v>130</v>
      </c>
      <c r="AO2" s="2" t="s">
        <v>130</v>
      </c>
    </row>
    <row r="3" spans="1:41" ht="15">
      <c r="A3" s="2">
        <v>3965300149</v>
      </c>
      <c r="B3" s="2">
        <v>68182437</v>
      </c>
      <c r="C3" s="12">
        <v>42138.237476851849</v>
      </c>
      <c r="D3" s="12">
        <v>42138.237881944442</v>
      </c>
      <c r="E3" s="2" t="s">
        <v>140</v>
      </c>
      <c r="F3" s="7"/>
      <c r="G3" s="7"/>
      <c r="H3" s="7"/>
      <c r="I3" s="7"/>
      <c r="J3" s="2" t="s">
        <v>81</v>
      </c>
      <c r="K3" s="2" t="s">
        <v>1017</v>
      </c>
      <c r="L3" s="2" t="s">
        <v>880</v>
      </c>
      <c r="M3" s="6" t="s">
        <v>410</v>
      </c>
      <c r="N3" s="2" t="s">
        <v>557</v>
      </c>
      <c r="O3" s="6" t="s">
        <v>1018</v>
      </c>
      <c r="P3" s="2" t="s">
        <v>87</v>
      </c>
      <c r="Q3" s="2" t="s">
        <v>560</v>
      </c>
      <c r="R3" s="2" t="s">
        <v>883</v>
      </c>
      <c r="S3" s="2" t="s">
        <v>884</v>
      </c>
      <c r="T3" s="5"/>
      <c r="U3" s="5"/>
      <c r="V3" s="2" t="s">
        <v>449</v>
      </c>
      <c r="W3" s="7"/>
      <c r="X3" s="9"/>
      <c r="Y3" s="9"/>
      <c r="Z3" s="7"/>
      <c r="AA3" s="7"/>
      <c r="AB3" s="7"/>
      <c r="AC3" s="9"/>
      <c r="AD3" s="9"/>
      <c r="AE3" s="9"/>
      <c r="AF3" s="2"/>
      <c r="AG3" s="2"/>
      <c r="AH3" s="5"/>
      <c r="AI3" s="2" t="s">
        <v>188</v>
      </c>
      <c r="AJ3" s="2" t="s">
        <v>188</v>
      </c>
      <c r="AK3" s="2" t="s">
        <v>132</v>
      </c>
      <c r="AL3" s="2" t="s">
        <v>549</v>
      </c>
      <c r="AM3" s="2" t="s">
        <v>219</v>
      </c>
      <c r="AN3" s="2" t="s">
        <v>130</v>
      </c>
      <c r="AO3" s="2" t="s">
        <v>130</v>
      </c>
    </row>
    <row r="4" spans="1:41" ht="15">
      <c r="A4" s="2">
        <v>4109019616</v>
      </c>
      <c r="B4" s="2">
        <v>73934709</v>
      </c>
      <c r="C4" s="12">
        <v>42192.433831018519</v>
      </c>
      <c r="D4" s="12">
        <v>42192.433807870373</v>
      </c>
      <c r="E4" s="2" t="s">
        <v>1019</v>
      </c>
      <c r="F4" s="7"/>
      <c r="G4" s="7"/>
      <c r="H4" s="7"/>
      <c r="I4" s="7"/>
      <c r="J4" s="2"/>
      <c r="K4" s="2" t="s">
        <v>1020</v>
      </c>
      <c r="L4" s="2" t="s">
        <v>880</v>
      </c>
      <c r="M4" s="6" t="s">
        <v>410</v>
      </c>
      <c r="N4" s="2" t="s">
        <v>557</v>
      </c>
      <c r="O4" s="6" t="s">
        <v>1021</v>
      </c>
      <c r="P4" s="2" t="s">
        <v>87</v>
      </c>
      <c r="Q4" s="2" t="s">
        <v>560</v>
      </c>
      <c r="R4" s="2" t="s">
        <v>883</v>
      </c>
      <c r="S4" s="2" t="s">
        <v>884</v>
      </c>
      <c r="T4" s="5"/>
      <c r="U4" s="5"/>
      <c r="V4" s="2" t="s">
        <v>449</v>
      </c>
      <c r="W4" s="7"/>
      <c r="X4" s="9"/>
      <c r="Y4" s="9"/>
      <c r="Z4" s="7"/>
      <c r="AA4" s="7"/>
      <c r="AB4" s="7"/>
      <c r="AC4" s="9"/>
      <c r="AD4" s="9"/>
      <c r="AE4" s="9"/>
      <c r="AF4" s="2"/>
      <c r="AG4" s="2"/>
      <c r="AH4" s="5"/>
      <c r="AI4" s="2" t="s">
        <v>188</v>
      </c>
      <c r="AJ4" s="2" t="s">
        <v>188</v>
      </c>
      <c r="AK4" s="2" t="s">
        <v>132</v>
      </c>
      <c r="AL4" s="2" t="s">
        <v>549</v>
      </c>
      <c r="AM4" s="2" t="s">
        <v>219</v>
      </c>
      <c r="AN4" s="2" t="s">
        <v>130</v>
      </c>
      <c r="AO4" s="2" t="s">
        <v>130</v>
      </c>
    </row>
    <row r="5" spans="1:41" ht="15">
      <c r="A5" s="2">
        <v>3982767182</v>
      </c>
      <c r="B5" s="2">
        <v>68926268</v>
      </c>
      <c r="C5" s="12">
        <v>42146.05</v>
      </c>
      <c r="D5" s="12">
        <v>42146.050509259258</v>
      </c>
      <c r="E5" s="2" t="s">
        <v>140</v>
      </c>
      <c r="F5" s="7"/>
      <c r="G5" s="7"/>
      <c r="H5" s="7"/>
      <c r="I5" s="9"/>
      <c r="J5" s="2" t="s">
        <v>81</v>
      </c>
      <c r="K5" s="2">
        <v>1234568</v>
      </c>
      <c r="L5" s="2" t="s">
        <v>880</v>
      </c>
      <c r="M5" s="6" t="s">
        <v>410</v>
      </c>
      <c r="N5" s="2" t="s">
        <v>557</v>
      </c>
      <c r="O5" s="6" t="s">
        <v>1022</v>
      </c>
      <c r="P5" s="2" t="s">
        <v>87</v>
      </c>
      <c r="Q5" s="2" t="s">
        <v>560</v>
      </c>
      <c r="R5" s="2" t="s">
        <v>883</v>
      </c>
      <c r="S5" s="2" t="s">
        <v>884</v>
      </c>
      <c r="T5" s="5"/>
      <c r="U5" s="5"/>
      <c r="V5" s="2" t="s">
        <v>449</v>
      </c>
      <c r="W5" s="7"/>
      <c r="X5" s="9"/>
      <c r="Y5" s="9"/>
      <c r="Z5" s="7"/>
      <c r="AA5" s="7"/>
      <c r="AB5" s="7"/>
      <c r="AC5" s="9"/>
      <c r="AD5" s="9"/>
      <c r="AE5" s="9"/>
      <c r="AF5" s="2"/>
      <c r="AG5" s="2"/>
      <c r="AH5" s="5"/>
      <c r="AI5" s="2" t="s">
        <v>130</v>
      </c>
      <c r="AJ5" s="2" t="s">
        <v>130</v>
      </c>
      <c r="AK5" s="2" t="s">
        <v>132</v>
      </c>
      <c r="AL5" s="2" t="s">
        <v>132</v>
      </c>
      <c r="AM5" s="2" t="s">
        <v>188</v>
      </c>
      <c r="AN5" s="2" t="s">
        <v>549</v>
      </c>
      <c r="AO5" s="2" t="s">
        <v>549</v>
      </c>
    </row>
    <row r="6" spans="1:41" ht="15">
      <c r="A6" s="2">
        <v>3982884156</v>
      </c>
      <c r="B6" s="2">
        <v>68182437</v>
      </c>
      <c r="C6" s="12">
        <v>42146.121782407405</v>
      </c>
      <c r="D6" s="12">
        <v>42146.122233796297</v>
      </c>
      <c r="E6" s="2" t="s">
        <v>140</v>
      </c>
      <c r="F6" s="7"/>
      <c r="G6" s="7"/>
      <c r="H6" s="7"/>
      <c r="I6" s="9"/>
      <c r="J6" s="2" t="s">
        <v>81</v>
      </c>
      <c r="K6" s="2">
        <v>12345</v>
      </c>
      <c r="L6" s="2" t="s">
        <v>880</v>
      </c>
      <c r="M6" s="6" t="s">
        <v>410</v>
      </c>
      <c r="N6" s="2" t="s">
        <v>557</v>
      </c>
      <c r="O6" s="6" t="s">
        <v>1023</v>
      </c>
      <c r="P6" s="2" t="s">
        <v>87</v>
      </c>
      <c r="Q6" s="2" t="s">
        <v>560</v>
      </c>
      <c r="R6" s="2" t="s">
        <v>883</v>
      </c>
      <c r="S6" s="2" t="s">
        <v>884</v>
      </c>
      <c r="T6" s="5"/>
      <c r="U6" s="5"/>
      <c r="V6" s="2" t="s">
        <v>449</v>
      </c>
      <c r="W6" s="7"/>
      <c r="X6" s="9"/>
      <c r="Y6" s="9"/>
      <c r="Z6" s="7"/>
      <c r="AA6" s="7"/>
      <c r="AB6" s="7"/>
      <c r="AC6" s="9"/>
      <c r="AD6" s="9"/>
      <c r="AE6" s="9"/>
      <c r="AF6" s="2"/>
      <c r="AG6" s="2"/>
      <c r="AH6" s="5"/>
      <c r="AI6" s="2" t="s">
        <v>130</v>
      </c>
      <c r="AJ6" s="2" t="s">
        <v>130</v>
      </c>
      <c r="AK6" s="2" t="s">
        <v>130</v>
      </c>
      <c r="AL6" s="2" t="s">
        <v>130</v>
      </c>
      <c r="AM6" s="2" t="s">
        <v>130</v>
      </c>
      <c r="AN6" s="2" t="s">
        <v>132</v>
      </c>
      <c r="AO6" s="2" t="s">
        <v>132</v>
      </c>
    </row>
    <row r="7" spans="1:41" ht="15">
      <c r="A7" s="2">
        <v>3986760132</v>
      </c>
      <c r="B7" s="2">
        <v>68926268</v>
      </c>
      <c r="C7" s="12">
        <v>42149.040590277778</v>
      </c>
      <c r="D7" s="12">
        <v>42149.040983796294</v>
      </c>
      <c r="E7" s="2" t="s">
        <v>140</v>
      </c>
      <c r="F7" s="7"/>
      <c r="G7" s="7"/>
      <c r="H7" s="7"/>
      <c r="I7" s="9"/>
      <c r="J7" s="2" t="s">
        <v>81</v>
      </c>
      <c r="K7" s="2">
        <v>1235</v>
      </c>
      <c r="L7" s="2" t="s">
        <v>880</v>
      </c>
      <c r="M7" s="6" t="s">
        <v>410</v>
      </c>
      <c r="N7" s="2" t="s">
        <v>557</v>
      </c>
      <c r="O7" s="6" t="s">
        <v>1024</v>
      </c>
      <c r="P7" s="2" t="s">
        <v>87</v>
      </c>
      <c r="Q7" s="2" t="s">
        <v>560</v>
      </c>
      <c r="R7" s="2" t="s">
        <v>883</v>
      </c>
      <c r="S7" s="2" t="s">
        <v>884</v>
      </c>
      <c r="T7" s="5"/>
      <c r="U7" s="5"/>
      <c r="V7" s="2" t="s">
        <v>449</v>
      </c>
      <c r="W7" s="7"/>
      <c r="X7" s="9"/>
      <c r="Y7" s="9"/>
      <c r="Z7" s="7"/>
      <c r="AA7" s="7"/>
      <c r="AB7" s="7"/>
      <c r="AC7" s="9"/>
      <c r="AD7" s="9"/>
      <c r="AE7" s="9"/>
      <c r="AF7" s="2"/>
      <c r="AG7" s="2"/>
      <c r="AH7" s="5"/>
      <c r="AI7" s="2" t="s">
        <v>130</v>
      </c>
      <c r="AJ7" s="2" t="s">
        <v>130</v>
      </c>
      <c r="AK7" s="2" t="s">
        <v>130</v>
      </c>
      <c r="AL7" s="2" t="s">
        <v>219</v>
      </c>
      <c r="AM7" s="2" t="s">
        <v>130</v>
      </c>
      <c r="AN7" s="2" t="s">
        <v>130</v>
      </c>
      <c r="AO7" s="2" t="s">
        <v>130</v>
      </c>
    </row>
    <row r="8" spans="1:41" ht="15">
      <c r="A8" s="2">
        <v>3986757339</v>
      </c>
      <c r="B8" s="2">
        <v>68182437</v>
      </c>
      <c r="C8" s="12">
        <v>42149.037881944445</v>
      </c>
      <c r="D8" s="12">
        <v>42149.03833333333</v>
      </c>
      <c r="E8" s="2" t="s">
        <v>140</v>
      </c>
      <c r="F8" s="7"/>
      <c r="G8" s="7"/>
      <c r="H8" s="7"/>
      <c r="I8" s="9"/>
      <c r="J8" s="2" t="s">
        <v>81</v>
      </c>
      <c r="K8" s="2">
        <v>1235</v>
      </c>
      <c r="L8" s="2" t="s">
        <v>880</v>
      </c>
      <c r="M8" s="6" t="s">
        <v>410</v>
      </c>
      <c r="N8" s="2" t="s">
        <v>557</v>
      </c>
      <c r="O8" s="6" t="s">
        <v>1025</v>
      </c>
      <c r="P8" s="2" t="s">
        <v>87</v>
      </c>
      <c r="Q8" s="2" t="s">
        <v>560</v>
      </c>
      <c r="R8" s="2" t="s">
        <v>883</v>
      </c>
      <c r="S8" s="2" t="s">
        <v>884</v>
      </c>
      <c r="T8" s="5"/>
      <c r="U8" s="5"/>
      <c r="V8" s="2" t="s">
        <v>449</v>
      </c>
      <c r="W8" s="7"/>
      <c r="X8" s="9"/>
      <c r="Y8" s="9"/>
      <c r="Z8" s="7"/>
      <c r="AA8" s="7"/>
      <c r="AB8" s="7"/>
      <c r="AC8" s="9"/>
      <c r="AD8" s="9"/>
      <c r="AE8" s="9"/>
      <c r="AF8" s="2"/>
      <c r="AG8" s="2"/>
      <c r="AH8" s="5"/>
      <c r="AI8" s="2" t="s">
        <v>130</v>
      </c>
      <c r="AJ8" s="2" t="s">
        <v>130</v>
      </c>
      <c r="AK8" s="2" t="s">
        <v>549</v>
      </c>
      <c r="AL8" s="2" t="s">
        <v>549</v>
      </c>
      <c r="AM8" s="2" t="s">
        <v>549</v>
      </c>
      <c r="AN8" s="2" t="s">
        <v>188</v>
      </c>
      <c r="AO8" s="2" t="s">
        <v>188</v>
      </c>
    </row>
    <row r="9" spans="1:41" ht="15">
      <c r="A9" s="2">
        <v>3987029050</v>
      </c>
      <c r="B9" s="2">
        <v>68182437</v>
      </c>
      <c r="C9" s="12">
        <v>42149.307002314818</v>
      </c>
      <c r="D9" s="12">
        <v>42149.307546296295</v>
      </c>
      <c r="E9" s="2" t="s">
        <v>140</v>
      </c>
      <c r="F9" s="7"/>
      <c r="G9" s="7"/>
      <c r="H9" s="7"/>
      <c r="I9" s="9"/>
      <c r="J9" s="2" t="s">
        <v>81</v>
      </c>
      <c r="K9" s="2">
        <v>123</v>
      </c>
      <c r="L9" s="2" t="s">
        <v>880</v>
      </c>
      <c r="M9" s="6" t="s">
        <v>410</v>
      </c>
      <c r="N9" s="2" t="s">
        <v>557</v>
      </c>
      <c r="O9" s="6" t="s">
        <v>1026</v>
      </c>
      <c r="P9" s="2" t="s">
        <v>87</v>
      </c>
      <c r="Q9" s="2" t="s">
        <v>560</v>
      </c>
      <c r="R9" s="2" t="s">
        <v>883</v>
      </c>
      <c r="S9" s="2" t="s">
        <v>884</v>
      </c>
      <c r="T9" s="5"/>
      <c r="U9" s="5"/>
      <c r="V9" s="2" t="s">
        <v>449</v>
      </c>
      <c r="W9" s="7"/>
      <c r="X9" s="9"/>
      <c r="Y9" s="9"/>
      <c r="Z9" s="7"/>
      <c r="AA9" s="7"/>
      <c r="AB9" s="7"/>
      <c r="AC9" s="9"/>
      <c r="AD9" s="9"/>
      <c r="AE9" s="9"/>
      <c r="AF9" s="2"/>
      <c r="AG9" s="2"/>
      <c r="AH9" s="5"/>
      <c r="AI9" s="2" t="s">
        <v>130</v>
      </c>
      <c r="AJ9" s="2" t="s">
        <v>130</v>
      </c>
      <c r="AK9" s="2" t="s">
        <v>549</v>
      </c>
      <c r="AL9" s="2" t="s">
        <v>549</v>
      </c>
      <c r="AM9" s="2" t="s">
        <v>219</v>
      </c>
      <c r="AN9" s="2" t="s">
        <v>188</v>
      </c>
      <c r="AO9" s="2" t="s">
        <v>188</v>
      </c>
    </row>
    <row r="10" spans="1:41" ht="15">
      <c r="A10" s="2">
        <v>4026068568</v>
      </c>
      <c r="B10" s="2">
        <v>67980820</v>
      </c>
      <c r="C10" s="12">
        <v>42167.099178240744</v>
      </c>
      <c r="D10" s="12">
        <v>42167.099548611113</v>
      </c>
      <c r="E10" s="2" t="s">
        <v>140</v>
      </c>
      <c r="F10" s="7"/>
      <c r="G10" s="7"/>
      <c r="H10" s="7"/>
      <c r="I10" s="7"/>
      <c r="J10" s="2" t="s">
        <v>81</v>
      </c>
      <c r="K10" s="2" t="s">
        <v>1027</v>
      </c>
      <c r="L10" s="2"/>
      <c r="M10" s="6"/>
      <c r="N10" s="2"/>
      <c r="O10" s="6"/>
      <c r="P10" s="2"/>
      <c r="Q10" s="2"/>
      <c r="R10" s="2"/>
      <c r="S10" s="5"/>
      <c r="T10" s="5"/>
      <c r="U10" s="5"/>
      <c r="V10" s="9"/>
      <c r="W10" s="7"/>
      <c r="X10" s="9"/>
      <c r="Y10" s="9"/>
      <c r="Z10" s="7"/>
      <c r="AA10" s="7"/>
      <c r="AB10" s="7"/>
      <c r="AC10" s="9"/>
      <c r="AD10" s="9"/>
      <c r="AE10" s="9"/>
      <c r="AF10" s="2"/>
      <c r="AG10" s="2"/>
      <c r="AH10" s="5"/>
      <c r="AI10" s="2" t="s">
        <v>132</v>
      </c>
      <c r="AJ10" s="2" t="s">
        <v>132</v>
      </c>
      <c r="AK10" s="2" t="s">
        <v>219</v>
      </c>
      <c r="AL10" s="2" t="s">
        <v>549</v>
      </c>
      <c r="AM10" s="2" t="s">
        <v>132</v>
      </c>
      <c r="AN10" s="2" t="s">
        <v>132</v>
      </c>
      <c r="AO10" s="2" t="s">
        <v>188</v>
      </c>
    </row>
    <row r="11" spans="1:41" ht="15">
      <c r="A11" s="2">
        <v>4026068568</v>
      </c>
      <c r="B11" s="2">
        <v>67980820</v>
      </c>
      <c r="C11" s="12">
        <v>42167.099178240744</v>
      </c>
      <c r="D11" s="12">
        <v>42167.099548611113</v>
      </c>
      <c r="E11" s="2" t="s">
        <v>140</v>
      </c>
      <c r="F11" s="7"/>
      <c r="G11" s="7"/>
      <c r="H11" s="7"/>
      <c r="I11" s="7"/>
      <c r="J11" s="2" t="s">
        <v>81</v>
      </c>
      <c r="K11" s="2" t="s">
        <v>1027</v>
      </c>
      <c r="L11" s="2"/>
      <c r="M11" s="6"/>
      <c r="N11" s="2"/>
      <c r="O11" s="6"/>
      <c r="P11" s="2"/>
      <c r="Q11" s="2"/>
      <c r="R11" s="2"/>
      <c r="S11" s="5"/>
      <c r="T11" s="5"/>
      <c r="U11" s="5"/>
      <c r="V11" s="9"/>
      <c r="W11" s="7"/>
      <c r="X11" s="9"/>
      <c r="Y11" s="9"/>
      <c r="Z11" s="7"/>
      <c r="AA11" s="7"/>
      <c r="AB11" s="7"/>
      <c r="AC11" s="9"/>
      <c r="AD11" s="9"/>
      <c r="AE11" s="9"/>
      <c r="AF11" s="2"/>
      <c r="AG11" s="2"/>
      <c r="AH11" s="5"/>
      <c r="AI11" s="2" t="s">
        <v>132</v>
      </c>
      <c r="AJ11" s="2" t="s">
        <v>132</v>
      </c>
      <c r="AK11" s="2" t="s">
        <v>549</v>
      </c>
      <c r="AL11" s="2" t="s">
        <v>549</v>
      </c>
      <c r="AM11" s="2" t="s">
        <v>132</v>
      </c>
      <c r="AN11" s="2" t="s">
        <v>132</v>
      </c>
      <c r="AO11" s="2" t="s">
        <v>188</v>
      </c>
    </row>
    <row r="12" spans="1:41" ht="15">
      <c r="A12" s="2">
        <v>4026195332</v>
      </c>
      <c r="B12" s="2">
        <v>67980820</v>
      </c>
      <c r="C12" s="12">
        <v>42167.187962962962</v>
      </c>
      <c r="D12" s="12">
        <v>42167.189131944448</v>
      </c>
      <c r="E12" s="2" t="s">
        <v>140</v>
      </c>
      <c r="F12" s="9" t="s">
        <v>1028</v>
      </c>
      <c r="G12" s="9" t="s">
        <v>1029</v>
      </c>
      <c r="H12" s="9" t="s">
        <v>1030</v>
      </c>
      <c r="I12" s="7"/>
      <c r="J12" s="2" t="s">
        <v>170</v>
      </c>
      <c r="K12" s="2"/>
      <c r="L12" s="2" t="s">
        <v>1029</v>
      </c>
      <c r="M12" s="6" t="s">
        <v>1031</v>
      </c>
      <c r="N12" s="2" t="s">
        <v>1030</v>
      </c>
      <c r="O12" s="6" t="s">
        <v>86</v>
      </c>
      <c r="P12" s="2" t="s">
        <v>353</v>
      </c>
      <c r="Q12" s="2" t="s">
        <v>1032</v>
      </c>
      <c r="R12" s="2" t="s">
        <v>1033</v>
      </c>
      <c r="S12" s="2" t="s">
        <v>1034</v>
      </c>
      <c r="T12" s="2" t="s">
        <v>1035</v>
      </c>
      <c r="U12" s="2" t="s">
        <v>1036</v>
      </c>
      <c r="V12" s="9" t="s">
        <v>1028</v>
      </c>
      <c r="W12" s="9" t="s">
        <v>117</v>
      </c>
      <c r="X12" s="9" t="s">
        <v>1037</v>
      </c>
      <c r="Y12" s="9" t="s">
        <v>1038</v>
      </c>
      <c r="Z12" s="9" t="s">
        <v>802</v>
      </c>
      <c r="AA12" s="9" t="s">
        <v>1039</v>
      </c>
      <c r="AB12" s="9" t="s">
        <v>1040</v>
      </c>
      <c r="AC12" s="9" t="s">
        <v>1037</v>
      </c>
      <c r="AD12" s="9" t="s">
        <v>1041</v>
      </c>
      <c r="AE12" s="9" t="s">
        <v>1042</v>
      </c>
      <c r="AF12" s="2" t="s">
        <v>1039</v>
      </c>
      <c r="AG12" s="2" t="s">
        <v>1043</v>
      </c>
      <c r="AH12" s="2" t="s">
        <v>1044</v>
      </c>
      <c r="AI12" s="2" t="s">
        <v>132</v>
      </c>
      <c r="AJ12" s="2" t="s">
        <v>132</v>
      </c>
      <c r="AK12" s="2" t="s">
        <v>549</v>
      </c>
      <c r="AL12" s="2" t="s">
        <v>219</v>
      </c>
      <c r="AM12" s="2" t="s">
        <v>132</v>
      </c>
      <c r="AN12" s="2" t="s">
        <v>132</v>
      </c>
      <c r="AO12" s="2" t="s">
        <v>188</v>
      </c>
    </row>
    <row r="13" spans="1:41" ht="15">
      <c r="A13" s="2">
        <v>4026195332</v>
      </c>
      <c r="B13" s="2">
        <v>67980820</v>
      </c>
      <c r="C13" s="12">
        <v>42167.187962962962</v>
      </c>
      <c r="D13" s="12">
        <v>42167.189131944448</v>
      </c>
      <c r="E13" s="2" t="s">
        <v>140</v>
      </c>
      <c r="F13" s="9" t="s">
        <v>1028</v>
      </c>
      <c r="G13" s="9" t="s">
        <v>1029</v>
      </c>
      <c r="H13" s="9" t="s">
        <v>1030</v>
      </c>
      <c r="I13" s="7"/>
      <c r="J13" s="2" t="s">
        <v>170</v>
      </c>
      <c r="K13" s="2"/>
      <c r="L13" s="2" t="s">
        <v>1029</v>
      </c>
      <c r="M13" s="6" t="s">
        <v>1031</v>
      </c>
      <c r="N13" s="2" t="s">
        <v>1030</v>
      </c>
      <c r="O13" s="6" t="s">
        <v>86</v>
      </c>
      <c r="P13" s="2" t="s">
        <v>353</v>
      </c>
      <c r="Q13" s="2" t="s">
        <v>1032</v>
      </c>
      <c r="R13" s="2" t="s">
        <v>1033</v>
      </c>
      <c r="S13" s="2" t="s">
        <v>1034</v>
      </c>
      <c r="T13" s="2" t="s">
        <v>1035</v>
      </c>
      <c r="U13" s="2" t="s">
        <v>1036</v>
      </c>
      <c r="V13" s="9" t="s">
        <v>1028</v>
      </c>
      <c r="W13" s="9" t="s">
        <v>117</v>
      </c>
      <c r="X13" s="9" t="s">
        <v>1037</v>
      </c>
      <c r="Y13" s="9" t="s">
        <v>1038</v>
      </c>
      <c r="Z13" s="9" t="s">
        <v>802</v>
      </c>
      <c r="AA13" s="9" t="s">
        <v>1039</v>
      </c>
      <c r="AB13" s="9" t="s">
        <v>1040</v>
      </c>
      <c r="AC13" s="9" t="s">
        <v>1037</v>
      </c>
      <c r="AD13" s="9" t="s">
        <v>1041</v>
      </c>
      <c r="AE13" s="9" t="s">
        <v>1042</v>
      </c>
      <c r="AF13" s="2" t="s">
        <v>1039</v>
      </c>
      <c r="AG13" s="2" t="s">
        <v>1043</v>
      </c>
      <c r="AH13" s="2" t="s">
        <v>1044</v>
      </c>
      <c r="AI13" s="2" t="s">
        <v>132</v>
      </c>
      <c r="AJ13" s="2" t="s">
        <v>132</v>
      </c>
      <c r="AK13" s="2" t="s">
        <v>549</v>
      </c>
      <c r="AL13" s="2" t="s">
        <v>219</v>
      </c>
      <c r="AM13" s="2" t="s">
        <v>219</v>
      </c>
      <c r="AN13" s="2"/>
      <c r="AO13" s="2" t="s">
        <v>188</v>
      </c>
    </row>
    <row r="14" spans="1:41" ht="15">
      <c r="A14" s="2">
        <v>4026227763</v>
      </c>
      <c r="B14" s="2">
        <v>67980820</v>
      </c>
      <c r="C14" s="12">
        <v>42167.213368055556</v>
      </c>
      <c r="D14" s="12">
        <v>42167.214363425926</v>
      </c>
      <c r="E14" s="2" t="s">
        <v>140</v>
      </c>
      <c r="F14" s="9" t="s">
        <v>1045</v>
      </c>
      <c r="G14" s="9" t="s">
        <v>1029</v>
      </c>
      <c r="H14" s="9" t="s">
        <v>85</v>
      </c>
      <c r="I14" s="7"/>
      <c r="J14" s="2" t="s">
        <v>170</v>
      </c>
      <c r="K14" s="2"/>
      <c r="L14" s="2" t="s">
        <v>1029</v>
      </c>
      <c r="M14" s="6" t="s">
        <v>83</v>
      </c>
      <c r="N14" s="2" t="s">
        <v>85</v>
      </c>
      <c r="O14" s="6" t="s">
        <v>1046</v>
      </c>
      <c r="P14" s="2" t="s">
        <v>353</v>
      </c>
      <c r="Q14" s="2" t="s">
        <v>1032</v>
      </c>
      <c r="R14" s="2" t="s">
        <v>1033</v>
      </c>
      <c r="S14" s="2" t="s">
        <v>83</v>
      </c>
      <c r="T14" s="2" t="s">
        <v>85</v>
      </c>
      <c r="U14" s="2" t="s">
        <v>1036</v>
      </c>
      <c r="V14" s="9" t="s">
        <v>1045</v>
      </c>
      <c r="W14" s="9" t="s">
        <v>117</v>
      </c>
      <c r="X14" s="9" t="s">
        <v>171</v>
      </c>
      <c r="Y14" s="9" t="s">
        <v>1038</v>
      </c>
      <c r="Z14" s="9" t="s">
        <v>1047</v>
      </c>
      <c r="AA14" s="9" t="s">
        <v>1048</v>
      </c>
      <c r="AB14" s="9" t="s">
        <v>1049</v>
      </c>
      <c r="AC14" s="9" t="s">
        <v>651</v>
      </c>
      <c r="AD14" s="9" t="s">
        <v>1050</v>
      </c>
      <c r="AE14" s="9" t="s">
        <v>1051</v>
      </c>
      <c r="AF14" s="2" t="s">
        <v>1052</v>
      </c>
      <c r="AG14" s="2">
        <v>534</v>
      </c>
      <c r="AH14" s="2">
        <v>5343</v>
      </c>
      <c r="AI14" s="2" t="s">
        <v>132</v>
      </c>
      <c r="AJ14" s="2" t="s">
        <v>130</v>
      </c>
      <c r="AK14" s="2" t="s">
        <v>549</v>
      </c>
      <c r="AL14" s="2" t="s">
        <v>219</v>
      </c>
      <c r="AM14" s="2" t="s">
        <v>132</v>
      </c>
      <c r="AN14" s="2" t="s">
        <v>188</v>
      </c>
      <c r="AO14" s="2" t="s">
        <v>549</v>
      </c>
    </row>
    <row r="15" spans="1:41" ht="15">
      <c r="A15" s="2">
        <v>4026227763</v>
      </c>
      <c r="B15" s="2">
        <v>67980820</v>
      </c>
      <c r="C15" s="12">
        <v>42167.213368055556</v>
      </c>
      <c r="D15" s="12">
        <v>42167.214363425926</v>
      </c>
      <c r="E15" s="2" t="s">
        <v>140</v>
      </c>
      <c r="F15" s="9" t="s">
        <v>1045</v>
      </c>
      <c r="G15" s="9" t="s">
        <v>1029</v>
      </c>
      <c r="H15" s="9" t="s">
        <v>85</v>
      </c>
      <c r="I15" s="7"/>
      <c r="J15" s="2" t="s">
        <v>170</v>
      </c>
      <c r="K15" s="2"/>
      <c r="L15" s="2" t="s">
        <v>1029</v>
      </c>
      <c r="M15" s="6" t="s">
        <v>83</v>
      </c>
      <c r="N15" s="2" t="s">
        <v>85</v>
      </c>
      <c r="O15" s="6" t="s">
        <v>1046</v>
      </c>
      <c r="P15" s="2" t="s">
        <v>353</v>
      </c>
      <c r="Q15" s="2" t="s">
        <v>1032</v>
      </c>
      <c r="R15" s="2" t="s">
        <v>1033</v>
      </c>
      <c r="S15" s="2" t="s">
        <v>83</v>
      </c>
      <c r="T15" s="2" t="s">
        <v>85</v>
      </c>
      <c r="U15" s="2" t="s">
        <v>1036</v>
      </c>
      <c r="V15" s="9" t="s">
        <v>1045</v>
      </c>
      <c r="W15" s="9" t="s">
        <v>117</v>
      </c>
      <c r="X15" s="9" t="s">
        <v>171</v>
      </c>
      <c r="Y15" s="9" t="s">
        <v>1038</v>
      </c>
      <c r="Z15" s="9" t="s">
        <v>1047</v>
      </c>
      <c r="AA15" s="9" t="s">
        <v>1048</v>
      </c>
      <c r="AB15" s="9" t="s">
        <v>1049</v>
      </c>
      <c r="AC15" s="9" t="s">
        <v>651</v>
      </c>
      <c r="AD15" s="9" t="s">
        <v>1050</v>
      </c>
      <c r="AE15" s="9" t="s">
        <v>1051</v>
      </c>
      <c r="AF15" s="2" t="s">
        <v>1052</v>
      </c>
      <c r="AG15" s="2">
        <v>534</v>
      </c>
      <c r="AH15" s="2">
        <v>5343</v>
      </c>
      <c r="AI15" s="2" t="s">
        <v>132</v>
      </c>
      <c r="AJ15" s="2" t="s">
        <v>130</v>
      </c>
      <c r="AK15" s="2" t="s">
        <v>549</v>
      </c>
      <c r="AL15" s="2" t="s">
        <v>219</v>
      </c>
      <c r="AM15" s="2" t="s">
        <v>132</v>
      </c>
      <c r="AN15" s="2" t="s">
        <v>188</v>
      </c>
      <c r="AO15" s="2" t="s">
        <v>549</v>
      </c>
    </row>
    <row r="16" spans="1:41" ht="15">
      <c r="A16" s="2">
        <v>4026243369</v>
      </c>
      <c r="B16" s="2">
        <v>67980820</v>
      </c>
      <c r="C16" s="12">
        <v>42167.226956018516</v>
      </c>
      <c r="D16" s="12">
        <v>42167.227303240739</v>
      </c>
      <c r="E16" s="2" t="s">
        <v>140</v>
      </c>
      <c r="F16" s="7"/>
      <c r="G16" s="7"/>
      <c r="H16" s="7"/>
      <c r="I16" s="7"/>
      <c r="J16" s="2" t="s">
        <v>81</v>
      </c>
      <c r="K16" s="2" t="s">
        <v>1027</v>
      </c>
      <c r="L16" s="2"/>
      <c r="M16" s="6"/>
      <c r="N16" s="2"/>
      <c r="O16" s="6"/>
      <c r="P16" s="2"/>
      <c r="Q16" s="2"/>
      <c r="R16" s="2"/>
      <c r="S16" s="5"/>
      <c r="T16" s="5"/>
      <c r="U16" s="5"/>
      <c r="V16" s="9"/>
      <c r="W16" s="7"/>
      <c r="X16" s="9"/>
      <c r="Y16" s="9"/>
      <c r="Z16" s="7"/>
      <c r="AA16" s="7"/>
      <c r="AB16" s="7"/>
      <c r="AC16" s="9"/>
      <c r="AD16" s="9"/>
      <c r="AE16" s="9"/>
      <c r="AF16" s="2"/>
      <c r="AG16" s="2"/>
      <c r="AH16" s="5"/>
      <c r="AI16" s="2" t="s">
        <v>130</v>
      </c>
      <c r="AJ16" s="2" t="s">
        <v>130</v>
      </c>
      <c r="AK16" s="2" t="s">
        <v>130</v>
      </c>
      <c r="AL16" s="2" t="s">
        <v>130</v>
      </c>
      <c r="AM16" s="2" t="s">
        <v>130</v>
      </c>
      <c r="AN16" s="2" t="s">
        <v>130</v>
      </c>
      <c r="AO16" s="2" t="s">
        <v>130</v>
      </c>
    </row>
    <row r="17" spans="1:41" ht="15">
      <c r="A17" s="2">
        <v>4026276478</v>
      </c>
      <c r="B17" s="2">
        <v>67980820</v>
      </c>
      <c r="C17" s="12">
        <v>42167.255185185182</v>
      </c>
      <c r="D17" s="12">
        <v>42167.255532407406</v>
      </c>
      <c r="E17" s="2" t="s">
        <v>140</v>
      </c>
      <c r="F17" s="7"/>
      <c r="G17" s="7"/>
      <c r="H17" s="7"/>
      <c r="I17" s="7"/>
      <c r="J17" s="2" t="s">
        <v>81</v>
      </c>
      <c r="K17" s="2" t="s">
        <v>521</v>
      </c>
      <c r="L17" s="2"/>
      <c r="M17" s="6"/>
      <c r="N17" s="2"/>
      <c r="O17" s="6"/>
      <c r="P17" s="2"/>
      <c r="Q17" s="2"/>
      <c r="R17" s="2"/>
      <c r="S17" s="5"/>
      <c r="T17" s="5"/>
      <c r="U17" s="5"/>
      <c r="V17" s="9"/>
      <c r="W17" s="7"/>
      <c r="X17" s="9"/>
      <c r="Y17" s="9"/>
      <c r="Z17" s="7"/>
      <c r="AA17" s="7"/>
      <c r="AB17" s="7"/>
      <c r="AC17" s="9"/>
      <c r="AD17" s="9"/>
      <c r="AE17" s="9"/>
      <c r="AF17" s="2"/>
      <c r="AG17" s="2"/>
      <c r="AH17" s="5"/>
      <c r="AI17" s="2" t="s">
        <v>549</v>
      </c>
      <c r="AJ17" s="2" t="s">
        <v>549</v>
      </c>
      <c r="AK17" s="2" t="s">
        <v>130</v>
      </c>
      <c r="AL17" s="2" t="s">
        <v>130</v>
      </c>
      <c r="AM17" s="2" t="s">
        <v>549</v>
      </c>
      <c r="AN17" s="2" t="s">
        <v>130</v>
      </c>
      <c r="AO17" s="2" t="s">
        <v>130</v>
      </c>
    </row>
    <row r="18" spans="1:41" ht="15">
      <c r="A18" s="2">
        <v>4026276478</v>
      </c>
      <c r="B18" s="2">
        <v>67980820</v>
      </c>
      <c r="C18" s="12">
        <v>42167.255185185182</v>
      </c>
      <c r="D18" s="12">
        <v>42167.255532407406</v>
      </c>
      <c r="E18" s="2" t="s">
        <v>140</v>
      </c>
      <c r="F18" s="7"/>
      <c r="G18" s="7"/>
      <c r="H18" s="7"/>
      <c r="I18" s="7"/>
      <c r="J18" s="2" t="s">
        <v>81</v>
      </c>
      <c r="K18" s="2" t="s">
        <v>521</v>
      </c>
      <c r="L18" s="2"/>
      <c r="M18" s="6"/>
      <c r="N18" s="2"/>
      <c r="O18" s="6"/>
      <c r="P18" s="2"/>
      <c r="Q18" s="2"/>
      <c r="R18" s="2"/>
      <c r="S18" s="5"/>
      <c r="T18" s="5"/>
      <c r="U18" s="5"/>
      <c r="V18" s="9"/>
      <c r="W18" s="7"/>
      <c r="X18" s="9"/>
      <c r="Y18" s="9"/>
      <c r="Z18" s="7"/>
      <c r="AA18" s="7"/>
      <c r="AB18" s="7"/>
      <c r="AC18" s="9"/>
      <c r="AD18" s="9"/>
      <c r="AE18" s="9"/>
      <c r="AF18" s="2"/>
      <c r="AG18" s="2"/>
      <c r="AH18" s="5"/>
      <c r="AI18" s="2" t="s">
        <v>549</v>
      </c>
      <c r="AJ18" s="2" t="s">
        <v>549</v>
      </c>
      <c r="AK18" s="2" t="s">
        <v>130</v>
      </c>
      <c r="AL18" s="2" t="s">
        <v>130</v>
      </c>
      <c r="AM18" s="2" t="s">
        <v>549</v>
      </c>
      <c r="AN18" s="2" t="s">
        <v>130</v>
      </c>
      <c r="AO18" s="2" t="s">
        <v>130</v>
      </c>
    </row>
    <row r="19" spans="1:41" ht="15">
      <c r="A19" s="2">
        <v>4026364653</v>
      </c>
      <c r="B19" s="2">
        <v>67980820</v>
      </c>
      <c r="C19" s="12">
        <v>42167.321504629632</v>
      </c>
      <c r="D19" s="12">
        <v>42167.321886574071</v>
      </c>
      <c r="E19" s="2" t="s">
        <v>140</v>
      </c>
      <c r="F19" s="7"/>
      <c r="G19" s="7"/>
      <c r="H19" s="7"/>
      <c r="I19" s="7"/>
      <c r="J19" s="2" t="s">
        <v>81</v>
      </c>
      <c r="K19" s="2" t="s">
        <v>461</v>
      </c>
      <c r="L19" s="2"/>
      <c r="M19" s="6"/>
      <c r="N19" s="2"/>
      <c r="O19" s="6"/>
      <c r="P19" s="2"/>
      <c r="Q19" s="2"/>
      <c r="R19" s="2"/>
      <c r="S19" s="5"/>
      <c r="T19" s="5"/>
      <c r="U19" s="5"/>
      <c r="V19" s="9"/>
      <c r="W19" s="7"/>
      <c r="X19" s="9"/>
      <c r="Y19" s="9"/>
      <c r="Z19" s="7"/>
      <c r="AA19" s="7"/>
      <c r="AB19" s="7"/>
      <c r="AC19" s="9"/>
      <c r="AD19" s="9"/>
      <c r="AE19" s="9"/>
      <c r="AF19" s="2"/>
      <c r="AG19" s="2"/>
      <c r="AH19" s="5"/>
      <c r="AI19" s="2" t="s">
        <v>188</v>
      </c>
      <c r="AJ19" s="2" t="s">
        <v>188</v>
      </c>
      <c r="AK19" s="2" t="s">
        <v>188</v>
      </c>
      <c r="AL19" s="2" t="s">
        <v>188</v>
      </c>
      <c r="AM19" s="2" t="s">
        <v>188</v>
      </c>
      <c r="AN19" s="2" t="s">
        <v>188</v>
      </c>
      <c r="AO19" s="2" t="s">
        <v>219</v>
      </c>
    </row>
    <row r="20" spans="1:41" ht="15">
      <c r="A20" s="2">
        <v>4026361967</v>
      </c>
      <c r="B20" s="2">
        <v>67980820</v>
      </c>
      <c r="C20" s="12">
        <v>42167.319814814815</v>
      </c>
      <c r="D20" s="12">
        <v>42167.320104166669</v>
      </c>
      <c r="E20" s="2" t="s">
        <v>140</v>
      </c>
      <c r="F20" s="7"/>
      <c r="G20" s="7"/>
      <c r="H20" s="7"/>
      <c r="I20" s="7"/>
      <c r="J20" s="2" t="s">
        <v>81</v>
      </c>
      <c r="K20" s="2" t="s">
        <v>461</v>
      </c>
      <c r="L20" s="2"/>
      <c r="M20" s="6"/>
      <c r="N20" s="2"/>
      <c r="O20" s="6"/>
      <c r="P20" s="2"/>
      <c r="Q20" s="2"/>
      <c r="R20" s="2"/>
      <c r="S20" s="5"/>
      <c r="T20" s="5"/>
      <c r="U20" s="5"/>
      <c r="V20" s="9"/>
      <c r="W20" s="7"/>
      <c r="X20" s="9"/>
      <c r="Y20" s="9"/>
      <c r="Z20" s="7"/>
      <c r="AA20" s="7"/>
      <c r="AB20" s="7"/>
      <c r="AC20" s="9"/>
      <c r="AD20" s="9"/>
      <c r="AE20" s="9"/>
      <c r="AF20" s="2"/>
      <c r="AG20" s="2"/>
      <c r="AH20" s="5"/>
      <c r="AI20" s="2" t="s">
        <v>549</v>
      </c>
      <c r="AJ20" s="2" t="s">
        <v>549</v>
      </c>
      <c r="AK20" s="2" t="s">
        <v>188</v>
      </c>
      <c r="AL20" s="2" t="s">
        <v>188</v>
      </c>
      <c r="AM20" s="2" t="s">
        <v>219</v>
      </c>
      <c r="AN20" s="2" t="s">
        <v>219</v>
      </c>
      <c r="AO20" s="2" t="s">
        <v>219</v>
      </c>
    </row>
    <row r="21" spans="1:41" ht="15">
      <c r="A21" s="2">
        <v>4106177381</v>
      </c>
      <c r="B21" s="2">
        <v>67980820</v>
      </c>
      <c r="C21" s="12">
        <v>42212.233680555553</v>
      </c>
      <c r="D21" s="12">
        <v>42212.234189814815</v>
      </c>
      <c r="E21" s="2" t="s">
        <v>140</v>
      </c>
      <c r="F21" s="7"/>
      <c r="G21" s="7"/>
      <c r="H21" s="7"/>
      <c r="I21" s="7"/>
      <c r="J21" s="2" t="s">
        <v>81</v>
      </c>
      <c r="K21" s="2" t="s">
        <v>471</v>
      </c>
      <c r="L21" s="2"/>
      <c r="M21" s="6"/>
      <c r="N21" s="2"/>
      <c r="O21" s="6"/>
      <c r="P21" s="2"/>
      <c r="Q21" s="2"/>
      <c r="R21" s="2"/>
      <c r="S21" s="5"/>
      <c r="T21" s="5"/>
      <c r="U21" s="5"/>
      <c r="V21" s="9"/>
      <c r="W21" s="7"/>
      <c r="X21" s="9"/>
      <c r="Y21" s="9"/>
      <c r="Z21" s="7"/>
      <c r="AA21" s="7"/>
      <c r="AB21" s="7"/>
      <c r="AC21" s="9"/>
      <c r="AD21" s="9"/>
      <c r="AE21" s="9"/>
      <c r="AF21" s="2"/>
      <c r="AG21" s="2"/>
      <c r="AH21" s="5"/>
      <c r="AI21" s="2" t="s">
        <v>130</v>
      </c>
      <c r="AJ21" s="2" t="s">
        <v>130</v>
      </c>
      <c r="AK21" s="2" t="s">
        <v>130</v>
      </c>
      <c r="AL21" s="2" t="s">
        <v>130</v>
      </c>
      <c r="AM21" s="2" t="s">
        <v>130</v>
      </c>
      <c r="AN21" s="2" t="s">
        <v>130</v>
      </c>
      <c r="AO21" s="2" t="s">
        <v>130</v>
      </c>
    </row>
    <row r="22" spans="1:41" ht="15">
      <c r="A22" s="2">
        <v>4106261725</v>
      </c>
      <c r="B22" s="2">
        <v>67980820</v>
      </c>
      <c r="C22" s="12">
        <v>42212.310162037036</v>
      </c>
      <c r="D22" s="12">
        <v>42212.310995370368</v>
      </c>
      <c r="E22" s="2" t="s">
        <v>140</v>
      </c>
      <c r="F22" s="9" t="s">
        <v>449</v>
      </c>
      <c r="G22" s="9" t="s">
        <v>1029</v>
      </c>
      <c r="H22" s="9" t="s">
        <v>1030</v>
      </c>
      <c r="I22" s="7"/>
      <c r="J22" s="2" t="s">
        <v>170</v>
      </c>
      <c r="K22" s="2"/>
      <c r="L22" s="2" t="s">
        <v>1029</v>
      </c>
      <c r="M22" s="6" t="s">
        <v>1031</v>
      </c>
      <c r="N22" s="2" t="s">
        <v>1030</v>
      </c>
      <c r="O22" s="6" t="s">
        <v>86</v>
      </c>
      <c r="P22" s="2" t="s">
        <v>353</v>
      </c>
      <c r="Q22" s="2" t="s">
        <v>1032</v>
      </c>
      <c r="R22" s="2" t="s">
        <v>1033</v>
      </c>
      <c r="S22" s="2" t="s">
        <v>83</v>
      </c>
      <c r="T22" s="2" t="s">
        <v>85</v>
      </c>
      <c r="U22" s="2" t="s">
        <v>1033</v>
      </c>
      <c r="V22" s="9" t="s">
        <v>449</v>
      </c>
      <c r="W22" s="9" t="s">
        <v>117</v>
      </c>
      <c r="X22" s="9" t="s">
        <v>171</v>
      </c>
      <c r="Y22" s="9" t="s">
        <v>1038</v>
      </c>
      <c r="Z22" s="9" t="s">
        <v>802</v>
      </c>
      <c r="AA22" s="9" t="s">
        <v>171</v>
      </c>
      <c r="AB22" s="9" t="s">
        <v>1040</v>
      </c>
      <c r="AC22" s="9" t="s">
        <v>1037</v>
      </c>
      <c r="AD22" s="9" t="s">
        <v>171</v>
      </c>
      <c r="AE22" s="9" t="s">
        <v>1042</v>
      </c>
      <c r="AF22" s="2"/>
      <c r="AG22" s="2"/>
      <c r="AH22" s="5"/>
      <c r="AI22" s="2" t="s">
        <v>130</v>
      </c>
      <c r="AJ22" s="2" t="s">
        <v>130</v>
      </c>
      <c r="AK22" s="2" t="s">
        <v>549</v>
      </c>
      <c r="AL22" s="2" t="s">
        <v>549</v>
      </c>
      <c r="AM22" s="2" t="s">
        <v>130</v>
      </c>
      <c r="AN22" s="2" t="s">
        <v>549</v>
      </c>
      <c r="AO22" s="2" t="s">
        <v>130</v>
      </c>
    </row>
    <row r="23" spans="1:41" ht="15">
      <c r="A23" s="2">
        <v>4137194588</v>
      </c>
      <c r="B23" s="2">
        <v>67980820</v>
      </c>
      <c r="C23" s="12">
        <v>42229.46361111111</v>
      </c>
      <c r="D23" s="12">
        <v>42229.463854166665</v>
      </c>
      <c r="E23" s="2" t="s">
        <v>1053</v>
      </c>
      <c r="F23" s="7"/>
      <c r="G23" s="7"/>
      <c r="H23" s="7"/>
      <c r="I23" s="7"/>
      <c r="J23" s="2" t="s">
        <v>81</v>
      </c>
      <c r="K23" s="2" t="s">
        <v>471</v>
      </c>
      <c r="L23" s="2"/>
      <c r="M23" s="6"/>
      <c r="N23" s="2"/>
      <c r="O23" s="6"/>
      <c r="P23" s="2"/>
      <c r="Q23" s="2"/>
      <c r="R23" s="2"/>
      <c r="S23" s="5"/>
      <c r="T23" s="5"/>
      <c r="U23" s="5"/>
      <c r="V23" s="9"/>
      <c r="W23" s="7"/>
      <c r="X23" s="9"/>
      <c r="Y23" s="9"/>
      <c r="Z23" s="7"/>
      <c r="AA23" s="7"/>
      <c r="AB23" s="7"/>
      <c r="AC23" s="9"/>
      <c r="AD23" s="9"/>
      <c r="AE23" s="9"/>
      <c r="AF23" s="2"/>
      <c r="AG23" s="2"/>
      <c r="AH23" s="5"/>
      <c r="AI23" s="2" t="s">
        <v>549</v>
      </c>
      <c r="AJ23" s="2" t="s">
        <v>549</v>
      </c>
      <c r="AK23" s="2" t="s">
        <v>549</v>
      </c>
      <c r="AL23" s="2" t="s">
        <v>549</v>
      </c>
      <c r="AM23" s="2" t="s">
        <v>549</v>
      </c>
      <c r="AN23" s="2" t="s">
        <v>549</v>
      </c>
      <c r="AO23" s="2" t="s">
        <v>549</v>
      </c>
    </row>
    <row r="24" spans="1:41" ht="15">
      <c r="A24" s="2">
        <v>4138400156</v>
      </c>
      <c r="B24" s="2">
        <v>67980820</v>
      </c>
      <c r="C24" s="12">
        <v>42229.890300925923</v>
      </c>
      <c r="D24" s="12">
        <v>42229.890567129631</v>
      </c>
      <c r="E24" s="2" t="s">
        <v>1053</v>
      </c>
      <c r="F24" s="7"/>
      <c r="G24" s="7"/>
      <c r="H24" s="7"/>
      <c r="I24" s="7"/>
      <c r="J24" s="2" t="s">
        <v>81</v>
      </c>
      <c r="K24" s="2" t="s">
        <v>471</v>
      </c>
      <c r="L24" s="2"/>
      <c r="M24" s="6"/>
      <c r="N24" s="2"/>
      <c r="O24" s="6"/>
      <c r="P24" s="2"/>
      <c r="Q24" s="2"/>
      <c r="R24" s="2"/>
      <c r="S24" s="5"/>
      <c r="T24" s="5"/>
      <c r="U24" s="5"/>
      <c r="V24" s="9"/>
      <c r="W24" s="7"/>
      <c r="X24" s="9"/>
      <c r="Y24" s="9"/>
      <c r="Z24" s="7"/>
      <c r="AA24" s="7"/>
      <c r="AB24" s="7"/>
      <c r="AC24" s="9"/>
      <c r="AD24" s="9"/>
      <c r="AE24" s="9"/>
      <c r="AF24" s="2"/>
      <c r="AG24" s="2"/>
      <c r="AH24" s="5"/>
      <c r="AI24" s="2" t="s">
        <v>549</v>
      </c>
      <c r="AJ24" s="2" t="s">
        <v>130</v>
      </c>
      <c r="AK24" s="2" t="s">
        <v>130</v>
      </c>
      <c r="AL24" s="2" t="s">
        <v>549</v>
      </c>
      <c r="AM24" s="2" t="s">
        <v>549</v>
      </c>
      <c r="AN24" s="2" t="s">
        <v>130</v>
      </c>
      <c r="AO24" s="2" t="s">
        <v>130</v>
      </c>
    </row>
    <row r="25" spans="1:41" ht="15">
      <c r="A25" s="2">
        <v>4138763297</v>
      </c>
      <c r="B25" s="2">
        <v>67980820</v>
      </c>
      <c r="C25" s="12">
        <v>42229.46402777778</v>
      </c>
      <c r="D25" s="12">
        <v>42230.061331018522</v>
      </c>
      <c r="E25" s="2" t="s">
        <v>1053</v>
      </c>
      <c r="F25" s="7"/>
      <c r="G25" s="7"/>
      <c r="H25" s="7"/>
      <c r="I25" s="7"/>
      <c r="J25" s="2" t="s">
        <v>81</v>
      </c>
      <c r="K25" s="2" t="s">
        <v>471</v>
      </c>
      <c r="L25" s="2"/>
      <c r="M25" s="6"/>
      <c r="N25" s="2"/>
      <c r="O25" s="6"/>
      <c r="P25" s="2"/>
      <c r="Q25" s="2"/>
      <c r="R25" s="2"/>
      <c r="S25" s="5"/>
      <c r="T25" s="5"/>
      <c r="U25" s="5"/>
      <c r="V25" s="9"/>
      <c r="W25" s="7"/>
      <c r="X25" s="9"/>
      <c r="Y25" s="9"/>
      <c r="Z25" s="7"/>
      <c r="AA25" s="7"/>
      <c r="AB25" s="7"/>
      <c r="AC25" s="9"/>
      <c r="AD25" s="9"/>
      <c r="AE25" s="9"/>
      <c r="AF25" s="2"/>
      <c r="AG25" s="2"/>
      <c r="AH25" s="5"/>
      <c r="AI25" s="2" t="s">
        <v>132</v>
      </c>
      <c r="AJ25" s="2" t="s">
        <v>130</v>
      </c>
      <c r="AK25" s="2" t="s">
        <v>130</v>
      </c>
      <c r="AL25" s="2" t="s">
        <v>132</v>
      </c>
      <c r="AM25" s="2" t="s">
        <v>219</v>
      </c>
      <c r="AN25" s="2" t="s">
        <v>130</v>
      </c>
      <c r="AO25" s="2" t="s">
        <v>132</v>
      </c>
    </row>
    <row r="26" spans="1:41" ht="15">
      <c r="A26" s="2">
        <v>4294170741</v>
      </c>
      <c r="B26" s="2">
        <v>67980820</v>
      </c>
      <c r="C26" s="12">
        <v>42307.02747685185</v>
      </c>
      <c r="D26" s="12">
        <v>42307.027997685182</v>
      </c>
      <c r="E26" s="2" t="s">
        <v>524</v>
      </c>
      <c r="F26" s="7"/>
      <c r="G26" s="7"/>
      <c r="H26" s="7"/>
      <c r="I26" s="7"/>
      <c r="J26" s="2" t="s">
        <v>81</v>
      </c>
      <c r="K26" s="2" t="s">
        <v>492</v>
      </c>
      <c r="L26" s="2"/>
      <c r="M26" s="6"/>
      <c r="N26" s="2"/>
      <c r="O26" s="6"/>
      <c r="P26" s="2"/>
      <c r="Q26" s="2"/>
      <c r="R26" s="2"/>
      <c r="S26" s="5"/>
      <c r="T26" s="5"/>
      <c r="U26" s="5"/>
      <c r="V26" s="9"/>
      <c r="W26" s="7"/>
      <c r="X26" s="9"/>
      <c r="Y26" s="9"/>
      <c r="Z26" s="7"/>
      <c r="AA26" s="7"/>
      <c r="AB26" s="7"/>
      <c r="AC26" s="9"/>
      <c r="AD26" s="9"/>
      <c r="AE26" s="9"/>
      <c r="AF26" s="2"/>
      <c r="AG26" s="2"/>
      <c r="AH26" s="5"/>
      <c r="AI26" s="2" t="s">
        <v>130</v>
      </c>
      <c r="AJ26" s="2" t="s">
        <v>549</v>
      </c>
      <c r="AK26" s="2" t="s">
        <v>130</v>
      </c>
      <c r="AL26" s="2" t="s">
        <v>130</v>
      </c>
      <c r="AM26" s="2" t="s">
        <v>132</v>
      </c>
      <c r="AN26" s="2" t="s">
        <v>132</v>
      </c>
      <c r="AO26" s="2" t="s">
        <v>132</v>
      </c>
    </row>
    <row r="27" spans="1:41" ht="15">
      <c r="A27" s="2">
        <v>4313031459</v>
      </c>
      <c r="B27" s="2">
        <v>67980820</v>
      </c>
      <c r="C27" s="12">
        <v>42315.537118055552</v>
      </c>
      <c r="D27" s="12">
        <v>42315.537881944445</v>
      </c>
      <c r="E27" s="2" t="s">
        <v>1054</v>
      </c>
      <c r="F27" s="7"/>
      <c r="G27" s="7"/>
      <c r="H27" s="7"/>
      <c r="I27" s="7"/>
      <c r="J27" s="2" t="s">
        <v>81</v>
      </c>
      <c r="K27" s="2">
        <v>12345678</v>
      </c>
      <c r="L27" s="2"/>
      <c r="M27" s="6"/>
      <c r="N27" s="2"/>
      <c r="O27" s="6"/>
      <c r="P27" s="2"/>
      <c r="Q27" s="2"/>
      <c r="R27" s="2"/>
      <c r="S27" s="5"/>
      <c r="T27" s="5"/>
      <c r="U27" s="5"/>
      <c r="V27" s="9"/>
      <c r="W27" s="7"/>
      <c r="X27" s="9"/>
      <c r="Y27" s="9"/>
      <c r="Z27" s="7"/>
      <c r="AA27" s="7"/>
      <c r="AB27" s="7"/>
      <c r="AC27" s="9"/>
      <c r="AD27" s="9"/>
      <c r="AE27" s="9"/>
      <c r="AF27" s="2"/>
      <c r="AG27" s="2"/>
      <c r="AH27" s="5"/>
      <c r="AI27" s="2" t="s">
        <v>549</v>
      </c>
      <c r="AJ27" s="2" t="s">
        <v>549</v>
      </c>
      <c r="AK27" s="2" t="s">
        <v>549</v>
      </c>
      <c r="AL27" s="2" t="s">
        <v>549</v>
      </c>
      <c r="AM27" s="2" t="s">
        <v>549</v>
      </c>
      <c r="AN27" s="2" t="s">
        <v>549</v>
      </c>
      <c r="AO27" s="2" t="s">
        <v>549</v>
      </c>
    </row>
    <row r="28" spans="1:41" ht="15">
      <c r="A28" s="2">
        <v>4313032419</v>
      </c>
      <c r="B28" s="2">
        <v>67980820</v>
      </c>
      <c r="C28" s="12">
        <v>42315.537997685184</v>
      </c>
      <c r="D28" s="12">
        <v>42315.539467592593</v>
      </c>
      <c r="E28" s="2" t="s">
        <v>1054</v>
      </c>
      <c r="F28" s="9" t="s">
        <v>1055</v>
      </c>
      <c r="G28" s="9" t="s">
        <v>1056</v>
      </c>
      <c r="H28" s="9" t="s">
        <v>1057</v>
      </c>
      <c r="I28" s="7"/>
      <c r="J28" s="2" t="s">
        <v>170</v>
      </c>
      <c r="K28" s="2"/>
      <c r="L28" s="2" t="s">
        <v>1056</v>
      </c>
      <c r="M28" s="6"/>
      <c r="N28" s="2" t="s">
        <v>1057</v>
      </c>
      <c r="O28" s="6" t="s">
        <v>1058</v>
      </c>
      <c r="P28" s="2" t="s">
        <v>353</v>
      </c>
      <c r="Q28" s="2" t="s">
        <v>1059</v>
      </c>
      <c r="R28" s="2" t="s">
        <v>1056</v>
      </c>
      <c r="S28" s="2" t="s">
        <v>660</v>
      </c>
      <c r="T28" s="2" t="s">
        <v>1057</v>
      </c>
      <c r="U28" s="2">
        <v>6574638</v>
      </c>
      <c r="V28" s="9" t="s">
        <v>1055</v>
      </c>
      <c r="W28" s="9" t="s">
        <v>452</v>
      </c>
      <c r="X28" s="9"/>
      <c r="Y28" s="9"/>
      <c r="Z28" s="7"/>
      <c r="AA28" s="7"/>
      <c r="AB28" s="7"/>
      <c r="AC28" s="9"/>
      <c r="AD28" s="9"/>
      <c r="AE28" s="9"/>
      <c r="AF28" s="2"/>
      <c r="AG28" s="2"/>
      <c r="AH28" s="5"/>
      <c r="AI28" s="2" t="s">
        <v>549</v>
      </c>
      <c r="AJ28" s="2" t="s">
        <v>549</v>
      </c>
      <c r="AK28" s="2" t="s">
        <v>549</v>
      </c>
      <c r="AL28" s="2" t="s">
        <v>549</v>
      </c>
      <c r="AM28" s="2" t="s">
        <v>549</v>
      </c>
      <c r="AN28" s="2" t="s">
        <v>549</v>
      </c>
      <c r="AO28" s="2" t="s">
        <v>549</v>
      </c>
    </row>
    <row r="29" spans="1:41" ht="15">
      <c r="A29" s="2"/>
      <c r="B29" s="2"/>
      <c r="C29" s="12"/>
      <c r="D29" s="12"/>
      <c r="E29" s="2"/>
      <c r="F29" s="7"/>
      <c r="G29" s="7"/>
      <c r="H29" s="7"/>
      <c r="I29" s="7"/>
      <c r="J29" s="2"/>
      <c r="K29" s="2"/>
      <c r="L29" s="2"/>
      <c r="M29" s="6"/>
      <c r="N29" s="2"/>
      <c r="O29" s="6"/>
      <c r="P29" s="2"/>
      <c r="Q29" s="2"/>
      <c r="R29" s="2"/>
      <c r="S29" s="5"/>
      <c r="T29" s="5"/>
      <c r="U29" s="5"/>
      <c r="V29" s="9"/>
      <c r="W29" s="7"/>
      <c r="X29" s="9"/>
      <c r="Y29" s="9"/>
      <c r="Z29" s="7"/>
      <c r="AA29" s="7"/>
      <c r="AB29" s="7"/>
      <c r="AC29" s="9"/>
      <c r="AD29" s="9"/>
      <c r="AE29" s="9"/>
      <c r="AF29" s="2"/>
      <c r="AG29" s="2"/>
      <c r="AH29" s="5"/>
      <c r="AI29" s="2"/>
      <c r="AJ29" s="2"/>
      <c r="AK29" s="2"/>
      <c r="AL29" s="2"/>
      <c r="AM29" s="2"/>
      <c r="AN29" s="2"/>
      <c r="AO29" s="2"/>
    </row>
    <row r="30" spans="1:41" ht="15">
      <c r="A30" s="2"/>
      <c r="B30" s="2"/>
      <c r="C30" s="12"/>
      <c r="D30" s="12"/>
      <c r="E30" s="2"/>
      <c r="F30" s="7"/>
      <c r="G30" s="9"/>
      <c r="H30" s="9"/>
      <c r="I30" s="9"/>
      <c r="J30" s="2"/>
      <c r="K30" s="2"/>
      <c r="L30" s="2"/>
      <c r="M30" s="6"/>
      <c r="N30" s="2"/>
      <c r="O30" s="6"/>
      <c r="P30" s="5"/>
      <c r="Q30" s="5"/>
      <c r="R30" s="2"/>
      <c r="S30" s="5"/>
      <c r="T30" s="5"/>
      <c r="U30" s="5"/>
      <c r="V30" s="7"/>
      <c r="W30" s="7"/>
      <c r="X30" s="9"/>
      <c r="Y30" s="9"/>
      <c r="Z30" s="7"/>
      <c r="AA30" s="7"/>
      <c r="AB30" s="7"/>
      <c r="AC30" s="9"/>
      <c r="AD30" s="9"/>
      <c r="AE30" s="9"/>
      <c r="AF30" s="2"/>
      <c r="AG30" s="2"/>
      <c r="AH30" s="5"/>
      <c r="AI30" s="2"/>
      <c r="AJ30" s="2"/>
      <c r="AK30" s="2"/>
      <c r="AL30" s="2"/>
      <c r="AM30" s="2"/>
      <c r="AN30" s="2"/>
      <c r="AO30" s="2"/>
    </row>
    <row r="31" spans="1:41" ht="15">
      <c r="A31" s="2"/>
      <c r="B31" s="2"/>
      <c r="C31" s="12"/>
      <c r="D31" s="12"/>
      <c r="E31" s="2"/>
      <c r="F31" s="7"/>
      <c r="G31" s="9"/>
      <c r="H31" s="9"/>
      <c r="I31" s="9"/>
      <c r="J31" s="2"/>
      <c r="K31" s="2"/>
      <c r="L31" s="2"/>
      <c r="M31" s="6"/>
      <c r="N31" s="2"/>
      <c r="O31" s="6"/>
      <c r="P31" s="5"/>
      <c r="Q31" s="5"/>
      <c r="R31" s="2"/>
      <c r="S31" s="5"/>
      <c r="T31" s="5"/>
      <c r="U31" s="5"/>
      <c r="V31" s="7"/>
      <c r="W31" s="7"/>
      <c r="X31" s="9"/>
      <c r="Y31" s="9"/>
      <c r="Z31" s="7"/>
      <c r="AA31" s="7"/>
      <c r="AB31" s="7"/>
      <c r="AC31" s="9"/>
      <c r="AD31" s="9"/>
      <c r="AE31" s="9"/>
      <c r="AF31" s="2"/>
      <c r="AG31" s="2"/>
      <c r="AH31" s="5"/>
      <c r="AI31" s="2"/>
      <c r="AJ31" s="2"/>
      <c r="AK31" s="2"/>
      <c r="AL31" s="2"/>
      <c r="AM31" s="2"/>
      <c r="AN31" s="2"/>
      <c r="AO31" s="2"/>
    </row>
    <row r="32" spans="1:41" ht="15">
      <c r="A32" s="2"/>
      <c r="B32" s="2"/>
      <c r="C32" s="12"/>
      <c r="D32" s="12"/>
      <c r="E32" s="2"/>
      <c r="F32" s="7"/>
      <c r="G32" s="9"/>
      <c r="H32" s="9"/>
      <c r="I32" s="9"/>
      <c r="J32" s="2"/>
      <c r="K32" s="2"/>
      <c r="L32" s="2"/>
      <c r="M32" s="6"/>
      <c r="N32" s="2"/>
      <c r="O32" s="6"/>
      <c r="P32" s="5"/>
      <c r="Q32" s="5"/>
      <c r="R32" s="2"/>
      <c r="S32" s="5"/>
      <c r="T32" s="5"/>
      <c r="U32" s="5"/>
      <c r="V32" s="7"/>
      <c r="W32" s="7"/>
      <c r="X32" s="9"/>
      <c r="Y32" s="9"/>
      <c r="Z32" s="7"/>
      <c r="AA32" s="7"/>
      <c r="AB32" s="7"/>
      <c r="AC32" s="9"/>
      <c r="AD32" s="9"/>
      <c r="AE32" s="9"/>
      <c r="AF32" s="2"/>
      <c r="AG32" s="2"/>
      <c r="AH32" s="5"/>
      <c r="AI32" s="2"/>
      <c r="AJ32" s="2"/>
      <c r="AK32" s="2"/>
      <c r="AL32" s="2"/>
      <c r="AM32" s="2"/>
      <c r="AN32" s="2"/>
      <c r="AO32" s="2"/>
    </row>
    <row r="33" spans="1:41" ht="15">
      <c r="A33" s="2"/>
      <c r="B33" s="2"/>
      <c r="C33" s="12"/>
      <c r="D33" s="12"/>
      <c r="E33" s="2"/>
      <c r="F33" s="7"/>
      <c r="G33" s="9"/>
      <c r="H33" s="9"/>
      <c r="I33" s="9"/>
      <c r="J33" s="2"/>
      <c r="K33" s="2"/>
      <c r="L33" s="2"/>
      <c r="M33" s="6"/>
      <c r="N33" s="2"/>
      <c r="O33" s="6"/>
      <c r="P33" s="5"/>
      <c r="Q33" s="5"/>
      <c r="R33" s="2"/>
      <c r="S33" s="5"/>
      <c r="T33" s="5"/>
      <c r="U33" s="5"/>
      <c r="V33" s="7"/>
      <c r="W33" s="7"/>
      <c r="X33" s="9"/>
      <c r="Y33" s="9"/>
      <c r="Z33" s="7"/>
      <c r="AA33" s="7"/>
      <c r="AB33" s="7"/>
      <c r="AC33" s="9"/>
      <c r="AD33" s="9"/>
      <c r="AE33" s="9"/>
      <c r="AF33" s="2"/>
      <c r="AG33" s="2"/>
      <c r="AH33" s="5"/>
      <c r="AI33" s="2"/>
      <c r="AJ33" s="2"/>
      <c r="AK33" s="2"/>
      <c r="AL33" s="2"/>
      <c r="AM33" s="2"/>
      <c r="AN33" s="2"/>
      <c r="AO33" s="2"/>
    </row>
    <row r="34" spans="1:41" ht="15">
      <c r="A34" s="2"/>
      <c r="B34" s="2"/>
      <c r="C34" s="12"/>
      <c r="D34" s="12"/>
      <c r="E34" s="2"/>
      <c r="F34" s="7"/>
      <c r="G34" s="9"/>
      <c r="H34" s="9"/>
      <c r="I34" s="9"/>
      <c r="J34" s="2"/>
      <c r="K34" s="2"/>
      <c r="L34" s="2"/>
      <c r="M34" s="6"/>
      <c r="N34" s="2"/>
      <c r="O34" s="6"/>
      <c r="P34" s="5"/>
      <c r="Q34" s="5"/>
      <c r="R34" s="2"/>
      <c r="S34" s="5"/>
      <c r="T34" s="5"/>
      <c r="U34" s="5"/>
      <c r="V34" s="7"/>
      <c r="W34" s="7"/>
      <c r="X34" s="9"/>
      <c r="Y34" s="9"/>
      <c r="Z34" s="7"/>
      <c r="AA34" s="7"/>
      <c r="AB34" s="7"/>
      <c r="AC34" s="9"/>
      <c r="AD34" s="9"/>
      <c r="AE34" s="9"/>
      <c r="AF34" s="2"/>
      <c r="AG34" s="2"/>
      <c r="AH34" s="5"/>
      <c r="AI34" s="2"/>
      <c r="AJ34" s="2"/>
      <c r="AK34" s="2"/>
      <c r="AL34" s="2"/>
      <c r="AM34" s="2"/>
      <c r="AN34" s="2"/>
      <c r="AO34" s="2"/>
    </row>
    <row r="35" spans="1:41" ht="15">
      <c r="A35" s="2"/>
      <c r="B35" s="2"/>
      <c r="C35" s="12"/>
      <c r="D35" s="12"/>
      <c r="E35" s="2"/>
      <c r="F35" s="7"/>
      <c r="G35" s="9"/>
      <c r="H35" s="9"/>
      <c r="I35" s="9"/>
      <c r="J35" s="2"/>
      <c r="K35" s="2"/>
      <c r="L35" s="2"/>
      <c r="M35" s="6"/>
      <c r="N35" s="2"/>
      <c r="O35" s="6"/>
      <c r="P35" s="5"/>
      <c r="Q35" s="5"/>
      <c r="R35" s="2"/>
      <c r="S35" s="5"/>
      <c r="T35" s="5"/>
      <c r="U35" s="5"/>
      <c r="V35" s="7"/>
      <c r="W35" s="7"/>
      <c r="X35" s="9"/>
      <c r="Y35" s="9"/>
      <c r="Z35" s="7"/>
      <c r="AA35" s="7"/>
      <c r="AB35" s="7"/>
      <c r="AC35" s="9"/>
      <c r="AD35" s="9"/>
      <c r="AE35" s="9"/>
      <c r="AF35" s="2"/>
      <c r="AG35" s="2"/>
      <c r="AH35" s="5"/>
      <c r="AI35" s="2"/>
      <c r="AJ35" s="2"/>
      <c r="AK35" s="2"/>
      <c r="AL35" s="2"/>
      <c r="AM35" s="2"/>
      <c r="AN35" s="2"/>
      <c r="AO35" s="2"/>
    </row>
    <row r="36" spans="1:41" ht="15">
      <c r="A36" s="2"/>
      <c r="B36" s="2"/>
      <c r="C36" s="12"/>
      <c r="D36" s="12"/>
      <c r="E36" s="2"/>
      <c r="F36" s="7"/>
      <c r="G36" s="9"/>
      <c r="H36" s="9"/>
      <c r="I36" s="9"/>
      <c r="J36" s="2"/>
      <c r="K36" s="2"/>
      <c r="L36" s="2"/>
      <c r="M36" s="6"/>
      <c r="N36" s="2"/>
      <c r="O36" s="6"/>
      <c r="P36" s="5"/>
      <c r="Q36" s="5"/>
      <c r="R36" s="2"/>
      <c r="S36" s="5"/>
      <c r="T36" s="5"/>
      <c r="U36" s="5"/>
      <c r="V36" s="7"/>
      <c r="W36" s="7"/>
      <c r="X36" s="9"/>
      <c r="Y36" s="9"/>
      <c r="Z36" s="7"/>
      <c r="AA36" s="7"/>
      <c r="AB36" s="7"/>
      <c r="AC36" s="9"/>
      <c r="AD36" s="9"/>
      <c r="AE36" s="9"/>
      <c r="AF36" s="2"/>
      <c r="AG36" s="2"/>
      <c r="AH36" s="5"/>
      <c r="AI36" s="2"/>
      <c r="AJ36" s="2"/>
      <c r="AK36" s="2"/>
      <c r="AL36" s="2"/>
      <c r="AM36" s="2"/>
      <c r="AN36" s="2"/>
      <c r="AO36" s="2"/>
    </row>
    <row r="37" spans="1:41" ht="15">
      <c r="A37" s="2"/>
      <c r="B37" s="2"/>
      <c r="C37" s="12"/>
      <c r="D37" s="12"/>
      <c r="E37" s="2"/>
      <c r="F37" s="7"/>
      <c r="G37" s="9"/>
      <c r="H37" s="9"/>
      <c r="I37" s="9"/>
      <c r="J37" s="2"/>
      <c r="K37" s="2"/>
      <c r="L37" s="2"/>
      <c r="M37" s="6"/>
      <c r="N37" s="2"/>
      <c r="O37" s="6"/>
      <c r="P37" s="5"/>
      <c r="Q37" s="5"/>
      <c r="R37" s="2"/>
      <c r="S37" s="5"/>
      <c r="T37" s="5"/>
      <c r="U37" s="5"/>
      <c r="V37" s="7"/>
      <c r="W37" s="7"/>
      <c r="X37" s="9"/>
      <c r="Y37" s="9"/>
      <c r="Z37" s="7"/>
      <c r="AA37" s="7"/>
      <c r="AB37" s="7"/>
      <c r="AC37" s="9"/>
      <c r="AD37" s="9"/>
      <c r="AE37" s="9"/>
      <c r="AF37" s="2"/>
      <c r="AG37" s="2"/>
      <c r="AH37" s="5"/>
      <c r="AI37" s="2"/>
      <c r="AJ37" s="2"/>
      <c r="AK37" s="2"/>
      <c r="AL37" s="2"/>
      <c r="AM37" s="2"/>
      <c r="AN37" s="2"/>
      <c r="AO37" s="2"/>
    </row>
    <row r="38" spans="1:41" ht="15">
      <c r="A38" s="2"/>
      <c r="B38" s="2"/>
      <c r="C38" s="12"/>
      <c r="D38" s="12"/>
      <c r="E38" s="2"/>
      <c r="F38" s="7"/>
      <c r="G38" s="9"/>
      <c r="H38" s="9"/>
      <c r="I38" s="9"/>
      <c r="J38" s="2"/>
      <c r="K38" s="2"/>
      <c r="L38" s="2"/>
      <c r="M38" s="6"/>
      <c r="N38" s="2"/>
      <c r="O38" s="6"/>
      <c r="P38" s="5"/>
      <c r="Q38" s="5"/>
      <c r="R38" s="2"/>
      <c r="S38" s="5"/>
      <c r="T38" s="5"/>
      <c r="U38" s="5"/>
      <c r="V38" s="7"/>
      <c r="W38" s="7"/>
      <c r="X38" s="9"/>
      <c r="Y38" s="9"/>
      <c r="Z38" s="7"/>
      <c r="AA38" s="7"/>
      <c r="AB38" s="7"/>
      <c r="AC38" s="9"/>
      <c r="AD38" s="9"/>
      <c r="AE38" s="9"/>
      <c r="AF38" s="2"/>
      <c r="AG38" s="2"/>
      <c r="AH38" s="5"/>
      <c r="AI38" s="2"/>
      <c r="AJ38" s="2"/>
      <c r="AK38" s="2"/>
      <c r="AL38" s="2"/>
      <c r="AM38" s="2"/>
      <c r="AN38" s="2"/>
      <c r="AO38" s="2"/>
    </row>
    <row r="39" spans="1:41" ht="15">
      <c r="A39" s="2"/>
      <c r="B39" s="2"/>
      <c r="C39" s="12"/>
      <c r="D39" s="12"/>
      <c r="E39" s="2"/>
      <c r="F39" s="7"/>
      <c r="G39" s="9"/>
      <c r="H39" s="9"/>
      <c r="I39" s="9"/>
      <c r="J39" s="2"/>
      <c r="K39" s="2"/>
      <c r="L39" s="2"/>
      <c r="M39" s="6"/>
      <c r="N39" s="2"/>
      <c r="O39" s="6"/>
      <c r="P39" s="5"/>
      <c r="Q39" s="5"/>
      <c r="R39" s="2"/>
      <c r="S39" s="5"/>
      <c r="T39" s="5"/>
      <c r="U39" s="5"/>
      <c r="V39" s="7"/>
      <c r="W39" s="7"/>
      <c r="X39" s="9"/>
      <c r="Y39" s="9"/>
      <c r="Z39" s="7"/>
      <c r="AA39" s="7"/>
      <c r="AB39" s="7"/>
      <c r="AC39" s="9"/>
      <c r="AD39" s="9"/>
      <c r="AE39" s="9"/>
      <c r="AF39" s="2"/>
      <c r="AG39" s="2"/>
      <c r="AH39" s="5"/>
      <c r="AI39" s="2"/>
      <c r="AJ39" s="2"/>
      <c r="AK39" s="2"/>
      <c r="AL39" s="2"/>
      <c r="AM39" s="2"/>
      <c r="AN39" s="2"/>
      <c r="AO39" s="2"/>
    </row>
    <row r="40" spans="1:41" ht="15">
      <c r="A40" s="2"/>
      <c r="B40" s="2"/>
      <c r="C40" s="12"/>
      <c r="D40" s="12"/>
      <c r="E40" s="2"/>
      <c r="F40" s="7"/>
      <c r="G40" s="9"/>
      <c r="H40" s="9"/>
      <c r="I40" s="7"/>
      <c r="J40" s="2"/>
      <c r="K40" s="2"/>
      <c r="L40" s="2"/>
      <c r="M40" s="6"/>
      <c r="N40" s="2"/>
      <c r="O40" s="6"/>
      <c r="P40" s="2"/>
      <c r="Q40" s="2"/>
      <c r="R40" s="2"/>
      <c r="S40" s="2"/>
      <c r="T40" s="5"/>
      <c r="U40" s="5"/>
      <c r="V40" s="9"/>
      <c r="W40" s="7"/>
      <c r="X40" s="9"/>
      <c r="Y40" s="9"/>
      <c r="Z40" s="7"/>
      <c r="AA40" s="7"/>
      <c r="AB40" s="7"/>
      <c r="AC40" s="9"/>
      <c r="AD40" s="9"/>
      <c r="AE40" s="9"/>
      <c r="AF40" s="2"/>
      <c r="AG40" s="2"/>
      <c r="AH40" s="5"/>
      <c r="AI40" s="2"/>
      <c r="AJ40" s="2"/>
      <c r="AK40" s="2"/>
      <c r="AL40" s="2"/>
      <c r="AM40" s="2"/>
      <c r="AN40" s="2"/>
      <c r="AO40" s="2"/>
    </row>
    <row r="41" spans="1:41" ht="15">
      <c r="A41" s="2"/>
      <c r="B41" s="2"/>
      <c r="C41" s="12"/>
      <c r="D41" s="12"/>
      <c r="E41" s="2"/>
      <c r="F41" s="7"/>
      <c r="G41" s="9"/>
      <c r="H41" s="9"/>
      <c r="I41" s="7"/>
      <c r="J41" s="2"/>
      <c r="K41" s="2"/>
      <c r="L41" s="2"/>
      <c r="M41" s="6"/>
      <c r="N41" s="2"/>
      <c r="O41" s="6"/>
      <c r="P41" s="2"/>
      <c r="Q41" s="2"/>
      <c r="R41" s="2"/>
      <c r="S41" s="2"/>
      <c r="T41" s="5"/>
      <c r="U41" s="5"/>
      <c r="V41" s="9"/>
      <c r="W41" s="7"/>
      <c r="X41" s="9"/>
      <c r="Y41" s="9"/>
      <c r="Z41" s="7"/>
      <c r="AA41" s="7"/>
      <c r="AB41" s="7"/>
      <c r="AC41" s="9"/>
      <c r="AD41" s="9"/>
      <c r="AE41" s="9"/>
      <c r="AF41" s="2"/>
      <c r="AG41" s="2"/>
      <c r="AH41" s="5"/>
      <c r="AI41" s="2"/>
      <c r="AJ41" s="2"/>
      <c r="AK41" s="2"/>
      <c r="AL41" s="2"/>
      <c r="AM41" s="2"/>
      <c r="AN41" s="2"/>
      <c r="AO41" s="2"/>
    </row>
    <row r="42" spans="1:41" ht="15">
      <c r="A42" s="2"/>
      <c r="B42" s="2"/>
      <c r="C42" s="6"/>
      <c r="D42" s="6"/>
      <c r="E42" s="2"/>
      <c r="F42" s="7"/>
      <c r="G42" s="7"/>
      <c r="H42" s="7"/>
      <c r="I42" s="7"/>
      <c r="J42" s="2"/>
      <c r="K42" s="2"/>
      <c r="L42" s="5"/>
      <c r="M42" s="10"/>
      <c r="N42" s="5"/>
      <c r="O42" s="5"/>
      <c r="P42" s="5"/>
      <c r="Q42" s="5"/>
      <c r="R42" s="5"/>
      <c r="S42" s="5"/>
      <c r="T42" s="5"/>
      <c r="U42" s="5"/>
      <c r="V42" s="7"/>
      <c r="W42" s="7"/>
      <c r="X42" s="7"/>
      <c r="Y42" s="7"/>
      <c r="Z42" s="7"/>
      <c r="AA42" s="7"/>
      <c r="AB42" s="7"/>
      <c r="AC42" s="7"/>
      <c r="AD42" s="7"/>
      <c r="AE42" s="7"/>
      <c r="AF42" s="5"/>
      <c r="AG42" s="5"/>
      <c r="AH42" s="5"/>
      <c r="AI42" s="2"/>
      <c r="AJ42" s="2"/>
      <c r="AK42" s="2"/>
      <c r="AL42" s="2"/>
      <c r="AM42" s="2"/>
      <c r="AN42" s="2"/>
      <c r="AO42" s="2"/>
    </row>
    <row r="43" spans="1:41" ht="15">
      <c r="A43" s="2"/>
      <c r="B43" s="2"/>
      <c r="C43" s="6"/>
      <c r="D43" s="6"/>
      <c r="E43" s="2"/>
      <c r="F43" s="7"/>
      <c r="G43" s="7"/>
      <c r="H43" s="7"/>
      <c r="I43" s="7"/>
      <c r="J43" s="2"/>
      <c r="K43" s="2"/>
      <c r="L43" s="5"/>
      <c r="M43" s="10"/>
      <c r="N43" s="5"/>
      <c r="O43" s="5"/>
      <c r="P43" s="5"/>
      <c r="Q43" s="5"/>
      <c r="R43" s="5"/>
      <c r="S43" s="5"/>
      <c r="T43" s="5"/>
      <c r="U43" s="5"/>
      <c r="V43" s="7"/>
      <c r="W43" s="7"/>
      <c r="X43" s="7"/>
      <c r="Y43" s="7"/>
      <c r="Z43" s="7"/>
      <c r="AA43" s="7"/>
      <c r="AB43" s="7"/>
      <c r="AC43" s="7"/>
      <c r="AD43" s="7"/>
      <c r="AE43" s="7"/>
      <c r="AF43" s="5"/>
      <c r="AG43" s="5"/>
      <c r="AH43" s="5"/>
      <c r="AI43" s="2"/>
      <c r="AJ43" s="2"/>
      <c r="AK43" s="2"/>
      <c r="AL43" s="2"/>
      <c r="AM43" s="2"/>
      <c r="AN43" s="2"/>
      <c r="AO43" s="2"/>
    </row>
    <row r="44" spans="1:41" ht="15">
      <c r="A44" s="2"/>
      <c r="B44" s="2"/>
      <c r="C44" s="6"/>
      <c r="D44" s="6"/>
      <c r="E44" s="2"/>
      <c r="F44" s="7"/>
      <c r="G44" s="7"/>
      <c r="H44" s="7"/>
      <c r="I44" s="7"/>
      <c r="J44" s="2"/>
      <c r="K44" s="2"/>
      <c r="L44" s="5"/>
      <c r="M44" s="10"/>
      <c r="N44" s="5"/>
      <c r="O44" s="5"/>
      <c r="P44" s="5"/>
      <c r="Q44" s="5"/>
      <c r="R44" s="5"/>
      <c r="S44" s="5"/>
      <c r="T44" s="5"/>
      <c r="U44" s="5"/>
      <c r="V44" s="7"/>
      <c r="W44" s="7"/>
      <c r="X44" s="7"/>
      <c r="Y44" s="7"/>
      <c r="Z44" s="7"/>
      <c r="AA44" s="7"/>
      <c r="AB44" s="7"/>
      <c r="AC44" s="7"/>
      <c r="AD44" s="7"/>
      <c r="AE44" s="7"/>
      <c r="AF44" s="5"/>
      <c r="AG44" s="5"/>
      <c r="AH44" s="5"/>
      <c r="AI44" s="2"/>
      <c r="AJ44" s="2"/>
      <c r="AK44" s="2"/>
      <c r="AL44" s="2"/>
      <c r="AM44" s="2"/>
      <c r="AN44" s="2"/>
      <c r="AO44" s="2"/>
    </row>
    <row r="45" spans="1:41" ht="15">
      <c r="A45" s="2"/>
      <c r="B45" s="2"/>
      <c r="C45" s="6"/>
      <c r="D45" s="6"/>
      <c r="E45" s="2"/>
      <c r="F45" s="7"/>
      <c r="G45" s="7"/>
      <c r="H45" s="7"/>
      <c r="I45" s="7"/>
      <c r="J45" s="2"/>
      <c r="K45" s="2"/>
      <c r="L45" s="5"/>
      <c r="M45" s="10"/>
      <c r="N45" s="5"/>
      <c r="O45" s="5"/>
      <c r="P45" s="5"/>
      <c r="Q45" s="5"/>
      <c r="R45" s="5"/>
      <c r="S45" s="5"/>
      <c r="T45" s="5"/>
      <c r="U45" s="5"/>
      <c r="V45" s="7"/>
      <c r="W45" s="7"/>
      <c r="X45" s="7"/>
      <c r="Y45" s="7"/>
      <c r="Z45" s="7"/>
      <c r="AA45" s="7"/>
      <c r="AB45" s="7"/>
      <c r="AC45" s="7"/>
      <c r="AD45" s="7"/>
      <c r="AE45" s="7"/>
      <c r="AF45" s="5"/>
      <c r="AG45" s="5"/>
      <c r="AH45" s="5"/>
      <c r="AI45" s="2"/>
      <c r="AJ45" s="2"/>
      <c r="AK45" s="2"/>
      <c r="AL45" s="2"/>
      <c r="AM45" s="2"/>
      <c r="AN45" s="2"/>
      <c r="AO45" s="2"/>
    </row>
    <row r="46" spans="1:41" ht="15">
      <c r="A46" s="2"/>
      <c r="B46" s="2"/>
      <c r="C46" s="6"/>
      <c r="D46" s="6"/>
      <c r="E46" s="2"/>
      <c r="F46" s="7"/>
      <c r="G46" s="7"/>
      <c r="H46" s="7"/>
      <c r="I46" s="7"/>
      <c r="J46" s="2"/>
      <c r="K46" s="2"/>
      <c r="L46" s="5"/>
      <c r="M46" s="10"/>
      <c r="N46" s="5"/>
      <c r="O46" s="5"/>
      <c r="P46" s="5"/>
      <c r="Q46" s="5"/>
      <c r="R46" s="5"/>
      <c r="S46" s="5"/>
      <c r="T46" s="5"/>
      <c r="U46" s="5"/>
      <c r="V46" s="7"/>
      <c r="W46" s="7"/>
      <c r="X46" s="7"/>
      <c r="Y46" s="7"/>
      <c r="Z46" s="7"/>
      <c r="AA46" s="7"/>
      <c r="AB46" s="7"/>
      <c r="AC46" s="7"/>
      <c r="AD46" s="7"/>
      <c r="AE46" s="7"/>
      <c r="AF46" s="5"/>
      <c r="AG46" s="5"/>
      <c r="AH46" s="5"/>
      <c r="AI46" s="2"/>
      <c r="AJ46" s="2"/>
      <c r="AK46" s="2"/>
      <c r="AL46" s="2"/>
      <c r="AM46" s="2"/>
      <c r="AN46" s="2"/>
      <c r="AO46" s="2"/>
    </row>
    <row r="47" spans="1:41" ht="15">
      <c r="A47" s="2"/>
      <c r="B47" s="2"/>
      <c r="C47" s="6"/>
      <c r="D47" s="6"/>
      <c r="E47" s="2"/>
      <c r="F47" s="7"/>
      <c r="G47" s="7"/>
      <c r="H47" s="7"/>
      <c r="I47" s="7"/>
      <c r="J47" s="2"/>
      <c r="K47" s="2"/>
      <c r="L47" s="5"/>
      <c r="M47" s="10"/>
      <c r="N47" s="5"/>
      <c r="O47" s="5"/>
      <c r="P47" s="5"/>
      <c r="Q47" s="5"/>
      <c r="R47" s="5"/>
      <c r="S47" s="5"/>
      <c r="T47" s="5"/>
      <c r="U47" s="5"/>
      <c r="V47" s="7"/>
      <c r="W47" s="7"/>
      <c r="X47" s="7"/>
      <c r="Y47" s="7"/>
      <c r="Z47" s="7"/>
      <c r="AA47" s="7"/>
      <c r="AB47" s="7"/>
      <c r="AC47" s="7"/>
      <c r="AD47" s="7"/>
      <c r="AE47" s="7"/>
      <c r="AF47" s="5"/>
      <c r="AG47" s="5"/>
      <c r="AH47" s="5"/>
      <c r="AI47" s="2"/>
      <c r="AJ47" s="2"/>
      <c r="AK47" s="2"/>
      <c r="AL47" s="2"/>
      <c r="AM47" s="2"/>
      <c r="AN47" s="2"/>
      <c r="AO47" s="2"/>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505"/>
  <sheetViews>
    <sheetView topLeftCell="AO13" workbookViewId="0">
      <selection activeCell="AT8" sqref="AT8"/>
    </sheetView>
  </sheetViews>
  <sheetFormatPr defaultColWidth="15.140625" defaultRowHeight="15.75" customHeight="1"/>
  <cols>
    <col min="10" max="10" width="49.42578125" customWidth="1"/>
    <col min="11" max="11" width="25.140625" customWidth="1"/>
    <col min="40" max="42" width="25.42578125" customWidth="1"/>
    <col min="45" max="45" width="19" customWidth="1"/>
    <col min="46" max="46" width="32.5703125" customWidth="1"/>
  </cols>
  <sheetData>
    <row r="1" spans="1:51">
      <c r="A1" s="2" t="str">
        <f t="array" ref="A1:AO47">'KOOS Data'!A:AO</f>
        <v>RespondentID</v>
      </c>
      <c r="B1" s="2" t="str">
        <v>CollectorID</v>
      </c>
      <c r="C1" s="8" t="str">
        <v>StartDate</v>
      </c>
      <c r="D1" s="8" t="str">
        <v>EndDate</v>
      </c>
      <c r="E1" s="2" t="str">
        <v>IP Address</v>
      </c>
      <c r="F1" s="2" t="str">
        <v>Email Address</v>
      </c>
      <c r="G1" s="2" t="str">
        <v>First Name</v>
      </c>
      <c r="H1" s="2" t="str">
        <v>LastName</v>
      </c>
      <c r="I1" s="2" t="str">
        <v>Custom Data</v>
      </c>
      <c r="J1" s="2" t="str">
        <v>Does the claimant have their information recorded on file with eHealthier?</v>
      </c>
      <c r="K1" s="90" t="str">
        <v>Claimant's case identification code - Open-Ended Response</v>
      </c>
      <c r="L1" s="2" t="str">
        <v>Please enter the claimant's information in the fields below - First Name</v>
      </c>
      <c r="M1" s="2" t="str">
        <v>Please enter the claimant's information in the fields below - Initials</v>
      </c>
      <c r="N1" s="2" t="str">
        <v>Please enter the claimant's information in the fields below - Last Name</v>
      </c>
      <c r="O1" s="2" t="str">
        <v>Please enter the claimant's information in the fields below - Date of birth (DD/MM/YYYY)</v>
      </c>
      <c r="P1" s="2" t="str">
        <v>Please enter the claimant's information in the fields below - Gender (M or F or U)</v>
      </c>
      <c r="Q1" s="2" t="str">
        <v>Please enter the claimant's information in the fields below - Employer's full name</v>
      </c>
      <c r="R1" s="2" t="str">
        <v>Please enter the Nominated Treating Doctor's information in the fields below - First Name</v>
      </c>
      <c r="S1" s="2" t="str">
        <v>Please enter the Nominated Treating Doctor's information in the fields below - Initials</v>
      </c>
      <c r="T1" s="2" t="str">
        <v>Please enter the Nominated Treating Doctor's information in the fields below - Last name</v>
      </c>
      <c r="U1" s="2" t="str">
        <v>Please enter the Nominated Treating Doctor's information in the fields below - Provider Number</v>
      </c>
      <c r="V1" s="2" t="str">
        <v>Please enter the email address to which all results will be sent (this will provide access to all of your claimants' results and thus should be a unique email address used solely for eHealthier data monitoring). For privacy reasons, it is highly recommended that access to the email address be restricted and closely monitored. - Open-Ended Response</v>
      </c>
      <c r="W1" s="2" t="str">
        <v>Does the claimant have additional health practitioners associated with their treatment?</v>
      </c>
      <c r="X1" s="2" t="str">
        <v>Nominated Treating Specialist details - Name</v>
      </c>
      <c r="Y1" s="2" t="str">
        <v>Nominated Treating Specialist details - Provider number</v>
      </c>
      <c r="Z1" s="2" t="str">
        <v>Nominated Treating Therapist (e.g. physiotherapist, chiropractor, osteopath and other approved providers) details - Type of therapist (e.g. physiotherapist, chiropractor, osteopath and other approved providers)</v>
      </c>
      <c r="AA1" s="2" t="str">
        <v>Nominated Treating Therapist (e.g. physiotherapist, chiropractor, osteopath and other approved providers) details - Name</v>
      </c>
      <c r="AB1" s="2" t="str">
        <v>Nominated Treating Therapist (e.g. physiotherapist, chiropractor, osteopath and other approved providers) details - Provider number</v>
      </c>
      <c r="AC1" s="2" t="str">
        <v>Other Ancillary Health Providers (e.g. remedial masseur, psychologist, exercise physiologist, dietician) - Type of practitioner (e.g. remedial masseur, psychologist, exercise physiologist, dietician)</v>
      </c>
      <c r="AD1" s="2" t="str">
        <v>Other Ancillary Health Providers (e.g. remedial masseur, psychologist, exercise physiologist, dietician) - Name</v>
      </c>
      <c r="AE1" s="2" t="str">
        <v>Other Ancillary Health Providers (e.g. remedial masseur, psychologist, exercise physiologist, dietician) - Provider number</v>
      </c>
      <c r="AF1" s="2" t="str">
        <v>Rehabilitation Provider - Type</v>
      </c>
      <c r="AG1" s="2" t="str">
        <v>Rehabilitation Provider - Name</v>
      </c>
      <c r="AH1" s="2" t="str">
        <v>Rehabilitation Provider - Provider number</v>
      </c>
      <c r="AI1" s="2" t="str">
        <v>Rising from bed</v>
      </c>
      <c r="AJ1" s="2" t="str">
        <v>Putting on socks/stockings</v>
      </c>
      <c r="AK1" s="2" t="str">
        <v>Rising from sitting</v>
      </c>
      <c r="AL1" s="2" t="str">
        <v>Bending to floor</v>
      </c>
      <c r="AM1" s="2" t="str">
        <v>Twisting/pivoting on your injured knee</v>
      </c>
      <c r="AN1" s="2" t="str">
        <v>Kneeling</v>
      </c>
      <c r="AO1" s="2" t="str">
        <v>Squatting</v>
      </c>
      <c r="AP1" s="2" t="s">
        <v>700</v>
      </c>
      <c r="AQ1" s="3" t="s">
        <v>701</v>
      </c>
      <c r="AR1" s="59" t="s">
        <v>1010</v>
      </c>
      <c r="AS1" s="59" t="s">
        <v>1011</v>
      </c>
      <c r="AT1" s="59" t="s">
        <v>1012</v>
      </c>
      <c r="AU1" s="59" t="s">
        <v>1013</v>
      </c>
      <c r="AV1" s="59" t="s">
        <v>1014</v>
      </c>
      <c r="AW1" s="59" t="s">
        <v>1015</v>
      </c>
      <c r="AX1" s="59" t="s">
        <v>1016</v>
      </c>
      <c r="AY1" s="2" t="s">
        <v>1060</v>
      </c>
    </row>
    <row r="2" spans="1:51">
      <c r="A2">
        <v>3821580682</v>
      </c>
      <c r="B2">
        <v>62430165</v>
      </c>
      <c r="C2" s="54">
        <v>42084.041122685187</v>
      </c>
      <c r="D2" s="54">
        <v>42084.041956018518</v>
      </c>
      <c r="E2" t="str">
        <v>58.173.113.107</v>
      </c>
      <c r="F2">
        <v>0</v>
      </c>
      <c r="G2" t="str">
        <v>ClaimantFName</v>
      </c>
      <c r="H2" t="str">
        <v>ClaimantLastName</v>
      </c>
      <c r="I2" t="str">
        <v>code12345688</v>
      </c>
      <c r="J2" t="str">
        <v>No, I want to input the claim's particulars</v>
      </c>
      <c r="K2" s="91" t="str">
        <v>code12345688</v>
      </c>
      <c r="L2" t="str">
        <v>ClaimantFName</v>
      </c>
      <c r="M2" s="55" t="str">
        <v>ClaimantInitials</v>
      </c>
      <c r="N2" t="str">
        <v>ClaimantLastName</v>
      </c>
      <c r="O2" s="55" t="str">
        <v>5/4/1961</v>
      </c>
      <c r="P2" t="str">
        <v>M</v>
      </c>
      <c r="Q2" t="str">
        <v>EmployerFullName</v>
      </c>
      <c r="R2" t="str">
        <v>DocFName</v>
      </c>
      <c r="S2" t="str">
        <v>DocInitials</v>
      </c>
      <c r="T2">
        <v>0</v>
      </c>
      <c r="U2">
        <v>0</v>
      </c>
      <c r="V2" t="str">
        <v>jamesbenjamin1961@gmail.com</v>
      </c>
      <c r="W2">
        <v>0</v>
      </c>
      <c r="X2">
        <v>0</v>
      </c>
      <c r="Y2">
        <v>0</v>
      </c>
      <c r="Z2">
        <v>0</v>
      </c>
      <c r="AA2">
        <v>0</v>
      </c>
      <c r="AB2">
        <v>0</v>
      </c>
      <c r="AC2">
        <v>0</v>
      </c>
      <c r="AD2">
        <v>0</v>
      </c>
      <c r="AE2">
        <v>0</v>
      </c>
      <c r="AF2">
        <v>0</v>
      </c>
      <c r="AG2">
        <v>0</v>
      </c>
      <c r="AH2">
        <v>0</v>
      </c>
      <c r="AI2" s="18" t="str">
        <v>Extreme</v>
      </c>
      <c r="AJ2" t="str">
        <v>Extreme</v>
      </c>
      <c r="AK2" t="str">
        <v>Moderate</v>
      </c>
      <c r="AL2" t="str">
        <v>None</v>
      </c>
      <c r="AM2" t="str">
        <v>Severe</v>
      </c>
      <c r="AN2" s="57" t="str">
        <v>Mild</v>
      </c>
      <c r="AO2" s="57" t="str">
        <v>Mild</v>
      </c>
      <c r="AP2" s="57" t="str">
        <f t="shared" ref="AP2:AP30" si="0">IF(V2="",VLOOKUP(K2,CodeToEmailData,2,0),V2)</f>
        <v>jamesbenjamin1961@gmail.com</v>
      </c>
      <c r="AQ2" s="68" t="str">
        <f t="shared" ref="AQ2:AQ47" si="1">IF(L2="",VLOOKUP(K2,CodeToEmailData,3,0),L2&amp;" "&amp;N2)</f>
        <v>ClaimantFName ClaimantLastName</v>
      </c>
      <c r="AR2">
        <f t="shared" ref="AR2:AR47" si="2">VLOOKUP(AI2,HOOSMatrix,2,1)</f>
        <v>4</v>
      </c>
      <c r="AS2">
        <f t="shared" ref="AS2:AS47" si="3">VLOOKUP(AJ2,HOOSMatrix,2,1)</f>
        <v>4</v>
      </c>
      <c r="AT2">
        <f t="shared" ref="AT2:AT47" si="4">VLOOKUP(AJ2,HOOSMatrix,2,1)</f>
        <v>4</v>
      </c>
      <c r="AU2">
        <f t="shared" ref="AU2:AU47" si="5">VLOOKUP(AK2,HOOSMatrix,2,1)</f>
        <v>2</v>
      </c>
      <c r="AV2">
        <f t="shared" ref="AV2:AV47" si="6">VLOOKUP(AL2,HOOSMatrix,2,1)</f>
        <v>0</v>
      </c>
      <c r="AW2">
        <f t="shared" ref="AW2:AW47" si="7">VLOOKUP(AM2,HOOSMatrix,2,1)</f>
        <v>3</v>
      </c>
      <c r="AX2">
        <f t="shared" ref="AX2:AX47" si="8">VLOOKUP(AN2,HOOSMatrix,2,1)</f>
        <v>1</v>
      </c>
      <c r="AY2" s="57">
        <f t="shared" ref="AY2:AY65" si="9">IF(A2="","",IF(ISNA(SUM(AR2:AW2)),"Something has gone wrong. Please contact eHealthier by email at info@ehealthier.net",VLOOKUP(SUM(AR2:AW2),HOOSCoversion,3,1)))</f>
        <v>74.8</v>
      </c>
    </row>
    <row r="3" spans="1:51">
      <c r="A3">
        <v>3965300149</v>
      </c>
      <c r="B3">
        <v>68182437</v>
      </c>
      <c r="C3" s="54">
        <v>42138.237476851849</v>
      </c>
      <c r="D3" s="54">
        <v>42138.237881944442</v>
      </c>
      <c r="E3" t="str">
        <v>58.173.113.97</v>
      </c>
      <c r="F3">
        <v>0</v>
      </c>
      <c r="G3">
        <v>0</v>
      </c>
      <c r="H3">
        <v>0</v>
      </c>
      <c r="I3">
        <v>0</v>
      </c>
      <c r="J3" t="str">
        <v>Yes, I have the client identification code</v>
      </c>
      <c r="K3" s="91" t="str">
        <v>code12345689</v>
      </c>
      <c r="L3" t="str">
        <v>ClaimantFName</v>
      </c>
      <c r="M3" s="55" t="str">
        <v>ClaimantInitials</v>
      </c>
      <c r="N3" t="str">
        <v>ClaimantLastName</v>
      </c>
      <c r="O3" s="55" t="str">
        <v>5/5/1961</v>
      </c>
      <c r="P3" t="str">
        <v>M</v>
      </c>
      <c r="Q3" t="str">
        <v>EmployerFullName</v>
      </c>
      <c r="R3" t="str">
        <v>DocFName</v>
      </c>
      <c r="S3" t="str">
        <v>DocInitials</v>
      </c>
      <c r="T3">
        <v>0</v>
      </c>
      <c r="U3">
        <v>0</v>
      </c>
      <c r="V3" t="str">
        <v>jamesbenjamin1961@gmail.com</v>
      </c>
      <c r="W3">
        <v>0</v>
      </c>
      <c r="X3">
        <v>0</v>
      </c>
      <c r="Y3">
        <v>0</v>
      </c>
      <c r="Z3">
        <v>0</v>
      </c>
      <c r="AA3">
        <v>0</v>
      </c>
      <c r="AB3">
        <v>0</v>
      </c>
      <c r="AC3">
        <v>0</v>
      </c>
      <c r="AD3">
        <v>0</v>
      </c>
      <c r="AE3">
        <v>0</v>
      </c>
      <c r="AF3">
        <v>0</v>
      </c>
      <c r="AG3">
        <v>0</v>
      </c>
      <c r="AH3">
        <v>0</v>
      </c>
      <c r="AI3" s="18" t="str">
        <v>Extreme</v>
      </c>
      <c r="AJ3" t="str">
        <v>Extreme</v>
      </c>
      <c r="AK3" t="str">
        <v>Moderate</v>
      </c>
      <c r="AL3" t="str">
        <v>None</v>
      </c>
      <c r="AM3" t="str">
        <v>Severe</v>
      </c>
      <c r="AN3" s="57" t="str">
        <v>Mild</v>
      </c>
      <c r="AO3" s="57" t="str">
        <v>Mild</v>
      </c>
      <c r="AP3" s="57" t="str">
        <f t="shared" si="0"/>
        <v>jamesbenjamin1961@gmail.com</v>
      </c>
      <c r="AQ3" s="68" t="str">
        <f t="shared" si="1"/>
        <v>ClaimantFName ClaimantLastName</v>
      </c>
      <c r="AR3">
        <f t="shared" si="2"/>
        <v>4</v>
      </c>
      <c r="AS3">
        <f t="shared" si="3"/>
        <v>4</v>
      </c>
      <c r="AT3">
        <f t="shared" si="4"/>
        <v>4</v>
      </c>
      <c r="AU3">
        <f t="shared" si="5"/>
        <v>2</v>
      </c>
      <c r="AV3">
        <f t="shared" si="6"/>
        <v>0</v>
      </c>
      <c r="AW3">
        <f t="shared" si="7"/>
        <v>3</v>
      </c>
      <c r="AX3">
        <f t="shared" si="8"/>
        <v>1</v>
      </c>
      <c r="AY3" s="57">
        <f t="shared" si="9"/>
        <v>74.8</v>
      </c>
    </row>
    <row r="4" spans="1:51">
      <c r="A4">
        <v>4109019616</v>
      </c>
      <c r="B4">
        <v>73934709</v>
      </c>
      <c r="C4" s="54">
        <v>42192.433831018519</v>
      </c>
      <c r="D4" s="54">
        <v>42192.433807870373</v>
      </c>
      <c r="E4" t="str">
        <v>58.173.113.087</v>
      </c>
      <c r="F4">
        <v>0</v>
      </c>
      <c r="G4">
        <v>0</v>
      </c>
      <c r="H4">
        <v>0</v>
      </c>
      <c r="I4">
        <v>0</v>
      </c>
      <c r="J4">
        <v>0</v>
      </c>
      <c r="K4" s="91" t="str">
        <v>code12345690</v>
      </c>
      <c r="L4" t="str">
        <v>ClaimantFName</v>
      </c>
      <c r="M4" s="55" t="str">
        <v>ClaimantInitials</v>
      </c>
      <c r="N4" t="str">
        <v>ClaimantLastName</v>
      </c>
      <c r="O4" s="55" t="str">
        <v>5/6/1961</v>
      </c>
      <c r="P4" t="str">
        <v>M</v>
      </c>
      <c r="Q4" t="str">
        <v>EmployerFullName</v>
      </c>
      <c r="R4" t="str">
        <v>DocFName</v>
      </c>
      <c r="S4" t="str">
        <v>DocInitials</v>
      </c>
      <c r="T4">
        <v>0</v>
      </c>
      <c r="U4">
        <v>0</v>
      </c>
      <c r="V4" t="str">
        <v>jamesbenjamin1961@gmail.com</v>
      </c>
      <c r="W4">
        <v>0</v>
      </c>
      <c r="X4">
        <v>0</v>
      </c>
      <c r="Y4">
        <v>0</v>
      </c>
      <c r="Z4">
        <v>0</v>
      </c>
      <c r="AA4">
        <v>0</v>
      </c>
      <c r="AB4">
        <v>0</v>
      </c>
      <c r="AC4">
        <v>0</v>
      </c>
      <c r="AD4">
        <v>0</v>
      </c>
      <c r="AE4">
        <v>0</v>
      </c>
      <c r="AF4">
        <v>0</v>
      </c>
      <c r="AG4">
        <v>0</v>
      </c>
      <c r="AH4">
        <v>0</v>
      </c>
      <c r="AI4" s="18" t="str">
        <v>Extreme</v>
      </c>
      <c r="AJ4" t="str">
        <v>Extreme</v>
      </c>
      <c r="AK4" t="str">
        <v>Moderate</v>
      </c>
      <c r="AL4" t="str">
        <v>None</v>
      </c>
      <c r="AM4" t="str">
        <v>Severe</v>
      </c>
      <c r="AN4" s="57" t="str">
        <v>Mild</v>
      </c>
      <c r="AO4" s="57" t="str">
        <v>Mild</v>
      </c>
      <c r="AP4" s="57" t="str">
        <f t="shared" si="0"/>
        <v>jamesbenjamin1961@gmail.com</v>
      </c>
      <c r="AQ4" s="68" t="str">
        <f t="shared" si="1"/>
        <v>ClaimantFName ClaimantLastName</v>
      </c>
      <c r="AR4">
        <f t="shared" si="2"/>
        <v>4</v>
      </c>
      <c r="AS4">
        <f t="shared" si="3"/>
        <v>4</v>
      </c>
      <c r="AT4">
        <f t="shared" si="4"/>
        <v>4</v>
      </c>
      <c r="AU4">
        <f t="shared" si="5"/>
        <v>2</v>
      </c>
      <c r="AV4">
        <f t="shared" si="6"/>
        <v>0</v>
      </c>
      <c r="AW4">
        <f t="shared" si="7"/>
        <v>3</v>
      </c>
      <c r="AX4">
        <f t="shared" si="8"/>
        <v>1</v>
      </c>
      <c r="AY4" s="79">
        <f t="shared" si="9"/>
        <v>74.8</v>
      </c>
    </row>
    <row r="5" spans="1:51">
      <c r="A5">
        <v>3982767182</v>
      </c>
      <c r="B5">
        <v>68926268</v>
      </c>
      <c r="C5" s="54">
        <v>42146.05</v>
      </c>
      <c r="D5" s="54">
        <v>42146.050509259258</v>
      </c>
      <c r="E5" t="str">
        <v>58.173.113.97</v>
      </c>
      <c r="F5">
        <v>0</v>
      </c>
      <c r="G5">
        <v>0</v>
      </c>
      <c r="H5">
        <v>0</v>
      </c>
      <c r="I5">
        <v>0</v>
      </c>
      <c r="J5" t="str">
        <v>Yes, I have the client identification code</v>
      </c>
      <c r="K5" s="91">
        <v>1234568</v>
      </c>
      <c r="L5" t="str">
        <v>ClaimantFName</v>
      </c>
      <c r="M5" s="55" t="str">
        <v>ClaimantInitials</v>
      </c>
      <c r="N5" t="str">
        <v>ClaimantLastName</v>
      </c>
      <c r="O5" s="55" t="str">
        <v>5/7/1961</v>
      </c>
      <c r="P5" t="str">
        <v>M</v>
      </c>
      <c r="Q5" t="str">
        <v>EmployerFullName</v>
      </c>
      <c r="R5" t="str">
        <v>DocFName</v>
      </c>
      <c r="S5" t="str">
        <v>DocInitials</v>
      </c>
      <c r="T5">
        <v>0</v>
      </c>
      <c r="U5">
        <v>0</v>
      </c>
      <c r="V5" t="str">
        <v>jamesbenjamin1961@gmail.com</v>
      </c>
      <c r="W5">
        <v>0</v>
      </c>
      <c r="X5">
        <v>0</v>
      </c>
      <c r="Y5">
        <v>0</v>
      </c>
      <c r="Z5">
        <v>0</v>
      </c>
      <c r="AA5">
        <v>0</v>
      </c>
      <c r="AB5">
        <v>0</v>
      </c>
      <c r="AC5">
        <v>0</v>
      </c>
      <c r="AD5">
        <v>0</v>
      </c>
      <c r="AE5">
        <v>0</v>
      </c>
      <c r="AF5">
        <v>0</v>
      </c>
      <c r="AG5">
        <v>0</v>
      </c>
      <c r="AH5">
        <v>0</v>
      </c>
      <c r="AI5" s="18" t="str">
        <v>Mild</v>
      </c>
      <c r="AJ5" t="str">
        <v>Mild</v>
      </c>
      <c r="AK5" t="str">
        <v>Moderate</v>
      </c>
      <c r="AL5" t="str">
        <v>Moderate</v>
      </c>
      <c r="AM5" t="str">
        <v>Extreme</v>
      </c>
      <c r="AN5" s="57" t="str">
        <v>None</v>
      </c>
      <c r="AO5" s="57" t="str">
        <v>None</v>
      </c>
      <c r="AP5" s="57" t="str">
        <f t="shared" si="0"/>
        <v>jamesbenjamin1961@gmail.com</v>
      </c>
      <c r="AQ5" s="68" t="str">
        <f t="shared" si="1"/>
        <v>ClaimantFName ClaimantLastName</v>
      </c>
      <c r="AR5">
        <f t="shared" si="2"/>
        <v>1</v>
      </c>
      <c r="AS5">
        <f t="shared" si="3"/>
        <v>1</v>
      </c>
      <c r="AT5">
        <f t="shared" si="4"/>
        <v>1</v>
      </c>
      <c r="AU5">
        <f t="shared" si="5"/>
        <v>2</v>
      </c>
      <c r="AV5">
        <f t="shared" si="6"/>
        <v>2</v>
      </c>
      <c r="AW5">
        <f t="shared" si="7"/>
        <v>4</v>
      </c>
      <c r="AX5">
        <f t="shared" si="8"/>
        <v>0</v>
      </c>
      <c r="AY5" s="79">
        <f t="shared" si="9"/>
        <v>41.7</v>
      </c>
    </row>
    <row r="6" spans="1:51">
      <c r="A6">
        <v>3982884156</v>
      </c>
      <c r="B6">
        <v>68182437</v>
      </c>
      <c r="C6" s="54">
        <v>42146.121782407405</v>
      </c>
      <c r="D6" s="54">
        <v>42146.122233796297</v>
      </c>
      <c r="E6" t="str">
        <v>58.173.113.97</v>
      </c>
      <c r="F6">
        <v>0</v>
      </c>
      <c r="G6">
        <v>0</v>
      </c>
      <c r="H6">
        <v>0</v>
      </c>
      <c r="I6">
        <v>0</v>
      </c>
      <c r="J6" t="str">
        <v>Yes, I have the client identification code</v>
      </c>
      <c r="K6" s="91">
        <v>12345</v>
      </c>
      <c r="L6" t="str">
        <v>ClaimantFName</v>
      </c>
      <c r="M6" s="55" t="str">
        <v>ClaimantInitials</v>
      </c>
      <c r="N6" t="str">
        <v>ClaimantLastName</v>
      </c>
      <c r="O6" s="55" t="str">
        <v>5/8/1961</v>
      </c>
      <c r="P6" t="str">
        <v>M</v>
      </c>
      <c r="Q6" t="str">
        <v>EmployerFullName</v>
      </c>
      <c r="R6" t="str">
        <v>DocFName</v>
      </c>
      <c r="S6" t="str">
        <v>DocInitials</v>
      </c>
      <c r="T6">
        <v>0</v>
      </c>
      <c r="U6">
        <v>0</v>
      </c>
      <c r="V6" t="str">
        <v>jamesbenjamin1961@gmail.com</v>
      </c>
      <c r="W6">
        <v>0</v>
      </c>
      <c r="X6">
        <v>0</v>
      </c>
      <c r="Y6">
        <v>0</v>
      </c>
      <c r="Z6">
        <v>0</v>
      </c>
      <c r="AA6">
        <v>0</v>
      </c>
      <c r="AB6">
        <v>0</v>
      </c>
      <c r="AC6">
        <v>0</v>
      </c>
      <c r="AD6">
        <v>0</v>
      </c>
      <c r="AE6">
        <v>0</v>
      </c>
      <c r="AF6">
        <v>0</v>
      </c>
      <c r="AG6">
        <v>0</v>
      </c>
      <c r="AH6">
        <v>0</v>
      </c>
      <c r="AI6" s="18" t="str">
        <v>Mild</v>
      </c>
      <c r="AJ6" t="str">
        <v>Mild</v>
      </c>
      <c r="AK6" t="str">
        <v>Mild</v>
      </c>
      <c r="AL6" t="str">
        <v>Mild</v>
      </c>
      <c r="AM6" t="str">
        <v>Mild</v>
      </c>
      <c r="AN6" s="57" t="str">
        <v>Moderate</v>
      </c>
      <c r="AO6" s="57" t="str">
        <v>Moderate</v>
      </c>
      <c r="AP6" s="57" t="str">
        <f t="shared" si="0"/>
        <v>jamesbenjamin1961@gmail.com</v>
      </c>
      <c r="AQ6" s="68" t="str">
        <f t="shared" si="1"/>
        <v>ClaimantFName ClaimantLastName</v>
      </c>
      <c r="AR6">
        <f t="shared" si="2"/>
        <v>1</v>
      </c>
      <c r="AS6">
        <f t="shared" si="3"/>
        <v>1</v>
      </c>
      <c r="AT6">
        <f t="shared" si="4"/>
        <v>1</v>
      </c>
      <c r="AU6">
        <f t="shared" si="5"/>
        <v>1</v>
      </c>
      <c r="AV6">
        <f t="shared" si="6"/>
        <v>1</v>
      </c>
      <c r="AW6">
        <f t="shared" si="7"/>
        <v>1</v>
      </c>
      <c r="AX6">
        <f t="shared" si="8"/>
        <v>2</v>
      </c>
      <c r="AY6" s="79">
        <f t="shared" si="9"/>
        <v>23.4</v>
      </c>
    </row>
    <row r="7" spans="1:51">
      <c r="A7">
        <v>3986760132</v>
      </c>
      <c r="B7">
        <v>68926268</v>
      </c>
      <c r="C7" s="54">
        <v>42149.040590277778</v>
      </c>
      <c r="D7" s="54">
        <v>42149.040983796294</v>
      </c>
      <c r="E7" t="str">
        <v>58.173.113.97</v>
      </c>
      <c r="F7">
        <v>0</v>
      </c>
      <c r="G7">
        <v>0</v>
      </c>
      <c r="H7">
        <v>0</v>
      </c>
      <c r="I7">
        <v>0</v>
      </c>
      <c r="J7" t="str">
        <v>Yes, I have the client identification code</v>
      </c>
      <c r="K7" s="91">
        <v>1235</v>
      </c>
      <c r="L7" t="str">
        <v>ClaimantFName</v>
      </c>
      <c r="M7" s="55" t="str">
        <v>ClaimantInitials</v>
      </c>
      <c r="N7" t="str">
        <v>ClaimantLastName</v>
      </c>
      <c r="O7" s="55" t="str">
        <v>5/9/1961</v>
      </c>
      <c r="P7" t="str">
        <v>M</v>
      </c>
      <c r="Q7" t="str">
        <v>EmployerFullName</v>
      </c>
      <c r="R7" t="str">
        <v>DocFName</v>
      </c>
      <c r="S7" t="str">
        <v>DocInitials</v>
      </c>
      <c r="T7">
        <v>0</v>
      </c>
      <c r="U7">
        <v>0</v>
      </c>
      <c r="V7" t="str">
        <v>jamesbenjamin1961@gmail.com</v>
      </c>
      <c r="W7">
        <v>0</v>
      </c>
      <c r="X7">
        <v>0</v>
      </c>
      <c r="Y7">
        <v>0</v>
      </c>
      <c r="Z7">
        <v>0</v>
      </c>
      <c r="AA7">
        <v>0</v>
      </c>
      <c r="AB7">
        <v>0</v>
      </c>
      <c r="AC7">
        <v>0</v>
      </c>
      <c r="AD7">
        <v>0</v>
      </c>
      <c r="AE7">
        <v>0</v>
      </c>
      <c r="AF7">
        <v>0</v>
      </c>
      <c r="AG7">
        <v>0</v>
      </c>
      <c r="AH7">
        <v>0</v>
      </c>
      <c r="AI7" s="18" t="str">
        <v>Mild</v>
      </c>
      <c r="AJ7" t="str">
        <v>Mild</v>
      </c>
      <c r="AK7" t="str">
        <v>Mild</v>
      </c>
      <c r="AL7" t="str">
        <v>Severe</v>
      </c>
      <c r="AM7" t="str">
        <v>Mild</v>
      </c>
      <c r="AN7" s="57" t="str">
        <v>Mild</v>
      </c>
      <c r="AO7" s="57" t="str">
        <v>Mild</v>
      </c>
      <c r="AP7" s="57" t="str">
        <f t="shared" si="0"/>
        <v>jamesbenjamin1961@gmail.com</v>
      </c>
      <c r="AQ7" s="68" t="str">
        <f t="shared" si="1"/>
        <v>ClaimantFName ClaimantLastName</v>
      </c>
      <c r="AR7">
        <f t="shared" si="2"/>
        <v>1</v>
      </c>
      <c r="AS7">
        <f t="shared" si="3"/>
        <v>1</v>
      </c>
      <c r="AT7">
        <f t="shared" si="4"/>
        <v>1</v>
      </c>
      <c r="AU7">
        <f t="shared" si="5"/>
        <v>1</v>
      </c>
      <c r="AV7">
        <f t="shared" si="6"/>
        <v>3</v>
      </c>
      <c r="AW7">
        <f t="shared" si="7"/>
        <v>1</v>
      </c>
      <c r="AX7">
        <f t="shared" si="8"/>
        <v>1</v>
      </c>
      <c r="AY7" s="79">
        <f t="shared" si="9"/>
        <v>30.4</v>
      </c>
    </row>
    <row r="8" spans="1:51">
      <c r="A8">
        <v>3986757339</v>
      </c>
      <c r="B8">
        <v>68182437</v>
      </c>
      <c r="C8" s="54">
        <v>42149.037881944445</v>
      </c>
      <c r="D8" s="54">
        <v>42149.03833333333</v>
      </c>
      <c r="E8" t="str">
        <v>58.173.113.97</v>
      </c>
      <c r="F8">
        <v>0</v>
      </c>
      <c r="G8">
        <v>0</v>
      </c>
      <c r="H8">
        <v>0</v>
      </c>
      <c r="I8">
        <v>0</v>
      </c>
      <c r="J8" t="str">
        <v>Yes, I have the client identification code</v>
      </c>
      <c r="K8" s="91">
        <v>1235</v>
      </c>
      <c r="L8" t="str">
        <v>ClaimantFName</v>
      </c>
      <c r="M8" s="55" t="str">
        <v>ClaimantInitials</v>
      </c>
      <c r="N8" t="str">
        <v>ClaimantLastName</v>
      </c>
      <c r="O8" s="55" t="str">
        <v>5/10/1961</v>
      </c>
      <c r="P8" t="str">
        <v>M</v>
      </c>
      <c r="Q8" t="str">
        <v>EmployerFullName</v>
      </c>
      <c r="R8" t="str">
        <v>DocFName</v>
      </c>
      <c r="S8" t="str">
        <v>DocInitials</v>
      </c>
      <c r="T8">
        <v>0</v>
      </c>
      <c r="U8">
        <v>0</v>
      </c>
      <c r="V8" t="str">
        <v>jamesbenjamin1961@gmail.com</v>
      </c>
      <c r="W8">
        <v>0</v>
      </c>
      <c r="X8">
        <v>0</v>
      </c>
      <c r="Y8">
        <v>0</v>
      </c>
      <c r="Z8">
        <v>0</v>
      </c>
      <c r="AA8">
        <v>0</v>
      </c>
      <c r="AB8">
        <v>0</v>
      </c>
      <c r="AC8">
        <v>0</v>
      </c>
      <c r="AD8">
        <v>0</v>
      </c>
      <c r="AE8">
        <v>0</v>
      </c>
      <c r="AF8">
        <v>0</v>
      </c>
      <c r="AG8">
        <v>0</v>
      </c>
      <c r="AH8">
        <v>0</v>
      </c>
      <c r="AI8" s="18" t="str">
        <v>Mild</v>
      </c>
      <c r="AJ8" t="str">
        <v>Mild</v>
      </c>
      <c r="AK8" t="str">
        <v>None</v>
      </c>
      <c r="AL8" t="str">
        <v>None</v>
      </c>
      <c r="AM8" t="str">
        <v>None</v>
      </c>
      <c r="AN8" s="57" t="str">
        <v>Extreme</v>
      </c>
      <c r="AO8" s="57" t="str">
        <v>Extreme</v>
      </c>
      <c r="AP8" s="57" t="str">
        <f t="shared" si="0"/>
        <v>jamesbenjamin1961@gmail.com</v>
      </c>
      <c r="AQ8" s="68" t="str">
        <f t="shared" si="1"/>
        <v>ClaimantFName ClaimantLastName</v>
      </c>
      <c r="AR8">
        <f t="shared" si="2"/>
        <v>1</v>
      </c>
      <c r="AS8">
        <f t="shared" si="3"/>
        <v>1</v>
      </c>
      <c r="AT8">
        <f t="shared" si="4"/>
        <v>1</v>
      </c>
      <c r="AU8">
        <f t="shared" si="5"/>
        <v>0</v>
      </c>
      <c r="AV8">
        <f t="shared" si="6"/>
        <v>0</v>
      </c>
      <c r="AW8">
        <f t="shared" si="7"/>
        <v>0</v>
      </c>
      <c r="AX8">
        <f t="shared" si="8"/>
        <v>4</v>
      </c>
      <c r="AY8" s="79">
        <f t="shared" si="9"/>
        <v>12.7</v>
      </c>
    </row>
    <row r="9" spans="1:51">
      <c r="A9">
        <v>3987029050</v>
      </c>
      <c r="B9">
        <v>68182437</v>
      </c>
      <c r="C9" s="54">
        <v>42149.307002314818</v>
      </c>
      <c r="D9" s="54">
        <v>42149.307546296295</v>
      </c>
      <c r="E9" t="str">
        <v>58.173.113.97</v>
      </c>
      <c r="F9">
        <v>0</v>
      </c>
      <c r="G9">
        <v>0</v>
      </c>
      <c r="H9">
        <v>0</v>
      </c>
      <c r="I9">
        <v>0</v>
      </c>
      <c r="J9" t="str">
        <v>Yes, I have the client identification code</v>
      </c>
      <c r="K9" s="91">
        <v>123</v>
      </c>
      <c r="L9" t="str">
        <v>ClaimantFName</v>
      </c>
      <c r="M9" s="55" t="str">
        <v>ClaimantInitials</v>
      </c>
      <c r="N9" t="str">
        <v>ClaimantLastName</v>
      </c>
      <c r="O9" s="55" t="str">
        <v>5/11/1961</v>
      </c>
      <c r="P9" t="str">
        <v>M</v>
      </c>
      <c r="Q9" t="str">
        <v>EmployerFullName</v>
      </c>
      <c r="R9" t="str">
        <v>DocFName</v>
      </c>
      <c r="S9" t="str">
        <v>DocInitials</v>
      </c>
      <c r="T9">
        <v>0</v>
      </c>
      <c r="U9">
        <v>0</v>
      </c>
      <c r="V9" t="str">
        <v>jamesbenjamin1961@gmail.com</v>
      </c>
      <c r="W9">
        <v>0</v>
      </c>
      <c r="X9">
        <v>0</v>
      </c>
      <c r="Y9">
        <v>0</v>
      </c>
      <c r="Z9">
        <v>0</v>
      </c>
      <c r="AA9">
        <v>0</v>
      </c>
      <c r="AB9">
        <v>0</v>
      </c>
      <c r="AC9">
        <v>0</v>
      </c>
      <c r="AD9">
        <v>0</v>
      </c>
      <c r="AE9">
        <v>0</v>
      </c>
      <c r="AF9">
        <v>0</v>
      </c>
      <c r="AG9">
        <v>0</v>
      </c>
      <c r="AH9">
        <v>0</v>
      </c>
      <c r="AI9" s="18" t="str">
        <v>Mild</v>
      </c>
      <c r="AJ9" t="str">
        <v>Mild</v>
      </c>
      <c r="AK9" t="str">
        <v>None</v>
      </c>
      <c r="AL9" t="str">
        <v>None</v>
      </c>
      <c r="AM9" t="str">
        <v>Severe</v>
      </c>
      <c r="AN9" s="57" t="str">
        <v>Extreme</v>
      </c>
      <c r="AO9" s="57" t="str">
        <v>Extreme</v>
      </c>
      <c r="AP9" s="57" t="str">
        <f t="shared" si="0"/>
        <v>jamesbenjamin1961@gmail.com</v>
      </c>
      <c r="AQ9" s="68" t="str">
        <f t="shared" si="1"/>
        <v>ClaimantFName ClaimantLastName</v>
      </c>
      <c r="AR9">
        <f t="shared" si="2"/>
        <v>1</v>
      </c>
      <c r="AS9">
        <f t="shared" si="3"/>
        <v>1</v>
      </c>
      <c r="AT9">
        <f t="shared" si="4"/>
        <v>1</v>
      </c>
      <c r="AU9">
        <f t="shared" si="5"/>
        <v>0</v>
      </c>
      <c r="AV9">
        <f t="shared" si="6"/>
        <v>0</v>
      </c>
      <c r="AW9">
        <f t="shared" si="7"/>
        <v>3</v>
      </c>
      <c r="AX9">
        <f t="shared" si="8"/>
        <v>4</v>
      </c>
      <c r="AY9" s="79">
        <f t="shared" si="9"/>
        <v>23.4</v>
      </c>
    </row>
    <row r="10" spans="1:51">
      <c r="A10">
        <v>4026068568</v>
      </c>
      <c r="B10">
        <v>67980820</v>
      </c>
      <c r="C10" s="54">
        <v>42167.099178240744</v>
      </c>
      <c r="D10" s="54">
        <v>42167.099548611113</v>
      </c>
      <c r="E10" t="str">
        <v>58.173.113.97</v>
      </c>
      <c r="F10">
        <v>0</v>
      </c>
      <c r="G10">
        <v>0</v>
      </c>
      <c r="H10">
        <v>0</v>
      </c>
      <c r="I10">
        <v>0</v>
      </c>
      <c r="J10" t="str">
        <v>Yes, I have the client identification code</v>
      </c>
      <c r="K10" s="91" t="str">
        <v>qwertyy</v>
      </c>
      <c r="L10">
        <v>0</v>
      </c>
      <c r="M10" s="55">
        <v>0</v>
      </c>
      <c r="N10">
        <v>0</v>
      </c>
      <c r="O10" s="55">
        <v>0</v>
      </c>
      <c r="P10">
        <v>0</v>
      </c>
      <c r="Q10">
        <v>0</v>
      </c>
      <c r="R10">
        <v>0</v>
      </c>
      <c r="S10">
        <v>0</v>
      </c>
      <c r="T10">
        <v>0</v>
      </c>
      <c r="U10">
        <v>0</v>
      </c>
      <c r="V10">
        <v>0</v>
      </c>
      <c r="W10">
        <v>0</v>
      </c>
      <c r="X10">
        <v>0</v>
      </c>
      <c r="Y10">
        <v>0</v>
      </c>
      <c r="Z10">
        <v>0</v>
      </c>
      <c r="AA10">
        <v>0</v>
      </c>
      <c r="AB10">
        <v>0</v>
      </c>
      <c r="AC10">
        <v>0</v>
      </c>
      <c r="AD10">
        <v>0</v>
      </c>
      <c r="AE10">
        <v>0</v>
      </c>
      <c r="AF10">
        <v>0</v>
      </c>
      <c r="AG10">
        <v>0</v>
      </c>
      <c r="AH10">
        <v>0</v>
      </c>
      <c r="AI10" s="18" t="str">
        <v>Moderate</v>
      </c>
      <c r="AJ10" t="str">
        <v>Moderate</v>
      </c>
      <c r="AK10" t="str">
        <v>Severe</v>
      </c>
      <c r="AL10" t="str">
        <v>None</v>
      </c>
      <c r="AM10" t="str">
        <v>Moderate</v>
      </c>
      <c r="AN10" s="57" t="str">
        <v>Moderate</v>
      </c>
      <c r="AO10" s="57" t="str">
        <v>Extreme</v>
      </c>
      <c r="AP10" s="57">
        <f t="shared" si="0"/>
        <v>0</v>
      </c>
      <c r="AQ10" s="68" t="str">
        <f t="shared" si="1"/>
        <v>0 0</v>
      </c>
      <c r="AR10">
        <f t="shared" si="2"/>
        <v>2</v>
      </c>
      <c r="AS10">
        <f t="shared" si="3"/>
        <v>2</v>
      </c>
      <c r="AT10">
        <f t="shared" si="4"/>
        <v>2</v>
      </c>
      <c r="AU10">
        <f t="shared" si="5"/>
        <v>3</v>
      </c>
      <c r="AV10">
        <f t="shared" si="6"/>
        <v>0</v>
      </c>
      <c r="AW10">
        <f t="shared" si="7"/>
        <v>2</v>
      </c>
      <c r="AX10">
        <f t="shared" si="8"/>
        <v>2</v>
      </c>
      <c r="AY10" s="79">
        <f t="shared" si="9"/>
        <v>41.7</v>
      </c>
    </row>
    <row r="11" spans="1:51">
      <c r="A11">
        <v>4026068568</v>
      </c>
      <c r="B11">
        <v>67980820</v>
      </c>
      <c r="C11" s="54">
        <v>42167.099178240744</v>
      </c>
      <c r="D11" s="54">
        <v>42167.099548611113</v>
      </c>
      <c r="E11" t="str">
        <v>58.173.113.97</v>
      </c>
      <c r="F11">
        <v>0</v>
      </c>
      <c r="G11">
        <v>0</v>
      </c>
      <c r="H11">
        <v>0</v>
      </c>
      <c r="I11">
        <v>0</v>
      </c>
      <c r="J11" t="str">
        <v>Yes, I have the client identification code</v>
      </c>
      <c r="K11" s="91" t="str">
        <v>qwertyy</v>
      </c>
      <c r="L11">
        <v>0</v>
      </c>
      <c r="M11" s="55">
        <v>0</v>
      </c>
      <c r="N11">
        <v>0</v>
      </c>
      <c r="O11" s="55">
        <v>0</v>
      </c>
      <c r="P11">
        <v>0</v>
      </c>
      <c r="Q11">
        <v>0</v>
      </c>
      <c r="R11">
        <v>0</v>
      </c>
      <c r="S11">
        <v>0</v>
      </c>
      <c r="T11">
        <v>0</v>
      </c>
      <c r="U11">
        <v>0</v>
      </c>
      <c r="V11">
        <v>0</v>
      </c>
      <c r="W11">
        <v>0</v>
      </c>
      <c r="X11">
        <v>0</v>
      </c>
      <c r="Y11">
        <v>0</v>
      </c>
      <c r="Z11">
        <v>0</v>
      </c>
      <c r="AA11">
        <v>0</v>
      </c>
      <c r="AB11">
        <v>0</v>
      </c>
      <c r="AC11">
        <v>0</v>
      </c>
      <c r="AD11">
        <v>0</v>
      </c>
      <c r="AE11">
        <v>0</v>
      </c>
      <c r="AF11">
        <v>0</v>
      </c>
      <c r="AG11">
        <v>0</v>
      </c>
      <c r="AH11">
        <v>0</v>
      </c>
      <c r="AI11" s="18" t="str">
        <v>Moderate</v>
      </c>
      <c r="AJ11" t="str">
        <v>Moderate</v>
      </c>
      <c r="AK11" t="str">
        <v>None</v>
      </c>
      <c r="AL11" t="str">
        <v>None</v>
      </c>
      <c r="AM11" t="str">
        <v>Moderate</v>
      </c>
      <c r="AN11" s="57" t="str">
        <v>Moderate</v>
      </c>
      <c r="AO11" s="57" t="str">
        <v>Extreme</v>
      </c>
      <c r="AP11" s="57">
        <f t="shared" si="0"/>
        <v>0</v>
      </c>
      <c r="AQ11" s="68" t="str">
        <f t="shared" si="1"/>
        <v>0 0</v>
      </c>
      <c r="AR11">
        <f t="shared" si="2"/>
        <v>2</v>
      </c>
      <c r="AS11">
        <f t="shared" si="3"/>
        <v>2</v>
      </c>
      <c r="AT11">
        <f t="shared" si="4"/>
        <v>2</v>
      </c>
      <c r="AU11">
        <f t="shared" si="5"/>
        <v>0</v>
      </c>
      <c r="AV11">
        <f t="shared" si="6"/>
        <v>0</v>
      </c>
      <c r="AW11">
        <f t="shared" si="7"/>
        <v>2</v>
      </c>
      <c r="AX11">
        <f t="shared" si="8"/>
        <v>2</v>
      </c>
      <c r="AY11" s="79">
        <f t="shared" si="9"/>
        <v>30.4</v>
      </c>
    </row>
    <row r="12" spans="1:51">
      <c r="A12">
        <v>4026195332</v>
      </c>
      <c r="B12">
        <v>67980820</v>
      </c>
      <c r="C12" s="54">
        <v>42167.187962962962</v>
      </c>
      <c r="D12" s="54">
        <v>42167.189131944448</v>
      </c>
      <c r="E12" t="str">
        <v>58.173.113.97</v>
      </c>
      <c r="F12" t="str">
        <v>ddd@fff.com</v>
      </c>
      <c r="G12" t="str">
        <v>FNClaim</v>
      </c>
      <c r="H12" t="str">
        <v>LNClaim</v>
      </c>
      <c r="I12">
        <v>0</v>
      </c>
      <c r="J12" t="str">
        <v>No, I want to input the claim's particulars</v>
      </c>
      <c r="K12" s="91">
        <v>0</v>
      </c>
      <c r="L12" t="str">
        <v>FNClaim</v>
      </c>
      <c r="M12" s="55" t="str">
        <v>InitClaim</v>
      </c>
      <c r="N12" t="str">
        <v>LNClaim</v>
      </c>
      <c r="O12" s="55" t="str">
        <v>4/24/1961</v>
      </c>
      <c r="P12" t="str">
        <v>m</v>
      </c>
      <c r="Q12" t="str">
        <v>CompName</v>
      </c>
      <c r="R12" t="str">
        <v>dcsdc</v>
      </c>
      <c r="S12" t="str">
        <v>csdc</v>
      </c>
      <c r="T12" t="str">
        <v>csdcsdc</v>
      </c>
      <c r="U12" t="str">
        <v>fsdfsdf</v>
      </c>
      <c r="V12" t="str">
        <v>ddd@fff.com</v>
      </c>
      <c r="W12" t="str">
        <v>Yes</v>
      </c>
      <c r="X12" t="str">
        <v>sadsad</v>
      </c>
      <c r="Y12" t="str">
        <v>sdsadsa</v>
      </c>
      <c r="Z12" t="str">
        <v>sdsd</v>
      </c>
      <c r="AA12" t="str">
        <v>dsad</v>
      </c>
      <c r="AB12" t="str">
        <v>dsasdas</v>
      </c>
      <c r="AC12" t="str">
        <v>sadsad</v>
      </c>
      <c r="AD12" t="str">
        <v>sadd</v>
      </c>
      <c r="AE12" t="str">
        <v>dsaasd</v>
      </c>
      <c r="AF12" t="str">
        <v>dsad</v>
      </c>
      <c r="AG12" t="str">
        <v>dsadsad</v>
      </c>
      <c r="AH12" t="str">
        <v>sdasd</v>
      </c>
      <c r="AI12" s="18" t="str">
        <v>Moderate</v>
      </c>
      <c r="AJ12" t="str">
        <v>Moderate</v>
      </c>
      <c r="AK12" t="str">
        <v>None</v>
      </c>
      <c r="AL12" t="str">
        <v>Severe</v>
      </c>
      <c r="AM12" t="str">
        <v>Moderate</v>
      </c>
      <c r="AN12" s="57" t="str">
        <v>Moderate</v>
      </c>
      <c r="AO12" s="57" t="str">
        <v>Extreme</v>
      </c>
      <c r="AP12" s="57" t="str">
        <f t="shared" si="0"/>
        <v>ddd@fff.com</v>
      </c>
      <c r="AQ12" s="68" t="str">
        <f t="shared" si="1"/>
        <v>FNClaim LNClaim</v>
      </c>
      <c r="AR12">
        <f t="shared" si="2"/>
        <v>2</v>
      </c>
      <c r="AS12">
        <f t="shared" si="3"/>
        <v>2</v>
      </c>
      <c r="AT12">
        <f t="shared" si="4"/>
        <v>2</v>
      </c>
      <c r="AU12">
        <f t="shared" si="5"/>
        <v>0</v>
      </c>
      <c r="AV12">
        <f t="shared" si="6"/>
        <v>3</v>
      </c>
      <c r="AW12">
        <f t="shared" si="7"/>
        <v>2</v>
      </c>
      <c r="AX12">
        <f t="shared" si="8"/>
        <v>2</v>
      </c>
      <c r="AY12" s="79">
        <f t="shared" si="9"/>
        <v>41.7</v>
      </c>
    </row>
    <row r="13" spans="1:51">
      <c r="A13">
        <v>4026195332</v>
      </c>
      <c r="B13">
        <v>67980820</v>
      </c>
      <c r="C13" s="54">
        <v>42167.187962962962</v>
      </c>
      <c r="D13" s="54">
        <v>42167.189131944448</v>
      </c>
      <c r="E13" t="str">
        <v>58.173.113.97</v>
      </c>
      <c r="F13" t="str">
        <v>ddd@fff.com</v>
      </c>
      <c r="G13" t="str">
        <v>FNClaim</v>
      </c>
      <c r="H13" t="str">
        <v>LNClaim</v>
      </c>
      <c r="I13">
        <v>0</v>
      </c>
      <c r="J13" t="str">
        <v>No, I want to input the claim's particulars</v>
      </c>
      <c r="K13" s="91">
        <v>0</v>
      </c>
      <c r="L13" t="str">
        <v>FNClaim</v>
      </c>
      <c r="M13" s="55" t="str">
        <v>InitClaim</v>
      </c>
      <c r="N13" t="str">
        <v>LNClaim</v>
      </c>
      <c r="O13" s="55" t="str">
        <v>4/24/1961</v>
      </c>
      <c r="P13" t="str">
        <v>m</v>
      </c>
      <c r="Q13" t="str">
        <v>CompName</v>
      </c>
      <c r="R13" t="str">
        <v>dcsdc</v>
      </c>
      <c r="S13" t="str">
        <v>csdc</v>
      </c>
      <c r="T13" t="str">
        <v>csdcsdc</v>
      </c>
      <c r="U13" t="str">
        <v>fsdfsdf</v>
      </c>
      <c r="V13" t="str">
        <v>ddd@fff.com</v>
      </c>
      <c r="W13" t="str">
        <v>Yes</v>
      </c>
      <c r="X13" t="str">
        <v>sadsad</v>
      </c>
      <c r="Y13" t="str">
        <v>sdsadsa</v>
      </c>
      <c r="Z13" t="str">
        <v>sdsd</v>
      </c>
      <c r="AA13" t="str">
        <v>dsad</v>
      </c>
      <c r="AB13" t="str">
        <v>dsasdas</v>
      </c>
      <c r="AC13" t="str">
        <v>sadsad</v>
      </c>
      <c r="AD13" t="str">
        <v>sadd</v>
      </c>
      <c r="AE13" t="str">
        <v>dsaasd</v>
      </c>
      <c r="AF13" t="str">
        <v>dsad</v>
      </c>
      <c r="AG13" t="str">
        <v>dsadsad</v>
      </c>
      <c r="AH13" t="str">
        <v>sdasd</v>
      </c>
      <c r="AI13" s="18" t="str">
        <v>Moderate</v>
      </c>
      <c r="AJ13" t="str">
        <v>Moderate</v>
      </c>
      <c r="AK13" t="str">
        <v>None</v>
      </c>
      <c r="AL13" t="str">
        <v>Severe</v>
      </c>
      <c r="AM13" t="str">
        <v>Severe</v>
      </c>
      <c r="AN13" s="57">
        <v>0</v>
      </c>
      <c r="AO13" s="57" t="str">
        <v>Extreme</v>
      </c>
      <c r="AP13" s="57" t="str">
        <f t="shared" si="0"/>
        <v>ddd@fff.com</v>
      </c>
      <c r="AQ13" s="68" t="str">
        <f t="shared" si="1"/>
        <v>FNClaim LNClaim</v>
      </c>
      <c r="AR13">
        <f t="shared" si="2"/>
        <v>2</v>
      </c>
      <c r="AS13">
        <f t="shared" si="3"/>
        <v>2</v>
      </c>
      <c r="AT13">
        <f t="shared" si="4"/>
        <v>2</v>
      </c>
      <c r="AU13">
        <f t="shared" si="5"/>
        <v>0</v>
      </c>
      <c r="AV13">
        <f t="shared" si="6"/>
        <v>3</v>
      </c>
      <c r="AW13">
        <f t="shared" si="7"/>
        <v>3</v>
      </c>
      <c r="AX13" t="e">
        <f t="shared" si="8"/>
        <v>#N/A</v>
      </c>
      <c r="AY13" s="79">
        <f t="shared" si="9"/>
        <v>46.1</v>
      </c>
    </row>
    <row r="14" spans="1:51">
      <c r="A14">
        <v>4026227763</v>
      </c>
      <c r="B14">
        <v>67980820</v>
      </c>
      <c r="C14" s="54">
        <v>42167.213368055556</v>
      </c>
      <c r="D14" s="54">
        <v>42167.214363425926</v>
      </c>
      <c r="E14" t="str">
        <v>58.173.113.97</v>
      </c>
      <c r="F14" t="str">
        <v>fff@ddd.com</v>
      </c>
      <c r="G14" t="str">
        <v>FNClaim</v>
      </c>
      <c r="H14" t="str">
        <v>Benjamin</v>
      </c>
      <c r="I14">
        <v>0</v>
      </c>
      <c r="J14" t="str">
        <v>No, I want to input the claim's particulars</v>
      </c>
      <c r="K14" s="91">
        <v>0</v>
      </c>
      <c r="L14" t="str">
        <v>FNClaim</v>
      </c>
      <c r="M14" s="55" t="str">
        <v>James</v>
      </c>
      <c r="N14" t="str">
        <v>Benjamin</v>
      </c>
      <c r="O14" s="55" t="str">
        <v>csdcsd</v>
      </c>
      <c r="P14" t="str">
        <v>m</v>
      </c>
      <c r="Q14" t="str">
        <v>CompName</v>
      </c>
      <c r="R14" t="str">
        <v>dcsdc</v>
      </c>
      <c r="S14" t="str">
        <v>James</v>
      </c>
      <c r="T14" t="str">
        <v>Benjamin</v>
      </c>
      <c r="U14" t="str">
        <v>fsdfsdf</v>
      </c>
      <c r="V14" t="str">
        <v>fff@ddd.com</v>
      </c>
      <c r="W14" t="str">
        <v>Yes</v>
      </c>
      <c r="X14" t="str">
        <v>James Benjamin</v>
      </c>
      <c r="Y14" t="str">
        <v>sdsadsa</v>
      </c>
      <c r="Z14" t="str">
        <v>gdfgf</v>
      </c>
      <c r="AA14" t="str">
        <v>gfgffg</v>
      </c>
      <c r="AB14" t="str">
        <v>hmjuykuy</v>
      </c>
      <c r="AC14" t="str">
        <v>daf</v>
      </c>
      <c r="AD14" t="str">
        <v>asdfasdf</v>
      </c>
      <c r="AE14" t="str">
        <v>afgfdg</v>
      </c>
      <c r="AF14" t="str">
        <v>iuujhm</v>
      </c>
      <c r="AG14">
        <v>534</v>
      </c>
      <c r="AH14">
        <v>5343</v>
      </c>
      <c r="AI14" s="18" t="str">
        <v>Moderate</v>
      </c>
      <c r="AJ14" t="str">
        <v>Mild</v>
      </c>
      <c r="AK14" t="str">
        <v>None</v>
      </c>
      <c r="AL14" t="str">
        <v>Severe</v>
      </c>
      <c r="AM14" t="str">
        <v>Moderate</v>
      </c>
      <c r="AN14" s="57" t="str">
        <v>Extreme</v>
      </c>
      <c r="AO14" s="57" t="str">
        <v>None</v>
      </c>
      <c r="AP14" s="57" t="str">
        <f t="shared" si="0"/>
        <v>fff@ddd.com</v>
      </c>
      <c r="AQ14" s="68" t="str">
        <f t="shared" si="1"/>
        <v>FNClaim Benjamin</v>
      </c>
      <c r="AR14">
        <f t="shared" si="2"/>
        <v>2</v>
      </c>
      <c r="AS14">
        <f t="shared" si="3"/>
        <v>1</v>
      </c>
      <c r="AT14">
        <f t="shared" si="4"/>
        <v>1</v>
      </c>
      <c r="AU14">
        <f t="shared" si="5"/>
        <v>0</v>
      </c>
      <c r="AV14">
        <f t="shared" si="6"/>
        <v>3</v>
      </c>
      <c r="AW14">
        <f t="shared" si="7"/>
        <v>2</v>
      </c>
      <c r="AX14">
        <f t="shared" si="8"/>
        <v>4</v>
      </c>
      <c r="AY14" s="79">
        <f t="shared" si="9"/>
        <v>33.9</v>
      </c>
    </row>
    <row r="15" spans="1:51">
      <c r="A15">
        <v>4026227763</v>
      </c>
      <c r="B15">
        <v>67980820</v>
      </c>
      <c r="C15" s="54">
        <v>42167.213368055556</v>
      </c>
      <c r="D15" s="54">
        <v>42167.214363425926</v>
      </c>
      <c r="E15" t="str">
        <v>58.173.113.97</v>
      </c>
      <c r="F15" t="str">
        <v>fff@ddd.com</v>
      </c>
      <c r="G15" t="str">
        <v>FNClaim</v>
      </c>
      <c r="H15" t="str">
        <v>Benjamin</v>
      </c>
      <c r="I15">
        <v>0</v>
      </c>
      <c r="J15" t="str">
        <v>No, I want to input the claim's particulars</v>
      </c>
      <c r="K15" s="91">
        <v>0</v>
      </c>
      <c r="L15" t="str">
        <v>FNClaim</v>
      </c>
      <c r="M15" s="55" t="str">
        <v>James</v>
      </c>
      <c r="N15" t="str">
        <v>Benjamin</v>
      </c>
      <c r="O15" s="55" t="str">
        <v>csdcsd</v>
      </c>
      <c r="P15" t="str">
        <v>m</v>
      </c>
      <c r="Q15" t="str">
        <v>CompName</v>
      </c>
      <c r="R15" t="str">
        <v>dcsdc</v>
      </c>
      <c r="S15" t="str">
        <v>James</v>
      </c>
      <c r="T15" t="str">
        <v>Benjamin</v>
      </c>
      <c r="U15" t="str">
        <v>fsdfsdf</v>
      </c>
      <c r="V15" t="str">
        <v>fff@ddd.com</v>
      </c>
      <c r="W15" t="str">
        <v>Yes</v>
      </c>
      <c r="X15" t="str">
        <v>James Benjamin</v>
      </c>
      <c r="Y15" t="str">
        <v>sdsadsa</v>
      </c>
      <c r="Z15" t="str">
        <v>gdfgf</v>
      </c>
      <c r="AA15" t="str">
        <v>gfgffg</v>
      </c>
      <c r="AB15" t="str">
        <v>hmjuykuy</v>
      </c>
      <c r="AC15" t="str">
        <v>daf</v>
      </c>
      <c r="AD15" t="str">
        <v>asdfasdf</v>
      </c>
      <c r="AE15" t="str">
        <v>afgfdg</v>
      </c>
      <c r="AF15" t="str">
        <v>iuujhm</v>
      </c>
      <c r="AG15">
        <v>534</v>
      </c>
      <c r="AH15">
        <v>5343</v>
      </c>
      <c r="AI15" s="18" t="str">
        <v>Moderate</v>
      </c>
      <c r="AJ15" t="str">
        <v>Mild</v>
      </c>
      <c r="AK15" t="str">
        <v>None</v>
      </c>
      <c r="AL15" t="str">
        <v>Severe</v>
      </c>
      <c r="AM15" t="str">
        <v>Moderate</v>
      </c>
      <c r="AN15" s="57" t="str">
        <v>Extreme</v>
      </c>
      <c r="AO15" s="57" t="str">
        <v>None</v>
      </c>
      <c r="AP15" s="57" t="str">
        <f t="shared" si="0"/>
        <v>fff@ddd.com</v>
      </c>
      <c r="AQ15" s="68" t="str">
        <f t="shared" si="1"/>
        <v>FNClaim Benjamin</v>
      </c>
      <c r="AR15">
        <f t="shared" si="2"/>
        <v>2</v>
      </c>
      <c r="AS15">
        <f t="shared" si="3"/>
        <v>1</v>
      </c>
      <c r="AT15">
        <f t="shared" si="4"/>
        <v>1</v>
      </c>
      <c r="AU15">
        <f t="shared" si="5"/>
        <v>0</v>
      </c>
      <c r="AV15">
        <f t="shared" si="6"/>
        <v>3</v>
      </c>
      <c r="AW15">
        <f t="shared" si="7"/>
        <v>2</v>
      </c>
      <c r="AX15">
        <f t="shared" si="8"/>
        <v>4</v>
      </c>
      <c r="AY15" s="79">
        <f t="shared" si="9"/>
        <v>33.9</v>
      </c>
    </row>
    <row r="16" spans="1:51">
      <c r="A16">
        <v>4026243369</v>
      </c>
      <c r="B16">
        <v>67980820</v>
      </c>
      <c r="C16" s="54">
        <v>42167.226956018516</v>
      </c>
      <c r="D16" s="54">
        <v>42167.227303240739</v>
      </c>
      <c r="E16" t="str">
        <v>58.173.113.97</v>
      </c>
      <c r="F16">
        <v>0</v>
      </c>
      <c r="G16">
        <v>0</v>
      </c>
      <c r="H16">
        <v>0</v>
      </c>
      <c r="I16">
        <v>0</v>
      </c>
      <c r="J16" t="str">
        <v>Yes, I have the client identification code</v>
      </c>
      <c r="K16" s="92" t="str">
        <v>qwertyy</v>
      </c>
      <c r="L16">
        <v>0</v>
      </c>
      <c r="M16" s="55">
        <v>0</v>
      </c>
      <c r="N16">
        <v>0</v>
      </c>
      <c r="O16" s="55">
        <v>0</v>
      </c>
      <c r="P16">
        <v>0</v>
      </c>
      <c r="Q16">
        <v>0</v>
      </c>
      <c r="R16">
        <v>0</v>
      </c>
      <c r="S16">
        <v>0</v>
      </c>
      <c r="T16">
        <v>0</v>
      </c>
      <c r="U16">
        <v>0</v>
      </c>
      <c r="V16">
        <v>0</v>
      </c>
      <c r="W16">
        <v>0</v>
      </c>
      <c r="X16">
        <v>0</v>
      </c>
      <c r="Y16">
        <v>0</v>
      </c>
      <c r="Z16">
        <v>0</v>
      </c>
      <c r="AA16">
        <v>0</v>
      </c>
      <c r="AB16">
        <v>0</v>
      </c>
      <c r="AC16">
        <v>0</v>
      </c>
      <c r="AD16">
        <v>0</v>
      </c>
      <c r="AE16">
        <v>0</v>
      </c>
      <c r="AF16">
        <v>0</v>
      </c>
      <c r="AG16">
        <v>0</v>
      </c>
      <c r="AH16">
        <v>0</v>
      </c>
      <c r="AI16" s="18" t="str">
        <v>Mild</v>
      </c>
      <c r="AJ16" t="str">
        <v>Mild</v>
      </c>
      <c r="AK16" t="str">
        <v>Mild</v>
      </c>
      <c r="AL16" t="str">
        <v>Mild</v>
      </c>
      <c r="AM16" t="str">
        <v>Mild</v>
      </c>
      <c r="AN16" s="57" t="str">
        <v>Mild</v>
      </c>
      <c r="AO16" s="57" t="str">
        <v>Mild</v>
      </c>
      <c r="AP16" s="57">
        <f t="shared" si="0"/>
        <v>0</v>
      </c>
      <c r="AQ16" s="68" t="str">
        <f t="shared" si="1"/>
        <v>0 0</v>
      </c>
      <c r="AR16">
        <f t="shared" si="2"/>
        <v>1</v>
      </c>
      <c r="AS16">
        <f t="shared" si="3"/>
        <v>1</v>
      </c>
      <c r="AT16">
        <f t="shared" si="4"/>
        <v>1</v>
      </c>
      <c r="AU16">
        <f t="shared" si="5"/>
        <v>1</v>
      </c>
      <c r="AV16">
        <f t="shared" si="6"/>
        <v>1</v>
      </c>
      <c r="AW16">
        <f t="shared" si="7"/>
        <v>1</v>
      </c>
      <c r="AX16">
        <f t="shared" si="8"/>
        <v>1</v>
      </c>
      <c r="AY16" s="79">
        <f t="shared" si="9"/>
        <v>23.4</v>
      </c>
    </row>
    <row r="17" spans="1:51">
      <c r="A17">
        <v>4026276478</v>
      </c>
      <c r="B17">
        <v>67980820</v>
      </c>
      <c r="C17" s="54">
        <v>42167.255185185182</v>
      </c>
      <c r="D17" s="54">
        <v>42167.255532407406</v>
      </c>
      <c r="E17" t="str">
        <v>58.173.113.97</v>
      </c>
      <c r="F17">
        <v>0</v>
      </c>
      <c r="G17">
        <v>0</v>
      </c>
      <c r="H17">
        <v>0</v>
      </c>
      <c r="I17">
        <v>0</v>
      </c>
      <c r="J17" t="str">
        <v>Yes, I have the client identification code</v>
      </c>
      <c r="K17" s="91" t="str">
        <v>JudyIdelson</v>
      </c>
      <c r="L17">
        <v>0</v>
      </c>
      <c r="M17" s="55">
        <v>0</v>
      </c>
      <c r="N17">
        <v>0</v>
      </c>
      <c r="O17" s="55">
        <v>0</v>
      </c>
      <c r="P17">
        <v>0</v>
      </c>
      <c r="Q17">
        <v>0</v>
      </c>
      <c r="R17">
        <v>0</v>
      </c>
      <c r="S17">
        <v>0</v>
      </c>
      <c r="T17">
        <v>0</v>
      </c>
      <c r="U17">
        <v>0</v>
      </c>
      <c r="V17">
        <v>0</v>
      </c>
      <c r="W17">
        <v>0</v>
      </c>
      <c r="X17">
        <v>0</v>
      </c>
      <c r="Y17">
        <v>0</v>
      </c>
      <c r="Z17">
        <v>0</v>
      </c>
      <c r="AA17">
        <v>0</v>
      </c>
      <c r="AB17">
        <v>0</v>
      </c>
      <c r="AC17">
        <v>0</v>
      </c>
      <c r="AD17">
        <v>0</v>
      </c>
      <c r="AE17">
        <v>0</v>
      </c>
      <c r="AF17">
        <v>0</v>
      </c>
      <c r="AG17">
        <v>0</v>
      </c>
      <c r="AH17">
        <v>0</v>
      </c>
      <c r="AI17" s="18" t="str">
        <v>None</v>
      </c>
      <c r="AJ17" t="str">
        <v>None</v>
      </c>
      <c r="AK17" t="str">
        <v>Mild</v>
      </c>
      <c r="AL17" t="str">
        <v>Mild</v>
      </c>
      <c r="AM17" t="str">
        <v>None</v>
      </c>
      <c r="AN17" s="57" t="str">
        <v>Mild</v>
      </c>
      <c r="AO17" s="57" t="str">
        <v>Mild</v>
      </c>
      <c r="AP17" s="57">
        <f t="shared" si="0"/>
        <v>0</v>
      </c>
      <c r="AQ17" s="68" t="str">
        <f t="shared" si="1"/>
        <v>0 0</v>
      </c>
      <c r="AR17">
        <f t="shared" si="2"/>
        <v>0</v>
      </c>
      <c r="AS17">
        <f t="shared" si="3"/>
        <v>0</v>
      </c>
      <c r="AT17">
        <f t="shared" si="4"/>
        <v>0</v>
      </c>
      <c r="AU17">
        <f t="shared" si="5"/>
        <v>1</v>
      </c>
      <c r="AV17">
        <f t="shared" si="6"/>
        <v>1</v>
      </c>
      <c r="AW17">
        <f t="shared" si="7"/>
        <v>0</v>
      </c>
      <c r="AX17">
        <f t="shared" si="8"/>
        <v>1</v>
      </c>
      <c r="AY17" s="79">
        <f t="shared" si="9"/>
        <v>8.8000000000000007</v>
      </c>
    </row>
    <row r="18" spans="1:51">
      <c r="A18">
        <v>4026276478</v>
      </c>
      <c r="B18">
        <v>67980820</v>
      </c>
      <c r="C18" s="54">
        <v>42167.255185185182</v>
      </c>
      <c r="D18" s="54">
        <v>42167.255532407406</v>
      </c>
      <c r="E18" t="str">
        <v>58.173.113.97</v>
      </c>
      <c r="F18">
        <v>0</v>
      </c>
      <c r="G18">
        <v>0</v>
      </c>
      <c r="H18">
        <v>0</v>
      </c>
      <c r="I18">
        <v>0</v>
      </c>
      <c r="J18" t="str">
        <v>Yes, I have the client identification code</v>
      </c>
      <c r="K18" s="91" t="str">
        <v>JudyIdelson</v>
      </c>
      <c r="L18">
        <v>0</v>
      </c>
      <c r="M18" s="55">
        <v>0</v>
      </c>
      <c r="N18">
        <v>0</v>
      </c>
      <c r="O18" s="55">
        <v>0</v>
      </c>
      <c r="P18">
        <v>0</v>
      </c>
      <c r="Q18">
        <v>0</v>
      </c>
      <c r="R18">
        <v>0</v>
      </c>
      <c r="S18">
        <v>0</v>
      </c>
      <c r="T18">
        <v>0</v>
      </c>
      <c r="U18">
        <v>0</v>
      </c>
      <c r="V18">
        <v>0</v>
      </c>
      <c r="W18">
        <v>0</v>
      </c>
      <c r="X18">
        <v>0</v>
      </c>
      <c r="Y18">
        <v>0</v>
      </c>
      <c r="Z18">
        <v>0</v>
      </c>
      <c r="AA18">
        <v>0</v>
      </c>
      <c r="AB18">
        <v>0</v>
      </c>
      <c r="AC18">
        <v>0</v>
      </c>
      <c r="AD18">
        <v>0</v>
      </c>
      <c r="AE18">
        <v>0</v>
      </c>
      <c r="AF18">
        <v>0</v>
      </c>
      <c r="AG18">
        <v>0</v>
      </c>
      <c r="AH18">
        <v>0</v>
      </c>
      <c r="AI18" s="18" t="str">
        <v>None</v>
      </c>
      <c r="AJ18" t="str">
        <v>None</v>
      </c>
      <c r="AK18" t="str">
        <v>Mild</v>
      </c>
      <c r="AL18" t="str">
        <v>Mild</v>
      </c>
      <c r="AM18" t="str">
        <v>None</v>
      </c>
      <c r="AN18" s="57" t="str">
        <v>Mild</v>
      </c>
      <c r="AO18" s="57" t="str">
        <v>Mild</v>
      </c>
      <c r="AP18" s="57">
        <f t="shared" si="0"/>
        <v>0</v>
      </c>
      <c r="AQ18" s="68" t="str">
        <f t="shared" si="1"/>
        <v>0 0</v>
      </c>
      <c r="AR18">
        <f t="shared" si="2"/>
        <v>0</v>
      </c>
      <c r="AS18">
        <f t="shared" si="3"/>
        <v>0</v>
      </c>
      <c r="AT18">
        <f t="shared" si="4"/>
        <v>0</v>
      </c>
      <c r="AU18">
        <f t="shared" si="5"/>
        <v>1</v>
      </c>
      <c r="AV18">
        <f t="shared" si="6"/>
        <v>1</v>
      </c>
      <c r="AW18">
        <f t="shared" si="7"/>
        <v>0</v>
      </c>
      <c r="AX18">
        <f t="shared" si="8"/>
        <v>1</v>
      </c>
      <c r="AY18" s="79">
        <f t="shared" si="9"/>
        <v>8.8000000000000007</v>
      </c>
    </row>
    <row r="19" spans="1:51">
      <c r="A19">
        <v>4026364653</v>
      </c>
      <c r="B19">
        <v>67980820</v>
      </c>
      <c r="C19" s="54">
        <v>42167.321504629632</v>
      </c>
      <c r="D19" s="54">
        <v>42167.321886574071</v>
      </c>
      <c r="E19" t="str">
        <v>58.173.113.97</v>
      </c>
      <c r="F19">
        <v>0</v>
      </c>
      <c r="G19">
        <v>0</v>
      </c>
      <c r="H19">
        <v>0</v>
      </c>
      <c r="I19">
        <v>0</v>
      </c>
      <c r="J19" t="str">
        <v>Yes, I have the client identification code</v>
      </c>
      <c r="K19" s="91" t="str">
        <v>12345678790ab</v>
      </c>
      <c r="L19">
        <v>0</v>
      </c>
      <c r="M19" s="55">
        <v>0</v>
      </c>
      <c r="N19">
        <v>0</v>
      </c>
      <c r="O19" s="55">
        <v>0</v>
      </c>
      <c r="P19">
        <v>0</v>
      </c>
      <c r="Q19">
        <v>0</v>
      </c>
      <c r="R19">
        <v>0</v>
      </c>
      <c r="S19">
        <v>0</v>
      </c>
      <c r="T19">
        <v>0</v>
      </c>
      <c r="U19">
        <v>0</v>
      </c>
      <c r="V19">
        <v>0</v>
      </c>
      <c r="W19">
        <v>0</v>
      </c>
      <c r="X19">
        <v>0</v>
      </c>
      <c r="Y19">
        <v>0</v>
      </c>
      <c r="Z19">
        <v>0</v>
      </c>
      <c r="AA19">
        <v>0</v>
      </c>
      <c r="AB19">
        <v>0</v>
      </c>
      <c r="AC19">
        <v>0</v>
      </c>
      <c r="AD19">
        <v>0</v>
      </c>
      <c r="AE19">
        <v>0</v>
      </c>
      <c r="AF19">
        <v>0</v>
      </c>
      <c r="AG19">
        <v>0</v>
      </c>
      <c r="AH19">
        <v>0</v>
      </c>
      <c r="AI19" s="18" t="str">
        <v>Extreme</v>
      </c>
      <c r="AJ19" t="str">
        <v>Extreme</v>
      </c>
      <c r="AK19" t="str">
        <v>Extreme</v>
      </c>
      <c r="AL19" t="str">
        <v>Extreme</v>
      </c>
      <c r="AM19" t="str">
        <v>Extreme</v>
      </c>
      <c r="AN19" s="57" t="str">
        <v>Extreme</v>
      </c>
      <c r="AO19" s="57" t="str">
        <v>Severe</v>
      </c>
      <c r="AP19" s="57">
        <f t="shared" si="0"/>
        <v>0</v>
      </c>
      <c r="AQ19" s="68" t="str">
        <f t="shared" si="1"/>
        <v>0 0</v>
      </c>
      <c r="AR19">
        <f t="shared" si="2"/>
        <v>4</v>
      </c>
      <c r="AS19">
        <f t="shared" si="3"/>
        <v>4</v>
      </c>
      <c r="AT19">
        <f t="shared" si="4"/>
        <v>4</v>
      </c>
      <c r="AU19">
        <f t="shared" si="5"/>
        <v>4</v>
      </c>
      <c r="AV19">
        <f t="shared" si="6"/>
        <v>4</v>
      </c>
      <c r="AW19">
        <f t="shared" si="7"/>
        <v>4</v>
      </c>
      <c r="AX19">
        <f t="shared" si="8"/>
        <v>4</v>
      </c>
      <c r="AY19" s="79">
        <f t="shared" si="9"/>
        <v>100</v>
      </c>
    </row>
    <row r="20" spans="1:51">
      <c r="A20">
        <v>4026361967</v>
      </c>
      <c r="B20">
        <v>67980820</v>
      </c>
      <c r="C20" s="54">
        <v>42167.319814814815</v>
      </c>
      <c r="D20" s="54">
        <v>42167.320104166669</v>
      </c>
      <c r="E20" t="str">
        <v>58.173.113.97</v>
      </c>
      <c r="F20">
        <v>0</v>
      </c>
      <c r="G20">
        <v>0</v>
      </c>
      <c r="H20">
        <v>0</v>
      </c>
      <c r="I20">
        <v>0</v>
      </c>
      <c r="J20" t="str">
        <v>Yes, I have the client identification code</v>
      </c>
      <c r="K20" s="91" t="str">
        <v>12345678790ab</v>
      </c>
      <c r="L20">
        <v>0</v>
      </c>
      <c r="M20" s="55">
        <v>0</v>
      </c>
      <c r="N20">
        <v>0</v>
      </c>
      <c r="O20" s="55">
        <v>0</v>
      </c>
      <c r="P20">
        <v>0</v>
      </c>
      <c r="Q20">
        <v>0</v>
      </c>
      <c r="R20">
        <v>0</v>
      </c>
      <c r="S20">
        <v>0</v>
      </c>
      <c r="T20">
        <v>0</v>
      </c>
      <c r="U20">
        <v>0</v>
      </c>
      <c r="V20">
        <v>0</v>
      </c>
      <c r="W20">
        <v>0</v>
      </c>
      <c r="X20">
        <v>0</v>
      </c>
      <c r="Y20">
        <v>0</v>
      </c>
      <c r="Z20">
        <v>0</v>
      </c>
      <c r="AA20">
        <v>0</v>
      </c>
      <c r="AB20">
        <v>0</v>
      </c>
      <c r="AC20">
        <v>0</v>
      </c>
      <c r="AD20">
        <v>0</v>
      </c>
      <c r="AE20">
        <v>0</v>
      </c>
      <c r="AF20">
        <v>0</v>
      </c>
      <c r="AG20">
        <v>0</v>
      </c>
      <c r="AH20">
        <v>0</v>
      </c>
      <c r="AI20" s="18" t="str">
        <v>None</v>
      </c>
      <c r="AJ20" t="str">
        <v>None</v>
      </c>
      <c r="AK20" t="str">
        <v>Extreme</v>
      </c>
      <c r="AL20" t="str">
        <v>Extreme</v>
      </c>
      <c r="AM20" t="str">
        <v>Severe</v>
      </c>
      <c r="AN20" s="57" t="str">
        <v>Severe</v>
      </c>
      <c r="AO20" s="57" t="str">
        <v>Severe</v>
      </c>
      <c r="AP20" s="57">
        <f t="shared" si="0"/>
        <v>0</v>
      </c>
      <c r="AQ20" s="68" t="str">
        <f t="shared" si="1"/>
        <v>0 0</v>
      </c>
      <c r="AR20">
        <f t="shared" si="2"/>
        <v>0</v>
      </c>
      <c r="AS20">
        <f t="shared" si="3"/>
        <v>0</v>
      </c>
      <c r="AT20">
        <f t="shared" si="4"/>
        <v>0</v>
      </c>
      <c r="AU20">
        <f t="shared" si="5"/>
        <v>4</v>
      </c>
      <c r="AV20">
        <f t="shared" si="6"/>
        <v>4</v>
      </c>
      <c r="AW20">
        <f t="shared" si="7"/>
        <v>3</v>
      </c>
      <c r="AX20">
        <f t="shared" si="8"/>
        <v>3</v>
      </c>
      <c r="AY20" s="79">
        <f t="shared" si="9"/>
        <v>41.7</v>
      </c>
    </row>
    <row r="21" spans="1:51">
      <c r="A21">
        <v>4106177381</v>
      </c>
      <c r="B21">
        <v>67980820</v>
      </c>
      <c r="C21" s="54">
        <v>42212.233680555553</v>
      </c>
      <c r="D21" s="54">
        <v>42212.234189814815</v>
      </c>
      <c r="E21" t="str">
        <v>58.173.113.97</v>
      </c>
      <c r="F21">
        <v>0</v>
      </c>
      <c r="G21">
        <v>0</v>
      </c>
      <c r="H21">
        <v>0</v>
      </c>
      <c r="I21">
        <v>0</v>
      </c>
      <c r="J21" t="str">
        <v>Yes, I have the client identification code</v>
      </c>
      <c r="K21" s="91" t="str">
        <v>sdfSDFASDFAS</v>
      </c>
      <c r="L21">
        <v>0</v>
      </c>
      <c r="M21" s="55">
        <v>0</v>
      </c>
      <c r="N21">
        <v>0</v>
      </c>
      <c r="O21" s="55">
        <v>0</v>
      </c>
      <c r="P21">
        <v>0</v>
      </c>
      <c r="Q21">
        <v>0</v>
      </c>
      <c r="R21">
        <v>0</v>
      </c>
      <c r="S21">
        <v>0</v>
      </c>
      <c r="T21">
        <v>0</v>
      </c>
      <c r="U21">
        <v>0</v>
      </c>
      <c r="V21">
        <v>0</v>
      </c>
      <c r="W21">
        <v>0</v>
      </c>
      <c r="X21">
        <v>0</v>
      </c>
      <c r="Y21">
        <v>0</v>
      </c>
      <c r="Z21">
        <v>0</v>
      </c>
      <c r="AA21">
        <v>0</v>
      </c>
      <c r="AB21">
        <v>0</v>
      </c>
      <c r="AC21">
        <v>0</v>
      </c>
      <c r="AD21">
        <v>0</v>
      </c>
      <c r="AE21">
        <v>0</v>
      </c>
      <c r="AF21">
        <v>0</v>
      </c>
      <c r="AG21">
        <v>0</v>
      </c>
      <c r="AH21">
        <v>0</v>
      </c>
      <c r="AI21" s="18" t="str">
        <v>Mild</v>
      </c>
      <c r="AJ21" t="str">
        <v>Mild</v>
      </c>
      <c r="AK21" t="str">
        <v>Mild</v>
      </c>
      <c r="AL21" t="str">
        <v>Mild</v>
      </c>
      <c r="AM21" t="str">
        <v>Mild</v>
      </c>
      <c r="AN21" s="57" t="str">
        <v>Mild</v>
      </c>
      <c r="AO21" s="57" t="str">
        <v>Mild</v>
      </c>
      <c r="AP21" s="57">
        <f t="shared" si="0"/>
        <v>0</v>
      </c>
      <c r="AQ21" s="68" t="str">
        <f t="shared" si="1"/>
        <v>0 0</v>
      </c>
      <c r="AR21">
        <f t="shared" si="2"/>
        <v>1</v>
      </c>
      <c r="AS21">
        <f t="shared" si="3"/>
        <v>1</v>
      </c>
      <c r="AT21">
        <f t="shared" si="4"/>
        <v>1</v>
      </c>
      <c r="AU21">
        <f t="shared" si="5"/>
        <v>1</v>
      </c>
      <c r="AV21">
        <f t="shared" si="6"/>
        <v>1</v>
      </c>
      <c r="AW21">
        <f t="shared" si="7"/>
        <v>1</v>
      </c>
      <c r="AX21">
        <f t="shared" si="8"/>
        <v>1</v>
      </c>
      <c r="AY21" s="79">
        <f t="shared" si="9"/>
        <v>23.4</v>
      </c>
    </row>
    <row r="22" spans="1:51">
      <c r="A22">
        <v>4106261725</v>
      </c>
      <c r="B22">
        <v>67980820</v>
      </c>
      <c r="C22" s="54">
        <v>42212.310162037036</v>
      </c>
      <c r="D22" s="54">
        <v>42212.310995370368</v>
      </c>
      <c r="E22" t="str">
        <v>58.173.113.97</v>
      </c>
      <c r="F22" t="str">
        <v>jamesbenjamin1961@gmail.com</v>
      </c>
      <c r="G22" t="str">
        <v>FNClaim</v>
      </c>
      <c r="H22" t="str">
        <v>LNClaim</v>
      </c>
      <c r="I22">
        <v>0</v>
      </c>
      <c r="J22" t="str">
        <v>No, I want to input the claim's particulars</v>
      </c>
      <c r="K22" s="91">
        <v>0</v>
      </c>
      <c r="L22" t="str">
        <v>FNClaim</v>
      </c>
      <c r="M22" s="55" t="str">
        <v>InitClaim</v>
      </c>
      <c r="N22" t="str">
        <v>LNClaim</v>
      </c>
      <c r="O22" s="55" t="str">
        <v>4/24/1961</v>
      </c>
      <c r="P22" t="str">
        <v>m</v>
      </c>
      <c r="Q22" t="str">
        <v>CompName</v>
      </c>
      <c r="R22" t="str">
        <v>dcsdc</v>
      </c>
      <c r="S22" t="str">
        <v>James</v>
      </c>
      <c r="T22" t="str">
        <v>Benjamin</v>
      </c>
      <c r="U22" t="str">
        <v>dcsdc</v>
      </c>
      <c r="V22" t="str">
        <v>jamesbenjamin1961@gmail.com</v>
      </c>
      <c r="W22" t="str">
        <v>Yes</v>
      </c>
      <c r="X22" t="str">
        <v>James Benjamin</v>
      </c>
      <c r="Y22" t="str">
        <v>sdsadsa</v>
      </c>
      <c r="Z22" t="str">
        <v>sdsd</v>
      </c>
      <c r="AA22" t="str">
        <v>James Benjamin</v>
      </c>
      <c r="AB22" t="str">
        <v>dsasdas</v>
      </c>
      <c r="AC22" t="str">
        <v>sadsad</v>
      </c>
      <c r="AD22" t="str">
        <v>James Benjamin</v>
      </c>
      <c r="AE22" t="str">
        <v>dsaasd</v>
      </c>
      <c r="AF22">
        <v>0</v>
      </c>
      <c r="AG22">
        <v>0</v>
      </c>
      <c r="AH22">
        <v>0</v>
      </c>
      <c r="AI22" s="18" t="str">
        <v>Mild</v>
      </c>
      <c r="AJ22" t="str">
        <v>Mild</v>
      </c>
      <c r="AK22" t="str">
        <v>None</v>
      </c>
      <c r="AL22" t="str">
        <v>None</v>
      </c>
      <c r="AM22" t="str">
        <v>Mild</v>
      </c>
      <c r="AN22" s="57" t="str">
        <v>None</v>
      </c>
      <c r="AO22" s="57" t="str">
        <v>Mild</v>
      </c>
      <c r="AP22" s="57" t="str">
        <f t="shared" si="0"/>
        <v>jamesbenjamin1961@gmail.com</v>
      </c>
      <c r="AQ22" s="68" t="str">
        <f t="shared" si="1"/>
        <v>FNClaim LNClaim</v>
      </c>
      <c r="AR22">
        <f t="shared" si="2"/>
        <v>1</v>
      </c>
      <c r="AS22">
        <f t="shared" si="3"/>
        <v>1</v>
      </c>
      <c r="AT22">
        <f t="shared" si="4"/>
        <v>1</v>
      </c>
      <c r="AU22">
        <f t="shared" si="5"/>
        <v>0</v>
      </c>
      <c r="AV22">
        <f t="shared" si="6"/>
        <v>0</v>
      </c>
      <c r="AW22">
        <f t="shared" si="7"/>
        <v>1</v>
      </c>
      <c r="AX22">
        <f t="shared" si="8"/>
        <v>0</v>
      </c>
      <c r="AY22" s="79">
        <f t="shared" si="9"/>
        <v>16.399999999999999</v>
      </c>
    </row>
    <row r="23" spans="1:51">
      <c r="A23">
        <v>4137194588</v>
      </c>
      <c r="B23">
        <v>67980820</v>
      </c>
      <c r="C23" s="54">
        <v>42229.46361111111</v>
      </c>
      <c r="D23" s="54">
        <v>42229.463854166665</v>
      </c>
      <c r="E23" t="str">
        <v>120.155.31.125</v>
      </c>
      <c r="F23">
        <v>0</v>
      </c>
      <c r="G23">
        <v>0</v>
      </c>
      <c r="H23">
        <v>0</v>
      </c>
      <c r="I23">
        <v>0</v>
      </c>
      <c r="J23" t="str">
        <v>Yes, I have the client identification code</v>
      </c>
      <c r="K23" s="91" t="str">
        <v>sdfSDFASDFAS</v>
      </c>
      <c r="L23">
        <v>0</v>
      </c>
      <c r="M23" s="55">
        <v>0</v>
      </c>
      <c r="N23">
        <v>0</v>
      </c>
      <c r="O23" s="55">
        <v>0</v>
      </c>
      <c r="P23">
        <v>0</v>
      </c>
      <c r="Q23">
        <v>0</v>
      </c>
      <c r="R23">
        <v>0</v>
      </c>
      <c r="S23">
        <v>0</v>
      </c>
      <c r="T23">
        <v>0</v>
      </c>
      <c r="U23">
        <v>0</v>
      </c>
      <c r="V23">
        <v>0</v>
      </c>
      <c r="W23">
        <v>0</v>
      </c>
      <c r="X23">
        <v>0</v>
      </c>
      <c r="Y23">
        <v>0</v>
      </c>
      <c r="Z23">
        <v>0</v>
      </c>
      <c r="AA23">
        <v>0</v>
      </c>
      <c r="AB23">
        <v>0</v>
      </c>
      <c r="AC23">
        <v>0</v>
      </c>
      <c r="AD23">
        <v>0</v>
      </c>
      <c r="AE23">
        <v>0</v>
      </c>
      <c r="AF23">
        <v>0</v>
      </c>
      <c r="AG23">
        <v>0</v>
      </c>
      <c r="AH23">
        <v>0</v>
      </c>
      <c r="AI23" s="18" t="str">
        <v>None</v>
      </c>
      <c r="AJ23" t="str">
        <v>None</v>
      </c>
      <c r="AK23" t="str">
        <v>None</v>
      </c>
      <c r="AL23" t="str">
        <v>None</v>
      </c>
      <c r="AM23" t="str">
        <v>None</v>
      </c>
      <c r="AN23" s="57" t="str">
        <v>None</v>
      </c>
      <c r="AO23" s="57" t="str">
        <v>None</v>
      </c>
      <c r="AP23" s="57">
        <f t="shared" si="0"/>
        <v>0</v>
      </c>
      <c r="AQ23" s="68" t="str">
        <f t="shared" si="1"/>
        <v>0 0</v>
      </c>
      <c r="AR23">
        <f t="shared" si="2"/>
        <v>0</v>
      </c>
      <c r="AS23">
        <f t="shared" si="3"/>
        <v>0</v>
      </c>
      <c r="AT23">
        <f t="shared" si="4"/>
        <v>0</v>
      </c>
      <c r="AU23">
        <f t="shared" si="5"/>
        <v>0</v>
      </c>
      <c r="AV23">
        <f t="shared" si="6"/>
        <v>0</v>
      </c>
      <c r="AW23">
        <f t="shared" si="7"/>
        <v>0</v>
      </c>
      <c r="AX23">
        <f t="shared" si="8"/>
        <v>0</v>
      </c>
      <c r="AY23" s="79">
        <f t="shared" si="9"/>
        <v>0</v>
      </c>
    </row>
    <row r="24" spans="1:51">
      <c r="A24">
        <v>4138400156</v>
      </c>
      <c r="B24">
        <v>67980820</v>
      </c>
      <c r="C24" s="54">
        <v>42229.890300925923</v>
      </c>
      <c r="D24" s="54">
        <v>42229.890567129631</v>
      </c>
      <c r="E24" t="str">
        <v>120.155.31.125</v>
      </c>
      <c r="F24">
        <v>0</v>
      </c>
      <c r="G24">
        <v>0</v>
      </c>
      <c r="H24">
        <v>0</v>
      </c>
      <c r="I24">
        <v>0</v>
      </c>
      <c r="J24" t="str">
        <v>Yes, I have the client identification code</v>
      </c>
      <c r="K24" s="91" t="str">
        <v>sdfSDFASDFAS</v>
      </c>
      <c r="L24">
        <v>0</v>
      </c>
      <c r="M24" s="55">
        <v>0</v>
      </c>
      <c r="N24">
        <v>0</v>
      </c>
      <c r="O24" s="55">
        <v>0</v>
      </c>
      <c r="P24">
        <v>0</v>
      </c>
      <c r="Q24">
        <v>0</v>
      </c>
      <c r="R24">
        <v>0</v>
      </c>
      <c r="S24">
        <v>0</v>
      </c>
      <c r="T24">
        <v>0</v>
      </c>
      <c r="U24">
        <v>0</v>
      </c>
      <c r="V24">
        <v>0</v>
      </c>
      <c r="W24">
        <v>0</v>
      </c>
      <c r="X24">
        <v>0</v>
      </c>
      <c r="Y24">
        <v>0</v>
      </c>
      <c r="Z24">
        <v>0</v>
      </c>
      <c r="AA24">
        <v>0</v>
      </c>
      <c r="AB24">
        <v>0</v>
      </c>
      <c r="AC24">
        <v>0</v>
      </c>
      <c r="AD24">
        <v>0</v>
      </c>
      <c r="AE24">
        <v>0</v>
      </c>
      <c r="AF24">
        <v>0</v>
      </c>
      <c r="AG24">
        <v>0</v>
      </c>
      <c r="AH24">
        <v>0</v>
      </c>
      <c r="AI24" s="18" t="str">
        <v>None</v>
      </c>
      <c r="AJ24" t="str">
        <v>Mild</v>
      </c>
      <c r="AK24" t="str">
        <v>Mild</v>
      </c>
      <c r="AL24" t="str">
        <v>None</v>
      </c>
      <c r="AM24" t="str">
        <v>None</v>
      </c>
      <c r="AN24" s="57" t="str">
        <v>Mild</v>
      </c>
      <c r="AO24" s="57" t="str">
        <v>Mild</v>
      </c>
      <c r="AP24" s="57">
        <f t="shared" si="0"/>
        <v>0</v>
      </c>
      <c r="AQ24" s="68" t="str">
        <f t="shared" si="1"/>
        <v>0 0</v>
      </c>
      <c r="AR24">
        <f t="shared" si="2"/>
        <v>0</v>
      </c>
      <c r="AS24">
        <f t="shared" si="3"/>
        <v>1</v>
      </c>
      <c r="AT24">
        <f t="shared" si="4"/>
        <v>1</v>
      </c>
      <c r="AU24">
        <f t="shared" si="5"/>
        <v>1</v>
      </c>
      <c r="AV24">
        <f t="shared" si="6"/>
        <v>0</v>
      </c>
      <c r="AW24">
        <f t="shared" si="7"/>
        <v>0</v>
      </c>
      <c r="AX24">
        <f t="shared" si="8"/>
        <v>1</v>
      </c>
      <c r="AY24" s="79">
        <f t="shared" si="9"/>
        <v>12.7</v>
      </c>
    </row>
    <row r="25" spans="1:51">
      <c r="A25">
        <v>4138763297</v>
      </c>
      <c r="B25">
        <v>67980820</v>
      </c>
      <c r="C25" s="54">
        <v>42229.46402777778</v>
      </c>
      <c r="D25" s="54">
        <v>42230.061331018522</v>
      </c>
      <c r="E25" t="str">
        <v>120.155.31.125</v>
      </c>
      <c r="F25">
        <v>0</v>
      </c>
      <c r="G25">
        <v>0</v>
      </c>
      <c r="H25">
        <v>0</v>
      </c>
      <c r="I25">
        <v>0</v>
      </c>
      <c r="J25" t="str">
        <v>Yes, I have the client identification code</v>
      </c>
      <c r="K25" s="91" t="str">
        <v>sdfSDFASDFAS</v>
      </c>
      <c r="L25">
        <v>0</v>
      </c>
      <c r="M25" s="55">
        <v>0</v>
      </c>
      <c r="N25">
        <v>0</v>
      </c>
      <c r="O25" s="55">
        <v>0</v>
      </c>
      <c r="P25">
        <v>0</v>
      </c>
      <c r="Q25">
        <v>0</v>
      </c>
      <c r="R25">
        <v>0</v>
      </c>
      <c r="S25">
        <v>0</v>
      </c>
      <c r="T25">
        <v>0</v>
      </c>
      <c r="U25">
        <v>0</v>
      </c>
      <c r="V25">
        <v>0</v>
      </c>
      <c r="W25">
        <v>0</v>
      </c>
      <c r="X25">
        <v>0</v>
      </c>
      <c r="Y25">
        <v>0</v>
      </c>
      <c r="Z25">
        <v>0</v>
      </c>
      <c r="AA25">
        <v>0</v>
      </c>
      <c r="AB25">
        <v>0</v>
      </c>
      <c r="AC25">
        <v>0</v>
      </c>
      <c r="AD25">
        <v>0</v>
      </c>
      <c r="AE25">
        <v>0</v>
      </c>
      <c r="AF25">
        <v>0</v>
      </c>
      <c r="AG25">
        <v>0</v>
      </c>
      <c r="AH25">
        <v>0</v>
      </c>
      <c r="AI25" s="18" t="str">
        <v>Moderate</v>
      </c>
      <c r="AJ25" t="str">
        <v>Mild</v>
      </c>
      <c r="AK25" t="str">
        <v>Mild</v>
      </c>
      <c r="AL25" t="str">
        <v>Moderate</v>
      </c>
      <c r="AM25" t="str">
        <v>Severe</v>
      </c>
      <c r="AN25" s="57" t="str">
        <v>Mild</v>
      </c>
      <c r="AO25" s="57" t="str">
        <v>Moderate</v>
      </c>
      <c r="AP25" s="57">
        <f t="shared" si="0"/>
        <v>0</v>
      </c>
      <c r="AQ25" s="68" t="str">
        <f t="shared" si="1"/>
        <v>0 0</v>
      </c>
      <c r="AR25">
        <f t="shared" si="2"/>
        <v>2</v>
      </c>
      <c r="AS25">
        <f t="shared" si="3"/>
        <v>1</v>
      </c>
      <c r="AT25">
        <f t="shared" si="4"/>
        <v>1</v>
      </c>
      <c r="AU25">
        <f t="shared" si="5"/>
        <v>1</v>
      </c>
      <c r="AV25">
        <f t="shared" si="6"/>
        <v>2</v>
      </c>
      <c r="AW25">
        <f t="shared" si="7"/>
        <v>3</v>
      </c>
      <c r="AX25">
        <f t="shared" si="8"/>
        <v>1</v>
      </c>
      <c r="AY25" s="79">
        <f t="shared" si="9"/>
        <v>37.700000000000003</v>
      </c>
    </row>
    <row r="26" spans="1:51">
      <c r="A26">
        <v>4294170741</v>
      </c>
      <c r="B26">
        <v>67980820</v>
      </c>
      <c r="C26" s="54">
        <v>42307.02747685185</v>
      </c>
      <c r="D26" s="54">
        <v>42307.027997685182</v>
      </c>
      <c r="E26" t="str">
        <v>58.172.41.145</v>
      </c>
      <c r="F26">
        <v>0</v>
      </c>
      <c r="G26">
        <v>0</v>
      </c>
      <c r="H26">
        <v>0</v>
      </c>
      <c r="I26">
        <v>0</v>
      </c>
      <c r="J26" t="str">
        <v>Yes, I have the client identification code</v>
      </c>
      <c r="K26" s="91" t="str">
        <v>Test123</v>
      </c>
      <c r="L26">
        <v>0</v>
      </c>
      <c r="M26" s="55">
        <v>0</v>
      </c>
      <c r="N26">
        <v>0</v>
      </c>
      <c r="O26" s="55">
        <v>0</v>
      </c>
      <c r="P26">
        <v>0</v>
      </c>
      <c r="Q26">
        <v>0</v>
      </c>
      <c r="R26">
        <v>0</v>
      </c>
      <c r="S26">
        <v>0</v>
      </c>
      <c r="T26">
        <v>0</v>
      </c>
      <c r="U26">
        <v>0</v>
      </c>
      <c r="V26">
        <v>0</v>
      </c>
      <c r="W26">
        <v>0</v>
      </c>
      <c r="X26">
        <v>0</v>
      </c>
      <c r="Y26">
        <v>0</v>
      </c>
      <c r="Z26">
        <v>0</v>
      </c>
      <c r="AA26">
        <v>0</v>
      </c>
      <c r="AB26">
        <v>0</v>
      </c>
      <c r="AC26">
        <v>0</v>
      </c>
      <c r="AD26">
        <v>0</v>
      </c>
      <c r="AE26">
        <v>0</v>
      </c>
      <c r="AF26">
        <v>0</v>
      </c>
      <c r="AG26">
        <v>0</v>
      </c>
      <c r="AH26">
        <v>0</v>
      </c>
      <c r="AI26" s="18" t="str">
        <v>Mild</v>
      </c>
      <c r="AJ26" t="str">
        <v>None</v>
      </c>
      <c r="AK26" t="str">
        <v>Mild</v>
      </c>
      <c r="AL26" t="str">
        <v>Mild</v>
      </c>
      <c r="AM26" t="str">
        <v>Moderate</v>
      </c>
      <c r="AN26" s="57" t="str">
        <v>Moderate</v>
      </c>
      <c r="AO26" s="57" t="str">
        <v>Moderate</v>
      </c>
      <c r="AP26" s="57">
        <f t="shared" si="0"/>
        <v>0</v>
      </c>
      <c r="AQ26" s="68" t="str">
        <f t="shared" si="1"/>
        <v>0 0</v>
      </c>
      <c r="AR26">
        <f t="shared" si="2"/>
        <v>1</v>
      </c>
      <c r="AS26">
        <f t="shared" si="3"/>
        <v>0</v>
      </c>
      <c r="AT26">
        <f t="shared" si="4"/>
        <v>0</v>
      </c>
      <c r="AU26">
        <f t="shared" si="5"/>
        <v>1</v>
      </c>
      <c r="AV26">
        <f t="shared" si="6"/>
        <v>1</v>
      </c>
      <c r="AW26">
        <f t="shared" si="7"/>
        <v>2</v>
      </c>
      <c r="AX26">
        <f t="shared" si="8"/>
        <v>2</v>
      </c>
      <c r="AY26" s="79">
        <f t="shared" si="9"/>
        <v>20</v>
      </c>
    </row>
    <row r="27" spans="1:51">
      <c r="A27">
        <v>4313031459</v>
      </c>
      <c r="B27">
        <v>67980820</v>
      </c>
      <c r="C27" s="54">
        <v>42315.537118055552</v>
      </c>
      <c r="D27" s="54">
        <v>42315.537881944445</v>
      </c>
      <c r="E27" t="str">
        <v>1.144.96.82</v>
      </c>
      <c r="F27">
        <v>0</v>
      </c>
      <c r="G27">
        <v>0</v>
      </c>
      <c r="H27">
        <v>0</v>
      </c>
      <c r="I27">
        <v>0</v>
      </c>
      <c r="J27" t="str">
        <v>Yes, I have the client identification code</v>
      </c>
      <c r="K27" s="91">
        <v>12345678</v>
      </c>
      <c r="L27">
        <v>0</v>
      </c>
      <c r="M27" s="55">
        <v>0</v>
      </c>
      <c r="N27">
        <v>0</v>
      </c>
      <c r="O27" s="55">
        <v>0</v>
      </c>
      <c r="P27">
        <v>0</v>
      </c>
      <c r="Q27">
        <v>0</v>
      </c>
      <c r="R27">
        <v>0</v>
      </c>
      <c r="S27">
        <v>0</v>
      </c>
      <c r="T27">
        <v>0</v>
      </c>
      <c r="U27">
        <v>0</v>
      </c>
      <c r="V27">
        <v>0</v>
      </c>
      <c r="W27">
        <v>0</v>
      </c>
      <c r="X27">
        <v>0</v>
      </c>
      <c r="Y27">
        <v>0</v>
      </c>
      <c r="Z27">
        <v>0</v>
      </c>
      <c r="AA27">
        <v>0</v>
      </c>
      <c r="AB27">
        <v>0</v>
      </c>
      <c r="AC27">
        <v>0</v>
      </c>
      <c r="AD27">
        <v>0</v>
      </c>
      <c r="AE27">
        <v>0</v>
      </c>
      <c r="AF27">
        <v>0</v>
      </c>
      <c r="AG27">
        <v>0</v>
      </c>
      <c r="AH27">
        <v>0</v>
      </c>
      <c r="AI27" s="18" t="str">
        <v>None</v>
      </c>
      <c r="AJ27" t="str">
        <v>None</v>
      </c>
      <c r="AK27" t="str">
        <v>None</v>
      </c>
      <c r="AL27" t="str">
        <v>None</v>
      </c>
      <c r="AM27" t="str">
        <v>None</v>
      </c>
      <c r="AN27" s="57" t="str">
        <v>None</v>
      </c>
      <c r="AO27" s="57" t="str">
        <v>None</v>
      </c>
      <c r="AP27" s="57">
        <f t="shared" si="0"/>
        <v>0</v>
      </c>
      <c r="AQ27" s="68" t="str">
        <f t="shared" si="1"/>
        <v>0 0</v>
      </c>
      <c r="AR27">
        <f t="shared" si="2"/>
        <v>0</v>
      </c>
      <c r="AS27">
        <f t="shared" si="3"/>
        <v>0</v>
      </c>
      <c r="AT27">
        <f t="shared" si="4"/>
        <v>0</v>
      </c>
      <c r="AU27">
        <f t="shared" si="5"/>
        <v>0</v>
      </c>
      <c r="AV27">
        <f t="shared" si="6"/>
        <v>0</v>
      </c>
      <c r="AW27">
        <f t="shared" si="7"/>
        <v>0</v>
      </c>
      <c r="AX27">
        <f t="shared" si="8"/>
        <v>0</v>
      </c>
      <c r="AY27" s="79">
        <f t="shared" si="9"/>
        <v>0</v>
      </c>
    </row>
    <row r="28" spans="1:51">
      <c r="A28">
        <v>4313032419</v>
      </c>
      <c r="B28">
        <v>67980820</v>
      </c>
      <c r="C28" s="54">
        <v>42315.537997685184</v>
      </c>
      <c r="D28" s="54">
        <v>42315.539467592593</v>
      </c>
      <c r="E28" t="str">
        <v>1.144.96.82</v>
      </c>
      <c r="F28" t="str">
        <v>captainferno@gmail.com</v>
      </c>
      <c r="G28" t="str">
        <v>steve</v>
      </c>
      <c r="H28" t="str">
        <v>ferno</v>
      </c>
      <c r="I28">
        <v>0</v>
      </c>
      <c r="J28" t="str">
        <v>No, I want to input the claim's particulars</v>
      </c>
      <c r="K28" s="91">
        <v>0</v>
      </c>
      <c r="L28" t="str">
        <v>steve</v>
      </c>
      <c r="M28" s="55">
        <v>0</v>
      </c>
      <c r="N28" t="str">
        <v>ferno</v>
      </c>
      <c r="O28" s="55" t="str">
        <v>1/14/1962</v>
      </c>
      <c r="P28" t="str">
        <v>m</v>
      </c>
      <c r="Q28" t="str">
        <v>ashdkahdkahksd</v>
      </c>
      <c r="R28" t="str">
        <v>steve</v>
      </c>
      <c r="S28" t="str">
        <v>sf</v>
      </c>
      <c r="T28" t="str">
        <v>ferno</v>
      </c>
      <c r="U28">
        <v>6574638</v>
      </c>
      <c r="V28" t="str">
        <v>captainferno@gmail.com</v>
      </c>
      <c r="W28" t="str">
        <v>No</v>
      </c>
      <c r="X28">
        <v>0</v>
      </c>
      <c r="Y28">
        <v>0</v>
      </c>
      <c r="Z28">
        <v>0</v>
      </c>
      <c r="AA28">
        <v>0</v>
      </c>
      <c r="AB28">
        <v>0</v>
      </c>
      <c r="AC28">
        <v>0</v>
      </c>
      <c r="AD28">
        <v>0</v>
      </c>
      <c r="AE28">
        <v>0</v>
      </c>
      <c r="AF28">
        <v>0</v>
      </c>
      <c r="AG28">
        <v>0</v>
      </c>
      <c r="AH28">
        <v>0</v>
      </c>
      <c r="AI28" s="18" t="str">
        <v>None</v>
      </c>
      <c r="AJ28" t="str">
        <v>None</v>
      </c>
      <c r="AK28" t="str">
        <v>None</v>
      </c>
      <c r="AL28" t="str">
        <v>None</v>
      </c>
      <c r="AM28" t="str">
        <v>None</v>
      </c>
      <c r="AN28" s="57" t="str">
        <v>None</v>
      </c>
      <c r="AO28" s="57" t="str">
        <v>None</v>
      </c>
      <c r="AP28" s="57" t="str">
        <f t="shared" si="0"/>
        <v>captainferno@gmail.com</v>
      </c>
      <c r="AQ28" s="68" t="str">
        <f t="shared" si="1"/>
        <v>steve ferno</v>
      </c>
      <c r="AR28">
        <f t="shared" si="2"/>
        <v>0</v>
      </c>
      <c r="AS28">
        <f t="shared" si="3"/>
        <v>0</v>
      </c>
      <c r="AT28">
        <f t="shared" si="4"/>
        <v>0</v>
      </c>
      <c r="AU28">
        <f t="shared" si="5"/>
        <v>0</v>
      </c>
      <c r="AV28">
        <f t="shared" si="6"/>
        <v>0</v>
      </c>
      <c r="AW28">
        <f t="shared" si="7"/>
        <v>0</v>
      </c>
      <c r="AX28">
        <f t="shared" si="8"/>
        <v>0</v>
      </c>
      <c r="AY28" s="79">
        <f t="shared" si="9"/>
        <v>0</v>
      </c>
    </row>
    <row r="29" spans="1:51">
      <c r="A29">
        <v>0</v>
      </c>
      <c r="B29">
        <v>0</v>
      </c>
      <c r="C29" s="54">
        <v>0</v>
      </c>
      <c r="D29" s="54">
        <v>0</v>
      </c>
      <c r="E29">
        <v>0</v>
      </c>
      <c r="F29">
        <v>0</v>
      </c>
      <c r="G29">
        <v>0</v>
      </c>
      <c r="H29">
        <v>0</v>
      </c>
      <c r="I29">
        <v>0</v>
      </c>
      <c r="J29">
        <v>0</v>
      </c>
      <c r="K29" s="91">
        <v>0</v>
      </c>
      <c r="L29">
        <v>0</v>
      </c>
      <c r="M29" s="55">
        <v>0</v>
      </c>
      <c r="N29">
        <v>0</v>
      </c>
      <c r="O29" s="55">
        <v>0</v>
      </c>
      <c r="P29">
        <v>0</v>
      </c>
      <c r="Q29">
        <v>0</v>
      </c>
      <c r="R29">
        <v>0</v>
      </c>
      <c r="S29">
        <v>0</v>
      </c>
      <c r="T29">
        <v>0</v>
      </c>
      <c r="U29">
        <v>0</v>
      </c>
      <c r="V29">
        <v>0</v>
      </c>
      <c r="W29">
        <v>0</v>
      </c>
      <c r="X29">
        <v>0</v>
      </c>
      <c r="Y29">
        <v>0</v>
      </c>
      <c r="Z29">
        <v>0</v>
      </c>
      <c r="AA29">
        <v>0</v>
      </c>
      <c r="AB29">
        <v>0</v>
      </c>
      <c r="AC29">
        <v>0</v>
      </c>
      <c r="AD29">
        <v>0</v>
      </c>
      <c r="AE29">
        <v>0</v>
      </c>
      <c r="AF29">
        <v>0</v>
      </c>
      <c r="AG29">
        <v>0</v>
      </c>
      <c r="AH29">
        <v>0</v>
      </c>
      <c r="AI29" s="18">
        <v>0</v>
      </c>
      <c r="AJ29">
        <v>0</v>
      </c>
      <c r="AK29">
        <v>0</v>
      </c>
      <c r="AL29">
        <v>0</v>
      </c>
      <c r="AM29">
        <v>0</v>
      </c>
      <c r="AN29" s="57">
        <v>0</v>
      </c>
      <c r="AO29" s="57">
        <v>0</v>
      </c>
      <c r="AP29" s="57">
        <f t="shared" si="0"/>
        <v>0</v>
      </c>
      <c r="AQ29" s="68" t="str">
        <f t="shared" si="1"/>
        <v>0 0</v>
      </c>
      <c r="AR29" t="e">
        <f t="shared" si="2"/>
        <v>#N/A</v>
      </c>
      <c r="AS29" t="e">
        <f t="shared" si="3"/>
        <v>#N/A</v>
      </c>
      <c r="AT29" t="e">
        <f t="shared" si="4"/>
        <v>#N/A</v>
      </c>
      <c r="AU29" t="e">
        <f t="shared" si="5"/>
        <v>#N/A</v>
      </c>
      <c r="AV29" t="e">
        <f t="shared" si="6"/>
        <v>#N/A</v>
      </c>
      <c r="AW29" t="e">
        <f t="shared" si="7"/>
        <v>#N/A</v>
      </c>
      <c r="AX29" t="e">
        <f t="shared" si="8"/>
        <v>#N/A</v>
      </c>
      <c r="AY29" s="79" t="str">
        <f t="shared" si="9"/>
        <v>Something has gone wrong. Please contact eHealthier by email at info@ehealthier.net</v>
      </c>
    </row>
    <row r="30" spans="1:51">
      <c r="A30">
        <v>0</v>
      </c>
      <c r="B30">
        <v>0</v>
      </c>
      <c r="C30" s="54">
        <v>0</v>
      </c>
      <c r="D30" s="54">
        <v>0</v>
      </c>
      <c r="E30">
        <v>0</v>
      </c>
      <c r="F30">
        <v>0</v>
      </c>
      <c r="G30">
        <v>0</v>
      </c>
      <c r="H30">
        <v>0</v>
      </c>
      <c r="I30">
        <v>0</v>
      </c>
      <c r="J30">
        <v>0</v>
      </c>
      <c r="K30" s="91">
        <v>0</v>
      </c>
      <c r="L30">
        <v>0</v>
      </c>
      <c r="M30" s="55">
        <v>0</v>
      </c>
      <c r="N30">
        <v>0</v>
      </c>
      <c r="O30" s="55">
        <v>0</v>
      </c>
      <c r="P30">
        <v>0</v>
      </c>
      <c r="Q30">
        <v>0</v>
      </c>
      <c r="R30">
        <v>0</v>
      </c>
      <c r="S30">
        <v>0</v>
      </c>
      <c r="T30">
        <v>0</v>
      </c>
      <c r="U30">
        <v>0</v>
      </c>
      <c r="V30">
        <v>0</v>
      </c>
      <c r="W30">
        <v>0</v>
      </c>
      <c r="X30">
        <v>0</v>
      </c>
      <c r="Y30">
        <v>0</v>
      </c>
      <c r="Z30">
        <v>0</v>
      </c>
      <c r="AA30">
        <v>0</v>
      </c>
      <c r="AB30">
        <v>0</v>
      </c>
      <c r="AC30">
        <v>0</v>
      </c>
      <c r="AD30">
        <v>0</v>
      </c>
      <c r="AE30">
        <v>0</v>
      </c>
      <c r="AF30">
        <v>0</v>
      </c>
      <c r="AG30">
        <v>0</v>
      </c>
      <c r="AH30">
        <v>0</v>
      </c>
      <c r="AI30" s="18">
        <v>0</v>
      </c>
      <c r="AJ30">
        <v>0</v>
      </c>
      <c r="AK30">
        <v>0</v>
      </c>
      <c r="AL30">
        <v>0</v>
      </c>
      <c r="AM30">
        <v>0</v>
      </c>
      <c r="AN30" s="57">
        <v>0</v>
      </c>
      <c r="AO30" s="57">
        <v>0</v>
      </c>
      <c r="AP30" s="57">
        <f t="shared" si="0"/>
        <v>0</v>
      </c>
      <c r="AQ30" s="68" t="str">
        <f t="shared" si="1"/>
        <v>0 0</v>
      </c>
      <c r="AR30" t="e">
        <f t="shared" si="2"/>
        <v>#N/A</v>
      </c>
      <c r="AS30" t="e">
        <f t="shared" si="3"/>
        <v>#N/A</v>
      </c>
      <c r="AT30" t="e">
        <f t="shared" si="4"/>
        <v>#N/A</v>
      </c>
      <c r="AU30" t="e">
        <f t="shared" si="5"/>
        <v>#N/A</v>
      </c>
      <c r="AV30" t="e">
        <f t="shared" si="6"/>
        <v>#N/A</v>
      </c>
      <c r="AW30" t="e">
        <f t="shared" si="7"/>
        <v>#N/A</v>
      </c>
      <c r="AX30" t="e">
        <f t="shared" si="8"/>
        <v>#N/A</v>
      </c>
      <c r="AY30" s="79" t="str">
        <f t="shared" si="9"/>
        <v>Something has gone wrong. Please contact eHealthier by email at info@ehealthier.net</v>
      </c>
    </row>
    <row r="31" spans="1:51">
      <c r="A31">
        <v>0</v>
      </c>
      <c r="B31">
        <v>0</v>
      </c>
      <c r="C31" s="54">
        <v>0</v>
      </c>
      <c r="D31" s="54">
        <v>0</v>
      </c>
      <c r="E31">
        <v>0</v>
      </c>
      <c r="F31">
        <v>0</v>
      </c>
      <c r="G31">
        <v>0</v>
      </c>
      <c r="H31">
        <v>0</v>
      </c>
      <c r="I31">
        <v>0</v>
      </c>
      <c r="J31">
        <v>0</v>
      </c>
      <c r="K31" s="91">
        <v>0</v>
      </c>
      <c r="L31">
        <v>0</v>
      </c>
      <c r="M31" s="55">
        <v>0</v>
      </c>
      <c r="N31">
        <v>0</v>
      </c>
      <c r="O31" s="55">
        <v>0</v>
      </c>
      <c r="P31">
        <v>0</v>
      </c>
      <c r="Q31">
        <v>0</v>
      </c>
      <c r="R31">
        <v>0</v>
      </c>
      <c r="S31">
        <v>0</v>
      </c>
      <c r="T31">
        <v>0</v>
      </c>
      <c r="U31">
        <v>0</v>
      </c>
      <c r="V31">
        <v>0</v>
      </c>
      <c r="W31">
        <v>0</v>
      </c>
      <c r="X31">
        <v>0</v>
      </c>
      <c r="Y31">
        <v>0</v>
      </c>
      <c r="Z31">
        <v>0</v>
      </c>
      <c r="AA31">
        <v>0</v>
      </c>
      <c r="AB31">
        <v>0</v>
      </c>
      <c r="AC31">
        <v>0</v>
      </c>
      <c r="AD31">
        <v>0</v>
      </c>
      <c r="AE31">
        <v>0</v>
      </c>
      <c r="AF31">
        <v>0</v>
      </c>
      <c r="AG31">
        <v>0</v>
      </c>
      <c r="AH31">
        <v>0</v>
      </c>
      <c r="AI31" s="18">
        <v>0</v>
      </c>
      <c r="AJ31">
        <v>0</v>
      </c>
      <c r="AK31">
        <v>0</v>
      </c>
      <c r="AL31">
        <v>0</v>
      </c>
      <c r="AM31">
        <v>0</v>
      </c>
      <c r="AN31" s="57">
        <v>0</v>
      </c>
      <c r="AO31" s="57">
        <v>0</v>
      </c>
      <c r="AP31" s="57">
        <f t="shared" ref="AP31:AP47" si="10">IF(V31="",VLOOKUP(K31,CodeToEmailData,2),V31)</f>
        <v>0</v>
      </c>
      <c r="AQ31" s="68" t="str">
        <f t="shared" si="1"/>
        <v>0 0</v>
      </c>
      <c r="AR31" t="e">
        <f t="shared" si="2"/>
        <v>#N/A</v>
      </c>
      <c r="AS31" t="e">
        <f t="shared" si="3"/>
        <v>#N/A</v>
      </c>
      <c r="AT31" t="e">
        <f t="shared" si="4"/>
        <v>#N/A</v>
      </c>
      <c r="AU31" t="e">
        <f t="shared" si="5"/>
        <v>#N/A</v>
      </c>
      <c r="AV31" t="e">
        <f t="shared" si="6"/>
        <v>#N/A</v>
      </c>
      <c r="AW31" t="e">
        <f t="shared" si="7"/>
        <v>#N/A</v>
      </c>
      <c r="AX31" t="e">
        <f t="shared" si="8"/>
        <v>#N/A</v>
      </c>
      <c r="AY31" s="79" t="str">
        <f t="shared" si="9"/>
        <v>Something has gone wrong. Please contact eHealthier by email at info@ehealthier.net</v>
      </c>
    </row>
    <row r="32" spans="1:51">
      <c r="A32">
        <v>0</v>
      </c>
      <c r="B32">
        <v>0</v>
      </c>
      <c r="C32" s="54">
        <v>0</v>
      </c>
      <c r="D32" s="54">
        <v>0</v>
      </c>
      <c r="E32">
        <v>0</v>
      </c>
      <c r="F32">
        <v>0</v>
      </c>
      <c r="G32">
        <v>0</v>
      </c>
      <c r="H32">
        <v>0</v>
      </c>
      <c r="I32">
        <v>0</v>
      </c>
      <c r="J32">
        <v>0</v>
      </c>
      <c r="K32" s="91">
        <v>0</v>
      </c>
      <c r="L32">
        <v>0</v>
      </c>
      <c r="M32" s="55">
        <v>0</v>
      </c>
      <c r="N32">
        <v>0</v>
      </c>
      <c r="O32" s="55">
        <v>0</v>
      </c>
      <c r="P32">
        <v>0</v>
      </c>
      <c r="Q32">
        <v>0</v>
      </c>
      <c r="R32">
        <v>0</v>
      </c>
      <c r="S32">
        <v>0</v>
      </c>
      <c r="T32">
        <v>0</v>
      </c>
      <c r="U32">
        <v>0</v>
      </c>
      <c r="V32">
        <v>0</v>
      </c>
      <c r="W32">
        <v>0</v>
      </c>
      <c r="X32">
        <v>0</v>
      </c>
      <c r="Y32">
        <v>0</v>
      </c>
      <c r="Z32">
        <v>0</v>
      </c>
      <c r="AA32">
        <v>0</v>
      </c>
      <c r="AB32">
        <v>0</v>
      </c>
      <c r="AC32">
        <v>0</v>
      </c>
      <c r="AD32">
        <v>0</v>
      </c>
      <c r="AE32">
        <v>0</v>
      </c>
      <c r="AF32">
        <v>0</v>
      </c>
      <c r="AG32">
        <v>0</v>
      </c>
      <c r="AH32">
        <v>0</v>
      </c>
      <c r="AI32" s="18">
        <v>0</v>
      </c>
      <c r="AJ32">
        <v>0</v>
      </c>
      <c r="AK32">
        <v>0</v>
      </c>
      <c r="AL32">
        <v>0</v>
      </c>
      <c r="AM32">
        <v>0</v>
      </c>
      <c r="AN32" s="57">
        <v>0</v>
      </c>
      <c r="AO32" s="57">
        <v>0</v>
      </c>
      <c r="AP32" s="57">
        <f t="shared" si="10"/>
        <v>0</v>
      </c>
      <c r="AQ32" s="68" t="str">
        <f t="shared" si="1"/>
        <v>0 0</v>
      </c>
      <c r="AR32" t="e">
        <f t="shared" si="2"/>
        <v>#N/A</v>
      </c>
      <c r="AS32" t="e">
        <f t="shared" si="3"/>
        <v>#N/A</v>
      </c>
      <c r="AT32" t="e">
        <f t="shared" si="4"/>
        <v>#N/A</v>
      </c>
      <c r="AU32" t="e">
        <f t="shared" si="5"/>
        <v>#N/A</v>
      </c>
      <c r="AV32" t="e">
        <f t="shared" si="6"/>
        <v>#N/A</v>
      </c>
      <c r="AW32" t="e">
        <f t="shared" si="7"/>
        <v>#N/A</v>
      </c>
      <c r="AX32" t="e">
        <f t="shared" si="8"/>
        <v>#N/A</v>
      </c>
      <c r="AY32" s="79" t="str">
        <f t="shared" si="9"/>
        <v>Something has gone wrong. Please contact eHealthier by email at info@ehealthier.net</v>
      </c>
    </row>
    <row r="33" spans="1:51">
      <c r="A33">
        <v>0</v>
      </c>
      <c r="B33">
        <v>0</v>
      </c>
      <c r="C33" s="54">
        <v>0</v>
      </c>
      <c r="D33" s="54">
        <v>0</v>
      </c>
      <c r="E33">
        <v>0</v>
      </c>
      <c r="F33">
        <v>0</v>
      </c>
      <c r="G33">
        <v>0</v>
      </c>
      <c r="H33">
        <v>0</v>
      </c>
      <c r="I33">
        <v>0</v>
      </c>
      <c r="J33">
        <v>0</v>
      </c>
      <c r="K33" s="91">
        <v>0</v>
      </c>
      <c r="L33">
        <v>0</v>
      </c>
      <c r="M33" s="55">
        <v>0</v>
      </c>
      <c r="N33">
        <v>0</v>
      </c>
      <c r="O33" s="55">
        <v>0</v>
      </c>
      <c r="P33">
        <v>0</v>
      </c>
      <c r="Q33">
        <v>0</v>
      </c>
      <c r="R33">
        <v>0</v>
      </c>
      <c r="S33">
        <v>0</v>
      </c>
      <c r="T33">
        <v>0</v>
      </c>
      <c r="U33">
        <v>0</v>
      </c>
      <c r="V33">
        <v>0</v>
      </c>
      <c r="W33">
        <v>0</v>
      </c>
      <c r="X33">
        <v>0</v>
      </c>
      <c r="Y33">
        <v>0</v>
      </c>
      <c r="Z33">
        <v>0</v>
      </c>
      <c r="AA33">
        <v>0</v>
      </c>
      <c r="AB33">
        <v>0</v>
      </c>
      <c r="AC33">
        <v>0</v>
      </c>
      <c r="AD33">
        <v>0</v>
      </c>
      <c r="AE33">
        <v>0</v>
      </c>
      <c r="AF33">
        <v>0</v>
      </c>
      <c r="AG33">
        <v>0</v>
      </c>
      <c r="AH33">
        <v>0</v>
      </c>
      <c r="AI33" s="18">
        <v>0</v>
      </c>
      <c r="AJ33">
        <v>0</v>
      </c>
      <c r="AK33">
        <v>0</v>
      </c>
      <c r="AL33">
        <v>0</v>
      </c>
      <c r="AM33">
        <v>0</v>
      </c>
      <c r="AN33" s="57">
        <v>0</v>
      </c>
      <c r="AO33" s="57">
        <v>0</v>
      </c>
      <c r="AP33" s="57">
        <f t="shared" si="10"/>
        <v>0</v>
      </c>
      <c r="AQ33" s="68" t="str">
        <f t="shared" si="1"/>
        <v>0 0</v>
      </c>
      <c r="AR33" t="e">
        <f t="shared" si="2"/>
        <v>#N/A</v>
      </c>
      <c r="AS33" t="e">
        <f t="shared" si="3"/>
        <v>#N/A</v>
      </c>
      <c r="AT33" t="e">
        <f t="shared" si="4"/>
        <v>#N/A</v>
      </c>
      <c r="AU33" t="e">
        <f t="shared" si="5"/>
        <v>#N/A</v>
      </c>
      <c r="AV33" t="e">
        <f t="shared" si="6"/>
        <v>#N/A</v>
      </c>
      <c r="AW33" t="e">
        <f t="shared" si="7"/>
        <v>#N/A</v>
      </c>
      <c r="AX33" t="e">
        <f t="shared" si="8"/>
        <v>#N/A</v>
      </c>
      <c r="AY33" s="79" t="str">
        <f t="shared" si="9"/>
        <v>Something has gone wrong. Please contact eHealthier by email at info@ehealthier.net</v>
      </c>
    </row>
    <row r="34" spans="1:51">
      <c r="A34">
        <v>0</v>
      </c>
      <c r="B34">
        <v>0</v>
      </c>
      <c r="C34" s="54">
        <v>0</v>
      </c>
      <c r="D34" s="54">
        <v>0</v>
      </c>
      <c r="E34">
        <v>0</v>
      </c>
      <c r="F34">
        <v>0</v>
      </c>
      <c r="G34">
        <v>0</v>
      </c>
      <c r="H34">
        <v>0</v>
      </c>
      <c r="I34">
        <v>0</v>
      </c>
      <c r="J34">
        <v>0</v>
      </c>
      <c r="K34" s="91">
        <v>0</v>
      </c>
      <c r="L34">
        <v>0</v>
      </c>
      <c r="M34" s="55">
        <v>0</v>
      </c>
      <c r="N34">
        <v>0</v>
      </c>
      <c r="O34" s="55">
        <v>0</v>
      </c>
      <c r="P34">
        <v>0</v>
      </c>
      <c r="Q34">
        <v>0</v>
      </c>
      <c r="R34">
        <v>0</v>
      </c>
      <c r="S34">
        <v>0</v>
      </c>
      <c r="T34">
        <v>0</v>
      </c>
      <c r="U34">
        <v>0</v>
      </c>
      <c r="V34">
        <v>0</v>
      </c>
      <c r="W34">
        <v>0</v>
      </c>
      <c r="X34">
        <v>0</v>
      </c>
      <c r="Y34">
        <v>0</v>
      </c>
      <c r="Z34">
        <v>0</v>
      </c>
      <c r="AA34">
        <v>0</v>
      </c>
      <c r="AB34">
        <v>0</v>
      </c>
      <c r="AC34">
        <v>0</v>
      </c>
      <c r="AD34">
        <v>0</v>
      </c>
      <c r="AE34">
        <v>0</v>
      </c>
      <c r="AF34">
        <v>0</v>
      </c>
      <c r="AG34">
        <v>0</v>
      </c>
      <c r="AH34">
        <v>0</v>
      </c>
      <c r="AI34" s="18">
        <v>0</v>
      </c>
      <c r="AJ34">
        <v>0</v>
      </c>
      <c r="AK34">
        <v>0</v>
      </c>
      <c r="AL34">
        <v>0</v>
      </c>
      <c r="AM34">
        <v>0</v>
      </c>
      <c r="AN34" s="57">
        <v>0</v>
      </c>
      <c r="AO34" s="57">
        <v>0</v>
      </c>
      <c r="AP34" s="57">
        <f t="shared" si="10"/>
        <v>0</v>
      </c>
      <c r="AQ34" s="68" t="str">
        <f t="shared" si="1"/>
        <v>0 0</v>
      </c>
      <c r="AR34" t="e">
        <f t="shared" si="2"/>
        <v>#N/A</v>
      </c>
      <c r="AS34" t="e">
        <f t="shared" si="3"/>
        <v>#N/A</v>
      </c>
      <c r="AT34" t="e">
        <f t="shared" si="4"/>
        <v>#N/A</v>
      </c>
      <c r="AU34" t="e">
        <f t="shared" si="5"/>
        <v>#N/A</v>
      </c>
      <c r="AV34" t="e">
        <f t="shared" si="6"/>
        <v>#N/A</v>
      </c>
      <c r="AW34" t="e">
        <f t="shared" si="7"/>
        <v>#N/A</v>
      </c>
      <c r="AX34" t="e">
        <f t="shared" si="8"/>
        <v>#N/A</v>
      </c>
      <c r="AY34" s="79" t="str">
        <f t="shared" si="9"/>
        <v>Something has gone wrong. Please contact eHealthier by email at info@ehealthier.net</v>
      </c>
    </row>
    <row r="35" spans="1:51">
      <c r="A35">
        <v>0</v>
      </c>
      <c r="B35">
        <v>0</v>
      </c>
      <c r="C35" s="54">
        <v>0</v>
      </c>
      <c r="D35" s="54">
        <v>0</v>
      </c>
      <c r="E35">
        <v>0</v>
      </c>
      <c r="F35">
        <v>0</v>
      </c>
      <c r="G35">
        <v>0</v>
      </c>
      <c r="H35">
        <v>0</v>
      </c>
      <c r="I35">
        <v>0</v>
      </c>
      <c r="J35">
        <v>0</v>
      </c>
      <c r="K35" s="91">
        <v>0</v>
      </c>
      <c r="L35">
        <v>0</v>
      </c>
      <c r="M35" s="55">
        <v>0</v>
      </c>
      <c r="N35">
        <v>0</v>
      </c>
      <c r="O35" s="55">
        <v>0</v>
      </c>
      <c r="P35">
        <v>0</v>
      </c>
      <c r="Q35">
        <v>0</v>
      </c>
      <c r="R35">
        <v>0</v>
      </c>
      <c r="S35">
        <v>0</v>
      </c>
      <c r="T35">
        <v>0</v>
      </c>
      <c r="U35">
        <v>0</v>
      </c>
      <c r="V35">
        <v>0</v>
      </c>
      <c r="W35">
        <v>0</v>
      </c>
      <c r="X35">
        <v>0</v>
      </c>
      <c r="Y35">
        <v>0</v>
      </c>
      <c r="Z35">
        <v>0</v>
      </c>
      <c r="AA35">
        <v>0</v>
      </c>
      <c r="AB35">
        <v>0</v>
      </c>
      <c r="AC35">
        <v>0</v>
      </c>
      <c r="AD35">
        <v>0</v>
      </c>
      <c r="AE35">
        <v>0</v>
      </c>
      <c r="AF35">
        <v>0</v>
      </c>
      <c r="AG35">
        <v>0</v>
      </c>
      <c r="AH35">
        <v>0</v>
      </c>
      <c r="AI35" s="18">
        <v>0</v>
      </c>
      <c r="AJ35">
        <v>0</v>
      </c>
      <c r="AK35">
        <v>0</v>
      </c>
      <c r="AL35">
        <v>0</v>
      </c>
      <c r="AM35">
        <v>0</v>
      </c>
      <c r="AN35" s="57">
        <v>0</v>
      </c>
      <c r="AO35" s="57">
        <v>0</v>
      </c>
      <c r="AP35" s="57">
        <f t="shared" si="10"/>
        <v>0</v>
      </c>
      <c r="AQ35" s="68" t="str">
        <f t="shared" si="1"/>
        <v>0 0</v>
      </c>
      <c r="AR35" t="e">
        <f t="shared" si="2"/>
        <v>#N/A</v>
      </c>
      <c r="AS35" t="e">
        <f t="shared" si="3"/>
        <v>#N/A</v>
      </c>
      <c r="AT35" t="e">
        <f t="shared" si="4"/>
        <v>#N/A</v>
      </c>
      <c r="AU35" t="e">
        <f t="shared" si="5"/>
        <v>#N/A</v>
      </c>
      <c r="AV35" t="e">
        <f t="shared" si="6"/>
        <v>#N/A</v>
      </c>
      <c r="AW35" t="e">
        <f t="shared" si="7"/>
        <v>#N/A</v>
      </c>
      <c r="AX35" t="e">
        <f t="shared" si="8"/>
        <v>#N/A</v>
      </c>
      <c r="AY35" s="79" t="str">
        <f t="shared" si="9"/>
        <v>Something has gone wrong. Please contact eHealthier by email at info@ehealthier.net</v>
      </c>
    </row>
    <row r="36" spans="1:51">
      <c r="A36">
        <v>0</v>
      </c>
      <c r="B36">
        <v>0</v>
      </c>
      <c r="C36" s="54">
        <v>0</v>
      </c>
      <c r="D36" s="54">
        <v>0</v>
      </c>
      <c r="E36">
        <v>0</v>
      </c>
      <c r="F36">
        <v>0</v>
      </c>
      <c r="G36">
        <v>0</v>
      </c>
      <c r="H36">
        <v>0</v>
      </c>
      <c r="I36">
        <v>0</v>
      </c>
      <c r="J36">
        <v>0</v>
      </c>
      <c r="K36" s="91">
        <v>0</v>
      </c>
      <c r="L36">
        <v>0</v>
      </c>
      <c r="M36" s="55">
        <v>0</v>
      </c>
      <c r="N36">
        <v>0</v>
      </c>
      <c r="O36" s="55">
        <v>0</v>
      </c>
      <c r="P36">
        <v>0</v>
      </c>
      <c r="Q36">
        <v>0</v>
      </c>
      <c r="R36">
        <v>0</v>
      </c>
      <c r="S36">
        <v>0</v>
      </c>
      <c r="T36">
        <v>0</v>
      </c>
      <c r="U36">
        <v>0</v>
      </c>
      <c r="V36">
        <v>0</v>
      </c>
      <c r="W36">
        <v>0</v>
      </c>
      <c r="X36">
        <v>0</v>
      </c>
      <c r="Y36">
        <v>0</v>
      </c>
      <c r="Z36">
        <v>0</v>
      </c>
      <c r="AA36">
        <v>0</v>
      </c>
      <c r="AB36">
        <v>0</v>
      </c>
      <c r="AC36">
        <v>0</v>
      </c>
      <c r="AD36">
        <v>0</v>
      </c>
      <c r="AE36">
        <v>0</v>
      </c>
      <c r="AF36">
        <v>0</v>
      </c>
      <c r="AG36">
        <v>0</v>
      </c>
      <c r="AH36">
        <v>0</v>
      </c>
      <c r="AI36" s="18">
        <v>0</v>
      </c>
      <c r="AJ36">
        <v>0</v>
      </c>
      <c r="AK36">
        <v>0</v>
      </c>
      <c r="AL36">
        <v>0</v>
      </c>
      <c r="AM36">
        <v>0</v>
      </c>
      <c r="AN36" s="57">
        <v>0</v>
      </c>
      <c r="AO36" s="57">
        <v>0</v>
      </c>
      <c r="AP36" s="57">
        <f t="shared" si="10"/>
        <v>0</v>
      </c>
      <c r="AQ36" s="68" t="str">
        <f t="shared" si="1"/>
        <v>0 0</v>
      </c>
      <c r="AR36" t="e">
        <f t="shared" si="2"/>
        <v>#N/A</v>
      </c>
      <c r="AS36" t="e">
        <f t="shared" si="3"/>
        <v>#N/A</v>
      </c>
      <c r="AT36" t="e">
        <f t="shared" si="4"/>
        <v>#N/A</v>
      </c>
      <c r="AU36" t="e">
        <f t="shared" si="5"/>
        <v>#N/A</v>
      </c>
      <c r="AV36" t="e">
        <f t="shared" si="6"/>
        <v>#N/A</v>
      </c>
      <c r="AW36" t="e">
        <f t="shared" si="7"/>
        <v>#N/A</v>
      </c>
      <c r="AX36" t="e">
        <f t="shared" si="8"/>
        <v>#N/A</v>
      </c>
      <c r="AY36" s="79" t="str">
        <f t="shared" si="9"/>
        <v>Something has gone wrong. Please contact eHealthier by email at info@ehealthier.net</v>
      </c>
    </row>
    <row r="37" spans="1:51">
      <c r="A37">
        <v>0</v>
      </c>
      <c r="B37">
        <v>0</v>
      </c>
      <c r="C37" s="54">
        <v>0</v>
      </c>
      <c r="D37" s="54">
        <v>0</v>
      </c>
      <c r="E37">
        <v>0</v>
      </c>
      <c r="F37">
        <v>0</v>
      </c>
      <c r="G37">
        <v>0</v>
      </c>
      <c r="H37">
        <v>0</v>
      </c>
      <c r="I37">
        <v>0</v>
      </c>
      <c r="J37">
        <v>0</v>
      </c>
      <c r="K37" s="91">
        <v>0</v>
      </c>
      <c r="L37">
        <v>0</v>
      </c>
      <c r="M37" s="55">
        <v>0</v>
      </c>
      <c r="N37">
        <v>0</v>
      </c>
      <c r="O37" s="55">
        <v>0</v>
      </c>
      <c r="P37">
        <v>0</v>
      </c>
      <c r="Q37">
        <v>0</v>
      </c>
      <c r="R37">
        <v>0</v>
      </c>
      <c r="S37">
        <v>0</v>
      </c>
      <c r="T37">
        <v>0</v>
      </c>
      <c r="U37">
        <v>0</v>
      </c>
      <c r="V37">
        <v>0</v>
      </c>
      <c r="W37">
        <v>0</v>
      </c>
      <c r="X37">
        <v>0</v>
      </c>
      <c r="Y37">
        <v>0</v>
      </c>
      <c r="Z37">
        <v>0</v>
      </c>
      <c r="AA37">
        <v>0</v>
      </c>
      <c r="AB37">
        <v>0</v>
      </c>
      <c r="AC37">
        <v>0</v>
      </c>
      <c r="AD37">
        <v>0</v>
      </c>
      <c r="AE37">
        <v>0</v>
      </c>
      <c r="AF37">
        <v>0</v>
      </c>
      <c r="AG37">
        <v>0</v>
      </c>
      <c r="AH37">
        <v>0</v>
      </c>
      <c r="AI37" s="18">
        <v>0</v>
      </c>
      <c r="AJ37">
        <v>0</v>
      </c>
      <c r="AK37">
        <v>0</v>
      </c>
      <c r="AL37">
        <v>0</v>
      </c>
      <c r="AM37">
        <v>0</v>
      </c>
      <c r="AN37" s="57">
        <v>0</v>
      </c>
      <c r="AO37" s="57">
        <v>0</v>
      </c>
      <c r="AP37" s="57">
        <f t="shared" si="10"/>
        <v>0</v>
      </c>
      <c r="AQ37" s="68" t="str">
        <f t="shared" si="1"/>
        <v>0 0</v>
      </c>
      <c r="AR37" t="e">
        <f t="shared" si="2"/>
        <v>#N/A</v>
      </c>
      <c r="AS37" t="e">
        <f t="shared" si="3"/>
        <v>#N/A</v>
      </c>
      <c r="AT37" t="e">
        <f t="shared" si="4"/>
        <v>#N/A</v>
      </c>
      <c r="AU37" t="e">
        <f t="shared" si="5"/>
        <v>#N/A</v>
      </c>
      <c r="AV37" t="e">
        <f t="shared" si="6"/>
        <v>#N/A</v>
      </c>
      <c r="AW37" t="e">
        <f t="shared" si="7"/>
        <v>#N/A</v>
      </c>
      <c r="AX37" t="e">
        <f t="shared" si="8"/>
        <v>#N/A</v>
      </c>
      <c r="AY37" s="79" t="str">
        <f t="shared" si="9"/>
        <v>Something has gone wrong. Please contact eHealthier by email at info@ehealthier.net</v>
      </c>
    </row>
    <row r="38" spans="1:51">
      <c r="A38">
        <v>0</v>
      </c>
      <c r="B38">
        <v>0</v>
      </c>
      <c r="C38" s="54">
        <v>0</v>
      </c>
      <c r="D38" s="54">
        <v>0</v>
      </c>
      <c r="E38">
        <v>0</v>
      </c>
      <c r="F38">
        <v>0</v>
      </c>
      <c r="G38">
        <v>0</v>
      </c>
      <c r="H38">
        <v>0</v>
      </c>
      <c r="I38">
        <v>0</v>
      </c>
      <c r="J38">
        <v>0</v>
      </c>
      <c r="K38" s="91">
        <v>0</v>
      </c>
      <c r="L38">
        <v>0</v>
      </c>
      <c r="M38" s="55">
        <v>0</v>
      </c>
      <c r="N38">
        <v>0</v>
      </c>
      <c r="O38" s="55">
        <v>0</v>
      </c>
      <c r="P38">
        <v>0</v>
      </c>
      <c r="Q38">
        <v>0</v>
      </c>
      <c r="R38">
        <v>0</v>
      </c>
      <c r="S38">
        <v>0</v>
      </c>
      <c r="T38">
        <v>0</v>
      </c>
      <c r="U38">
        <v>0</v>
      </c>
      <c r="V38">
        <v>0</v>
      </c>
      <c r="W38">
        <v>0</v>
      </c>
      <c r="X38">
        <v>0</v>
      </c>
      <c r="Y38">
        <v>0</v>
      </c>
      <c r="Z38">
        <v>0</v>
      </c>
      <c r="AA38">
        <v>0</v>
      </c>
      <c r="AB38">
        <v>0</v>
      </c>
      <c r="AC38">
        <v>0</v>
      </c>
      <c r="AD38">
        <v>0</v>
      </c>
      <c r="AE38">
        <v>0</v>
      </c>
      <c r="AF38">
        <v>0</v>
      </c>
      <c r="AG38">
        <v>0</v>
      </c>
      <c r="AH38">
        <v>0</v>
      </c>
      <c r="AI38" s="18">
        <v>0</v>
      </c>
      <c r="AJ38">
        <v>0</v>
      </c>
      <c r="AK38">
        <v>0</v>
      </c>
      <c r="AL38">
        <v>0</v>
      </c>
      <c r="AM38">
        <v>0</v>
      </c>
      <c r="AN38" s="57">
        <v>0</v>
      </c>
      <c r="AO38" s="57">
        <v>0</v>
      </c>
      <c r="AP38" s="57">
        <f t="shared" si="10"/>
        <v>0</v>
      </c>
      <c r="AQ38" s="68" t="str">
        <f t="shared" si="1"/>
        <v>0 0</v>
      </c>
      <c r="AR38" t="e">
        <f t="shared" si="2"/>
        <v>#N/A</v>
      </c>
      <c r="AS38" t="e">
        <f t="shared" si="3"/>
        <v>#N/A</v>
      </c>
      <c r="AT38" t="e">
        <f t="shared" si="4"/>
        <v>#N/A</v>
      </c>
      <c r="AU38" t="e">
        <f t="shared" si="5"/>
        <v>#N/A</v>
      </c>
      <c r="AV38" t="e">
        <f t="shared" si="6"/>
        <v>#N/A</v>
      </c>
      <c r="AW38" t="e">
        <f t="shared" si="7"/>
        <v>#N/A</v>
      </c>
      <c r="AX38" t="e">
        <f t="shared" si="8"/>
        <v>#N/A</v>
      </c>
      <c r="AY38" s="79" t="str">
        <f t="shared" si="9"/>
        <v>Something has gone wrong. Please contact eHealthier by email at info@ehealthier.net</v>
      </c>
    </row>
    <row r="39" spans="1:51">
      <c r="A39">
        <v>0</v>
      </c>
      <c r="B39">
        <v>0</v>
      </c>
      <c r="C39" s="54">
        <v>0</v>
      </c>
      <c r="D39" s="54">
        <v>0</v>
      </c>
      <c r="E39">
        <v>0</v>
      </c>
      <c r="F39">
        <v>0</v>
      </c>
      <c r="G39">
        <v>0</v>
      </c>
      <c r="H39">
        <v>0</v>
      </c>
      <c r="I39">
        <v>0</v>
      </c>
      <c r="J39">
        <v>0</v>
      </c>
      <c r="K39" s="91">
        <v>0</v>
      </c>
      <c r="L39">
        <v>0</v>
      </c>
      <c r="M39" s="55">
        <v>0</v>
      </c>
      <c r="N39">
        <v>0</v>
      </c>
      <c r="O39" s="55">
        <v>0</v>
      </c>
      <c r="P39">
        <v>0</v>
      </c>
      <c r="Q39">
        <v>0</v>
      </c>
      <c r="R39">
        <v>0</v>
      </c>
      <c r="S39">
        <v>0</v>
      </c>
      <c r="T39">
        <v>0</v>
      </c>
      <c r="U39">
        <v>0</v>
      </c>
      <c r="V39">
        <v>0</v>
      </c>
      <c r="W39">
        <v>0</v>
      </c>
      <c r="X39">
        <v>0</v>
      </c>
      <c r="Y39">
        <v>0</v>
      </c>
      <c r="Z39">
        <v>0</v>
      </c>
      <c r="AA39">
        <v>0</v>
      </c>
      <c r="AB39">
        <v>0</v>
      </c>
      <c r="AC39">
        <v>0</v>
      </c>
      <c r="AD39">
        <v>0</v>
      </c>
      <c r="AE39">
        <v>0</v>
      </c>
      <c r="AF39">
        <v>0</v>
      </c>
      <c r="AG39">
        <v>0</v>
      </c>
      <c r="AH39">
        <v>0</v>
      </c>
      <c r="AI39" s="18">
        <v>0</v>
      </c>
      <c r="AJ39">
        <v>0</v>
      </c>
      <c r="AK39">
        <v>0</v>
      </c>
      <c r="AL39">
        <v>0</v>
      </c>
      <c r="AM39">
        <v>0</v>
      </c>
      <c r="AN39" s="57">
        <v>0</v>
      </c>
      <c r="AO39" s="57">
        <v>0</v>
      </c>
      <c r="AP39" s="57">
        <f t="shared" si="10"/>
        <v>0</v>
      </c>
      <c r="AQ39" s="68" t="str">
        <f t="shared" si="1"/>
        <v>0 0</v>
      </c>
      <c r="AR39" t="e">
        <f t="shared" si="2"/>
        <v>#N/A</v>
      </c>
      <c r="AS39" t="e">
        <f t="shared" si="3"/>
        <v>#N/A</v>
      </c>
      <c r="AT39" t="e">
        <f t="shared" si="4"/>
        <v>#N/A</v>
      </c>
      <c r="AU39" t="e">
        <f t="shared" si="5"/>
        <v>#N/A</v>
      </c>
      <c r="AV39" t="e">
        <f t="shared" si="6"/>
        <v>#N/A</v>
      </c>
      <c r="AW39" t="e">
        <f t="shared" si="7"/>
        <v>#N/A</v>
      </c>
      <c r="AX39" t="e">
        <f t="shared" si="8"/>
        <v>#N/A</v>
      </c>
      <c r="AY39" s="79" t="str">
        <f t="shared" si="9"/>
        <v>Something has gone wrong. Please contact eHealthier by email at info@ehealthier.net</v>
      </c>
    </row>
    <row r="40" spans="1:51">
      <c r="A40">
        <v>0</v>
      </c>
      <c r="B40">
        <v>0</v>
      </c>
      <c r="C40" s="54">
        <v>0</v>
      </c>
      <c r="D40" s="54">
        <v>0</v>
      </c>
      <c r="E40">
        <v>0</v>
      </c>
      <c r="F40">
        <v>0</v>
      </c>
      <c r="G40">
        <v>0</v>
      </c>
      <c r="H40">
        <v>0</v>
      </c>
      <c r="I40">
        <v>0</v>
      </c>
      <c r="J40">
        <v>0</v>
      </c>
      <c r="K40" s="91">
        <v>0</v>
      </c>
      <c r="L40">
        <v>0</v>
      </c>
      <c r="M40" s="55">
        <v>0</v>
      </c>
      <c r="N40">
        <v>0</v>
      </c>
      <c r="O40" s="55">
        <v>0</v>
      </c>
      <c r="P40">
        <v>0</v>
      </c>
      <c r="Q40">
        <v>0</v>
      </c>
      <c r="R40">
        <v>0</v>
      </c>
      <c r="S40">
        <v>0</v>
      </c>
      <c r="T40">
        <v>0</v>
      </c>
      <c r="U40">
        <v>0</v>
      </c>
      <c r="V40">
        <v>0</v>
      </c>
      <c r="W40">
        <v>0</v>
      </c>
      <c r="X40">
        <v>0</v>
      </c>
      <c r="Y40">
        <v>0</v>
      </c>
      <c r="Z40">
        <v>0</v>
      </c>
      <c r="AA40">
        <v>0</v>
      </c>
      <c r="AB40">
        <v>0</v>
      </c>
      <c r="AC40">
        <v>0</v>
      </c>
      <c r="AD40">
        <v>0</v>
      </c>
      <c r="AE40">
        <v>0</v>
      </c>
      <c r="AF40">
        <v>0</v>
      </c>
      <c r="AG40">
        <v>0</v>
      </c>
      <c r="AH40">
        <v>0</v>
      </c>
      <c r="AI40" s="18">
        <v>0</v>
      </c>
      <c r="AJ40">
        <v>0</v>
      </c>
      <c r="AK40">
        <v>0</v>
      </c>
      <c r="AL40">
        <v>0</v>
      </c>
      <c r="AM40">
        <v>0</v>
      </c>
      <c r="AN40" s="57">
        <v>0</v>
      </c>
      <c r="AO40" s="57">
        <v>0</v>
      </c>
      <c r="AP40" s="57">
        <f t="shared" si="10"/>
        <v>0</v>
      </c>
      <c r="AQ40" s="68" t="str">
        <f t="shared" si="1"/>
        <v>0 0</v>
      </c>
      <c r="AR40" t="e">
        <f t="shared" si="2"/>
        <v>#N/A</v>
      </c>
      <c r="AS40" t="e">
        <f t="shared" si="3"/>
        <v>#N/A</v>
      </c>
      <c r="AT40" t="e">
        <f t="shared" si="4"/>
        <v>#N/A</v>
      </c>
      <c r="AU40" t="e">
        <f t="shared" si="5"/>
        <v>#N/A</v>
      </c>
      <c r="AV40" t="e">
        <f t="shared" si="6"/>
        <v>#N/A</v>
      </c>
      <c r="AW40" t="e">
        <f t="shared" si="7"/>
        <v>#N/A</v>
      </c>
      <c r="AX40" t="e">
        <f t="shared" si="8"/>
        <v>#N/A</v>
      </c>
      <c r="AY40" s="79" t="str">
        <f t="shared" si="9"/>
        <v>Something has gone wrong. Please contact eHealthier by email at info@ehealthier.net</v>
      </c>
    </row>
    <row r="41" spans="1:51">
      <c r="A41">
        <v>0</v>
      </c>
      <c r="B41">
        <v>0</v>
      </c>
      <c r="C41" s="54">
        <v>0</v>
      </c>
      <c r="D41" s="54">
        <v>0</v>
      </c>
      <c r="E41">
        <v>0</v>
      </c>
      <c r="F41">
        <v>0</v>
      </c>
      <c r="G41">
        <v>0</v>
      </c>
      <c r="H41">
        <v>0</v>
      </c>
      <c r="I41">
        <v>0</v>
      </c>
      <c r="J41">
        <v>0</v>
      </c>
      <c r="K41" s="91">
        <v>0</v>
      </c>
      <c r="L41">
        <v>0</v>
      </c>
      <c r="M41" s="55">
        <v>0</v>
      </c>
      <c r="N41">
        <v>0</v>
      </c>
      <c r="O41" s="55">
        <v>0</v>
      </c>
      <c r="P41">
        <v>0</v>
      </c>
      <c r="Q41">
        <v>0</v>
      </c>
      <c r="R41">
        <v>0</v>
      </c>
      <c r="S41">
        <v>0</v>
      </c>
      <c r="T41">
        <v>0</v>
      </c>
      <c r="U41">
        <v>0</v>
      </c>
      <c r="V41">
        <v>0</v>
      </c>
      <c r="W41">
        <v>0</v>
      </c>
      <c r="X41">
        <v>0</v>
      </c>
      <c r="Y41">
        <v>0</v>
      </c>
      <c r="Z41">
        <v>0</v>
      </c>
      <c r="AA41">
        <v>0</v>
      </c>
      <c r="AB41">
        <v>0</v>
      </c>
      <c r="AC41">
        <v>0</v>
      </c>
      <c r="AD41">
        <v>0</v>
      </c>
      <c r="AE41">
        <v>0</v>
      </c>
      <c r="AF41">
        <v>0</v>
      </c>
      <c r="AG41">
        <v>0</v>
      </c>
      <c r="AH41">
        <v>0</v>
      </c>
      <c r="AI41" s="18">
        <v>0</v>
      </c>
      <c r="AJ41">
        <v>0</v>
      </c>
      <c r="AK41">
        <v>0</v>
      </c>
      <c r="AL41">
        <v>0</v>
      </c>
      <c r="AM41">
        <v>0</v>
      </c>
      <c r="AN41" s="57">
        <v>0</v>
      </c>
      <c r="AO41" s="57">
        <v>0</v>
      </c>
      <c r="AP41" s="57">
        <f t="shared" si="10"/>
        <v>0</v>
      </c>
      <c r="AQ41" s="68" t="str">
        <f t="shared" si="1"/>
        <v>0 0</v>
      </c>
      <c r="AR41" t="e">
        <f t="shared" si="2"/>
        <v>#N/A</v>
      </c>
      <c r="AS41" t="e">
        <f t="shared" si="3"/>
        <v>#N/A</v>
      </c>
      <c r="AT41" t="e">
        <f t="shared" si="4"/>
        <v>#N/A</v>
      </c>
      <c r="AU41" t="e">
        <f t="shared" si="5"/>
        <v>#N/A</v>
      </c>
      <c r="AV41" t="e">
        <f t="shared" si="6"/>
        <v>#N/A</v>
      </c>
      <c r="AW41" t="e">
        <f t="shared" si="7"/>
        <v>#N/A</v>
      </c>
      <c r="AX41" t="e">
        <f t="shared" si="8"/>
        <v>#N/A</v>
      </c>
      <c r="AY41" s="79" t="str">
        <f t="shared" si="9"/>
        <v>Something has gone wrong. Please contact eHealthier by email at info@ehealthier.net</v>
      </c>
    </row>
    <row r="42" spans="1:51">
      <c r="A42">
        <v>0</v>
      </c>
      <c r="B42">
        <v>0</v>
      </c>
      <c r="C42" s="54">
        <v>0</v>
      </c>
      <c r="D42" s="54">
        <v>0</v>
      </c>
      <c r="E42">
        <v>0</v>
      </c>
      <c r="F42">
        <v>0</v>
      </c>
      <c r="G42">
        <v>0</v>
      </c>
      <c r="H42">
        <v>0</v>
      </c>
      <c r="I42">
        <v>0</v>
      </c>
      <c r="J42">
        <v>0</v>
      </c>
      <c r="K42" s="91">
        <v>0</v>
      </c>
      <c r="L42">
        <v>0</v>
      </c>
      <c r="M42" s="55">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s="18">
        <v>0</v>
      </c>
      <c r="AJ42">
        <v>0</v>
      </c>
      <c r="AK42">
        <v>0</v>
      </c>
      <c r="AL42">
        <v>0</v>
      </c>
      <c r="AM42">
        <v>0</v>
      </c>
      <c r="AN42" s="57">
        <v>0</v>
      </c>
      <c r="AO42" s="57">
        <v>0</v>
      </c>
      <c r="AP42" s="57">
        <f t="shared" si="10"/>
        <v>0</v>
      </c>
      <c r="AQ42" s="68" t="str">
        <f t="shared" si="1"/>
        <v>0 0</v>
      </c>
      <c r="AR42" t="e">
        <f t="shared" si="2"/>
        <v>#N/A</v>
      </c>
      <c r="AS42" t="e">
        <f t="shared" si="3"/>
        <v>#N/A</v>
      </c>
      <c r="AT42" t="e">
        <f t="shared" si="4"/>
        <v>#N/A</v>
      </c>
      <c r="AU42" t="e">
        <f t="shared" si="5"/>
        <v>#N/A</v>
      </c>
      <c r="AV42" t="e">
        <f t="shared" si="6"/>
        <v>#N/A</v>
      </c>
      <c r="AW42" t="e">
        <f t="shared" si="7"/>
        <v>#N/A</v>
      </c>
      <c r="AX42" t="e">
        <f t="shared" si="8"/>
        <v>#N/A</v>
      </c>
      <c r="AY42" s="79" t="str">
        <f t="shared" si="9"/>
        <v>Something has gone wrong. Please contact eHealthier by email at info@ehealthier.net</v>
      </c>
    </row>
    <row r="43" spans="1:51">
      <c r="A43">
        <v>0</v>
      </c>
      <c r="B43">
        <v>0</v>
      </c>
      <c r="C43" s="54">
        <v>0</v>
      </c>
      <c r="D43" s="54">
        <v>0</v>
      </c>
      <c r="E43">
        <v>0</v>
      </c>
      <c r="F43">
        <v>0</v>
      </c>
      <c r="G43">
        <v>0</v>
      </c>
      <c r="H43">
        <v>0</v>
      </c>
      <c r="I43">
        <v>0</v>
      </c>
      <c r="J43">
        <v>0</v>
      </c>
      <c r="K43" s="91">
        <v>0</v>
      </c>
      <c r="L43">
        <v>0</v>
      </c>
      <c r="M43" s="55">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s="18">
        <v>0</v>
      </c>
      <c r="AJ43">
        <v>0</v>
      </c>
      <c r="AK43">
        <v>0</v>
      </c>
      <c r="AL43">
        <v>0</v>
      </c>
      <c r="AM43">
        <v>0</v>
      </c>
      <c r="AN43" s="57">
        <v>0</v>
      </c>
      <c r="AO43" s="57">
        <v>0</v>
      </c>
      <c r="AP43" s="57">
        <f t="shared" si="10"/>
        <v>0</v>
      </c>
      <c r="AQ43" s="68" t="str">
        <f t="shared" si="1"/>
        <v>0 0</v>
      </c>
      <c r="AR43" t="e">
        <f t="shared" si="2"/>
        <v>#N/A</v>
      </c>
      <c r="AS43" t="e">
        <f t="shared" si="3"/>
        <v>#N/A</v>
      </c>
      <c r="AT43" t="e">
        <f t="shared" si="4"/>
        <v>#N/A</v>
      </c>
      <c r="AU43" t="e">
        <f t="shared" si="5"/>
        <v>#N/A</v>
      </c>
      <c r="AV43" t="e">
        <f t="shared" si="6"/>
        <v>#N/A</v>
      </c>
      <c r="AW43" t="e">
        <f t="shared" si="7"/>
        <v>#N/A</v>
      </c>
      <c r="AX43" t="e">
        <f t="shared" si="8"/>
        <v>#N/A</v>
      </c>
      <c r="AY43" s="79" t="str">
        <f t="shared" si="9"/>
        <v>Something has gone wrong. Please contact eHealthier by email at info@ehealthier.net</v>
      </c>
    </row>
    <row r="44" spans="1:51">
      <c r="A44">
        <v>0</v>
      </c>
      <c r="B44">
        <v>0</v>
      </c>
      <c r="C44" s="54">
        <v>0</v>
      </c>
      <c r="D44" s="54">
        <v>0</v>
      </c>
      <c r="E44">
        <v>0</v>
      </c>
      <c r="F44">
        <v>0</v>
      </c>
      <c r="G44">
        <v>0</v>
      </c>
      <c r="H44">
        <v>0</v>
      </c>
      <c r="I44">
        <v>0</v>
      </c>
      <c r="J44">
        <v>0</v>
      </c>
      <c r="K44" s="91">
        <v>0</v>
      </c>
      <c r="L44">
        <v>0</v>
      </c>
      <c r="M44" s="55">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s="18">
        <v>0</v>
      </c>
      <c r="AJ44">
        <v>0</v>
      </c>
      <c r="AK44">
        <v>0</v>
      </c>
      <c r="AL44">
        <v>0</v>
      </c>
      <c r="AM44">
        <v>0</v>
      </c>
      <c r="AN44" s="57">
        <v>0</v>
      </c>
      <c r="AO44" s="57">
        <v>0</v>
      </c>
      <c r="AP44" s="57">
        <f t="shared" si="10"/>
        <v>0</v>
      </c>
      <c r="AQ44" s="68" t="str">
        <f t="shared" si="1"/>
        <v>0 0</v>
      </c>
      <c r="AR44" t="e">
        <f t="shared" si="2"/>
        <v>#N/A</v>
      </c>
      <c r="AS44" t="e">
        <f t="shared" si="3"/>
        <v>#N/A</v>
      </c>
      <c r="AT44" t="e">
        <f t="shared" si="4"/>
        <v>#N/A</v>
      </c>
      <c r="AU44" t="e">
        <f t="shared" si="5"/>
        <v>#N/A</v>
      </c>
      <c r="AV44" t="e">
        <f t="shared" si="6"/>
        <v>#N/A</v>
      </c>
      <c r="AW44" t="e">
        <f t="shared" si="7"/>
        <v>#N/A</v>
      </c>
      <c r="AX44" t="e">
        <f t="shared" si="8"/>
        <v>#N/A</v>
      </c>
      <c r="AY44" s="79" t="str">
        <f t="shared" si="9"/>
        <v>Something has gone wrong. Please contact eHealthier by email at info@ehealthier.net</v>
      </c>
    </row>
    <row r="45" spans="1:51">
      <c r="A45">
        <v>0</v>
      </c>
      <c r="B45">
        <v>0</v>
      </c>
      <c r="C45" s="54">
        <v>0</v>
      </c>
      <c r="D45" s="54">
        <v>0</v>
      </c>
      <c r="E45">
        <v>0</v>
      </c>
      <c r="F45">
        <v>0</v>
      </c>
      <c r="G45">
        <v>0</v>
      </c>
      <c r="H45">
        <v>0</v>
      </c>
      <c r="I45">
        <v>0</v>
      </c>
      <c r="J45">
        <v>0</v>
      </c>
      <c r="K45" s="91">
        <v>0</v>
      </c>
      <c r="L45">
        <v>0</v>
      </c>
      <c r="M45" s="5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s="18">
        <v>0</v>
      </c>
      <c r="AJ45">
        <v>0</v>
      </c>
      <c r="AK45">
        <v>0</v>
      </c>
      <c r="AL45">
        <v>0</v>
      </c>
      <c r="AM45">
        <v>0</v>
      </c>
      <c r="AN45" s="57">
        <v>0</v>
      </c>
      <c r="AO45" s="57">
        <v>0</v>
      </c>
      <c r="AP45" s="57">
        <f t="shared" si="10"/>
        <v>0</v>
      </c>
      <c r="AQ45" s="68" t="str">
        <f t="shared" si="1"/>
        <v>0 0</v>
      </c>
      <c r="AR45" t="e">
        <f t="shared" si="2"/>
        <v>#N/A</v>
      </c>
      <c r="AS45" t="e">
        <f t="shared" si="3"/>
        <v>#N/A</v>
      </c>
      <c r="AT45" t="e">
        <f t="shared" si="4"/>
        <v>#N/A</v>
      </c>
      <c r="AU45" t="e">
        <f t="shared" si="5"/>
        <v>#N/A</v>
      </c>
      <c r="AV45" t="e">
        <f t="shared" si="6"/>
        <v>#N/A</v>
      </c>
      <c r="AW45" t="e">
        <f t="shared" si="7"/>
        <v>#N/A</v>
      </c>
      <c r="AX45" t="e">
        <f t="shared" si="8"/>
        <v>#N/A</v>
      </c>
      <c r="AY45" s="79" t="str">
        <f t="shared" si="9"/>
        <v>Something has gone wrong. Please contact eHealthier by email at info@ehealthier.net</v>
      </c>
    </row>
    <row r="46" spans="1:51">
      <c r="A46">
        <v>0</v>
      </c>
      <c r="B46">
        <v>0</v>
      </c>
      <c r="C46" s="54">
        <v>0</v>
      </c>
      <c r="D46" s="54">
        <v>0</v>
      </c>
      <c r="E46">
        <v>0</v>
      </c>
      <c r="F46">
        <v>0</v>
      </c>
      <c r="G46">
        <v>0</v>
      </c>
      <c r="H46">
        <v>0</v>
      </c>
      <c r="I46">
        <v>0</v>
      </c>
      <c r="J46">
        <v>0</v>
      </c>
      <c r="K46" s="91">
        <v>0</v>
      </c>
      <c r="L46">
        <v>0</v>
      </c>
      <c r="M46" s="55">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s="18">
        <v>0</v>
      </c>
      <c r="AJ46">
        <v>0</v>
      </c>
      <c r="AK46">
        <v>0</v>
      </c>
      <c r="AL46">
        <v>0</v>
      </c>
      <c r="AM46">
        <v>0</v>
      </c>
      <c r="AN46" s="57">
        <v>0</v>
      </c>
      <c r="AO46" s="57">
        <v>0</v>
      </c>
      <c r="AP46" s="57">
        <f t="shared" si="10"/>
        <v>0</v>
      </c>
      <c r="AQ46" s="68" t="str">
        <f t="shared" si="1"/>
        <v>0 0</v>
      </c>
      <c r="AR46" t="e">
        <f t="shared" si="2"/>
        <v>#N/A</v>
      </c>
      <c r="AS46" t="e">
        <f t="shared" si="3"/>
        <v>#N/A</v>
      </c>
      <c r="AT46" t="e">
        <f t="shared" si="4"/>
        <v>#N/A</v>
      </c>
      <c r="AU46" t="e">
        <f t="shared" si="5"/>
        <v>#N/A</v>
      </c>
      <c r="AV46" t="e">
        <f t="shared" si="6"/>
        <v>#N/A</v>
      </c>
      <c r="AW46" t="e">
        <f t="shared" si="7"/>
        <v>#N/A</v>
      </c>
      <c r="AX46" t="e">
        <f t="shared" si="8"/>
        <v>#N/A</v>
      </c>
      <c r="AY46" s="79" t="str">
        <f t="shared" si="9"/>
        <v>Something has gone wrong. Please contact eHealthier by email at info@ehealthier.net</v>
      </c>
    </row>
    <row r="47" spans="1:51">
      <c r="A47">
        <v>0</v>
      </c>
      <c r="B47">
        <v>0</v>
      </c>
      <c r="C47" s="54">
        <v>0</v>
      </c>
      <c r="D47" s="54">
        <v>0</v>
      </c>
      <c r="E47">
        <v>0</v>
      </c>
      <c r="F47">
        <v>0</v>
      </c>
      <c r="G47">
        <v>0</v>
      </c>
      <c r="H47">
        <v>0</v>
      </c>
      <c r="I47">
        <v>0</v>
      </c>
      <c r="J47">
        <v>0</v>
      </c>
      <c r="K47" s="91">
        <v>0</v>
      </c>
      <c r="L47">
        <v>0</v>
      </c>
      <c r="M47" s="55">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s="18">
        <v>0</v>
      </c>
      <c r="AJ47">
        <v>0</v>
      </c>
      <c r="AK47">
        <v>0</v>
      </c>
      <c r="AL47">
        <v>0</v>
      </c>
      <c r="AM47">
        <v>0</v>
      </c>
      <c r="AN47" s="57">
        <v>0</v>
      </c>
      <c r="AO47" s="57">
        <v>0</v>
      </c>
      <c r="AP47" s="57">
        <f t="shared" si="10"/>
        <v>0</v>
      </c>
      <c r="AQ47" s="68" t="str">
        <f t="shared" si="1"/>
        <v>0 0</v>
      </c>
      <c r="AR47" t="e">
        <f t="shared" si="2"/>
        <v>#N/A</v>
      </c>
      <c r="AS47" t="e">
        <f t="shared" si="3"/>
        <v>#N/A</v>
      </c>
      <c r="AT47" t="e">
        <f t="shared" si="4"/>
        <v>#N/A</v>
      </c>
      <c r="AU47" t="e">
        <f t="shared" si="5"/>
        <v>#N/A</v>
      </c>
      <c r="AV47" t="e">
        <f t="shared" si="6"/>
        <v>#N/A</v>
      </c>
      <c r="AW47" t="e">
        <f t="shared" si="7"/>
        <v>#N/A</v>
      </c>
      <c r="AX47" t="e">
        <f t="shared" si="8"/>
        <v>#N/A</v>
      </c>
      <c r="AY47" s="79" t="str">
        <f t="shared" si="9"/>
        <v>Something has gone wrong. Please contact eHealthier by email at info@ehealthier.net</v>
      </c>
    </row>
    <row r="48" spans="1:51">
      <c r="C48" s="54"/>
      <c r="D48" s="54"/>
      <c r="K48" s="91"/>
      <c r="AI48" s="18"/>
      <c r="AN48" s="57"/>
      <c r="AO48" s="57"/>
      <c r="AP48" s="57"/>
      <c r="AQ48" s="68"/>
      <c r="AY48" s="79" t="str">
        <f t="shared" si="9"/>
        <v/>
      </c>
    </row>
    <row r="49" spans="3:51">
      <c r="C49" s="54"/>
      <c r="D49" s="54"/>
      <c r="K49" s="91"/>
      <c r="AI49" s="18"/>
      <c r="AN49" s="57"/>
      <c r="AO49" s="57"/>
      <c r="AP49" s="57"/>
      <c r="AQ49" s="68"/>
      <c r="AY49" s="79" t="str">
        <f t="shared" si="9"/>
        <v/>
      </c>
    </row>
    <row r="50" spans="3:51">
      <c r="C50" s="54"/>
      <c r="D50" s="54"/>
      <c r="K50" s="91"/>
      <c r="AI50" s="18"/>
      <c r="AN50" s="57"/>
      <c r="AO50" s="57"/>
      <c r="AP50" s="57"/>
      <c r="AQ50" s="68"/>
      <c r="AY50" s="79" t="str">
        <f t="shared" si="9"/>
        <v/>
      </c>
    </row>
    <row r="51" spans="3:51">
      <c r="C51" s="54"/>
      <c r="D51" s="54"/>
      <c r="K51" s="91"/>
      <c r="AI51" s="18"/>
      <c r="AN51" s="57"/>
      <c r="AO51" s="57"/>
      <c r="AP51" s="57"/>
      <c r="AQ51" s="68"/>
      <c r="AY51" s="79" t="str">
        <f t="shared" si="9"/>
        <v/>
      </c>
    </row>
    <row r="52" spans="3:51">
      <c r="C52" s="54"/>
      <c r="D52" s="54"/>
      <c r="K52" s="91"/>
      <c r="AI52" s="18"/>
      <c r="AN52" s="57"/>
      <c r="AO52" s="57"/>
      <c r="AP52" s="57"/>
      <c r="AQ52" s="68"/>
      <c r="AY52" s="79" t="str">
        <f t="shared" si="9"/>
        <v/>
      </c>
    </row>
    <row r="53" spans="3:51">
      <c r="C53" s="54"/>
      <c r="D53" s="54"/>
      <c r="K53" s="91"/>
      <c r="AI53" s="18"/>
      <c r="AN53" s="57"/>
      <c r="AO53" s="57"/>
      <c r="AP53" s="57"/>
      <c r="AQ53" s="68"/>
      <c r="AY53" s="79" t="str">
        <f t="shared" si="9"/>
        <v/>
      </c>
    </row>
    <row r="54" spans="3:51">
      <c r="C54" s="54"/>
      <c r="D54" s="54"/>
      <c r="K54" s="91"/>
      <c r="AI54" s="18"/>
      <c r="AN54" s="57"/>
      <c r="AO54" s="57"/>
      <c r="AP54" s="57"/>
      <c r="AQ54" s="68"/>
      <c r="AY54" s="79" t="str">
        <f t="shared" si="9"/>
        <v/>
      </c>
    </row>
    <row r="55" spans="3:51">
      <c r="C55" s="54"/>
      <c r="D55" s="54"/>
      <c r="K55" s="91"/>
      <c r="AI55" s="18"/>
      <c r="AN55" s="57"/>
      <c r="AO55" s="57"/>
      <c r="AP55" s="57"/>
      <c r="AQ55" s="68"/>
      <c r="AY55" s="79" t="str">
        <f t="shared" si="9"/>
        <v/>
      </c>
    </row>
    <row r="56" spans="3:51">
      <c r="C56" s="54"/>
      <c r="D56" s="54"/>
      <c r="K56" s="91"/>
      <c r="AI56" s="18"/>
      <c r="AN56" s="57"/>
      <c r="AO56" s="57"/>
      <c r="AP56" s="57"/>
      <c r="AQ56" s="68"/>
      <c r="AY56" s="79" t="str">
        <f t="shared" si="9"/>
        <v/>
      </c>
    </row>
    <row r="57" spans="3:51">
      <c r="C57" s="54"/>
      <c r="D57" s="54"/>
      <c r="K57" s="91"/>
      <c r="AI57" s="18"/>
      <c r="AN57" s="57"/>
      <c r="AO57" s="57"/>
      <c r="AP57" s="57"/>
      <c r="AQ57" s="68"/>
      <c r="AY57" s="79" t="str">
        <f t="shared" si="9"/>
        <v/>
      </c>
    </row>
    <row r="58" spans="3:51">
      <c r="C58" s="54"/>
      <c r="D58" s="54"/>
      <c r="K58" s="91"/>
      <c r="AI58" s="18"/>
      <c r="AN58" s="57"/>
      <c r="AO58" s="57"/>
      <c r="AP58" s="57"/>
      <c r="AQ58" s="68"/>
      <c r="AY58" s="79" t="str">
        <f t="shared" si="9"/>
        <v/>
      </c>
    </row>
    <row r="59" spans="3:51">
      <c r="C59" s="54"/>
      <c r="D59" s="54"/>
      <c r="K59" s="91"/>
      <c r="AI59" s="18"/>
      <c r="AN59" s="57"/>
      <c r="AO59" s="57"/>
      <c r="AP59" s="57"/>
      <c r="AQ59" s="68"/>
      <c r="AY59" s="79" t="str">
        <f t="shared" si="9"/>
        <v/>
      </c>
    </row>
    <row r="60" spans="3:51">
      <c r="C60" s="54"/>
      <c r="D60" s="54"/>
      <c r="K60" s="91"/>
      <c r="AI60" s="18"/>
      <c r="AN60" s="57"/>
      <c r="AO60" s="57"/>
      <c r="AP60" s="57"/>
      <c r="AQ60" s="68"/>
      <c r="AY60" s="79" t="str">
        <f t="shared" si="9"/>
        <v/>
      </c>
    </row>
    <row r="61" spans="3:51">
      <c r="C61" s="54"/>
      <c r="D61" s="54"/>
      <c r="K61" s="91"/>
      <c r="AI61" s="18"/>
      <c r="AN61" s="57"/>
      <c r="AO61" s="57"/>
      <c r="AP61" s="57"/>
      <c r="AQ61" s="68"/>
      <c r="AY61" s="79" t="str">
        <f t="shared" si="9"/>
        <v/>
      </c>
    </row>
    <row r="62" spans="3:51">
      <c r="C62" s="54"/>
      <c r="D62" s="54"/>
      <c r="K62" s="91"/>
      <c r="AI62" s="18"/>
      <c r="AN62" s="57"/>
      <c r="AO62" s="57"/>
      <c r="AP62" s="57"/>
      <c r="AQ62" s="68"/>
      <c r="AY62" s="79" t="str">
        <f t="shared" si="9"/>
        <v/>
      </c>
    </row>
    <row r="63" spans="3:51">
      <c r="C63" s="54"/>
      <c r="D63" s="54"/>
      <c r="K63" s="91"/>
      <c r="AI63" s="18"/>
      <c r="AN63" s="57"/>
      <c r="AO63" s="57"/>
      <c r="AP63" s="57"/>
      <c r="AQ63" s="68"/>
      <c r="AY63" s="79" t="str">
        <f t="shared" si="9"/>
        <v/>
      </c>
    </row>
    <row r="64" spans="3:51">
      <c r="C64" s="54"/>
      <c r="D64" s="54"/>
      <c r="K64" s="91"/>
      <c r="AI64" s="18"/>
      <c r="AN64" s="57"/>
      <c r="AO64" s="57"/>
      <c r="AP64" s="57"/>
      <c r="AQ64" s="68"/>
      <c r="AY64" s="79" t="str">
        <f t="shared" si="9"/>
        <v/>
      </c>
    </row>
    <row r="65" spans="3:51">
      <c r="C65" s="54"/>
      <c r="D65" s="54"/>
      <c r="K65" s="91"/>
      <c r="AI65" s="18"/>
      <c r="AN65" s="57"/>
      <c r="AO65" s="57"/>
      <c r="AP65" s="57"/>
      <c r="AQ65" s="68"/>
      <c r="AY65" s="79" t="str">
        <f t="shared" si="9"/>
        <v/>
      </c>
    </row>
    <row r="66" spans="3:51">
      <c r="C66" s="54"/>
      <c r="D66" s="54"/>
      <c r="K66" s="91"/>
      <c r="AI66" s="18"/>
      <c r="AN66" s="57"/>
      <c r="AO66" s="57"/>
      <c r="AP66" s="57"/>
      <c r="AQ66" s="68"/>
      <c r="AY66" s="79" t="str">
        <f t="shared" ref="AY66:AY129" si="11">IF(A66="","",IF(ISNA(SUM(AR66:AW66)),"Something has gone wrong. Please contact eHealthier by email at info@ehealthier.net",VLOOKUP(SUM(AR66:AW66),HOOSCoversion,3,1)))</f>
        <v/>
      </c>
    </row>
    <row r="67" spans="3:51">
      <c r="C67" s="54"/>
      <c r="D67" s="54"/>
      <c r="K67" s="91"/>
      <c r="AI67" s="18"/>
      <c r="AN67" s="57"/>
      <c r="AO67" s="57"/>
      <c r="AP67" s="57"/>
      <c r="AQ67" s="68"/>
      <c r="AY67" s="79" t="str">
        <f t="shared" si="11"/>
        <v/>
      </c>
    </row>
    <row r="68" spans="3:51">
      <c r="C68" s="54"/>
      <c r="D68" s="54"/>
      <c r="K68" s="91"/>
      <c r="AI68" s="18"/>
      <c r="AN68" s="57"/>
      <c r="AO68" s="57"/>
      <c r="AP68" s="57"/>
      <c r="AQ68" s="68"/>
      <c r="AY68" s="79" t="str">
        <f t="shared" si="11"/>
        <v/>
      </c>
    </row>
    <row r="69" spans="3:51">
      <c r="C69" s="54"/>
      <c r="D69" s="54"/>
      <c r="K69" s="91"/>
      <c r="AI69" s="18"/>
      <c r="AN69" s="57"/>
      <c r="AO69" s="57"/>
      <c r="AP69" s="57"/>
      <c r="AQ69" s="68"/>
      <c r="AY69" s="79" t="str">
        <f t="shared" si="11"/>
        <v/>
      </c>
    </row>
    <row r="70" spans="3:51">
      <c r="C70" s="54"/>
      <c r="D70" s="54"/>
      <c r="K70" s="91"/>
      <c r="AI70" s="18"/>
      <c r="AN70" s="57"/>
      <c r="AO70" s="57"/>
      <c r="AP70" s="57"/>
      <c r="AQ70" s="68"/>
      <c r="AY70" s="79" t="str">
        <f t="shared" si="11"/>
        <v/>
      </c>
    </row>
    <row r="71" spans="3:51">
      <c r="C71" s="54"/>
      <c r="D71" s="54"/>
      <c r="K71" s="91"/>
      <c r="AI71" s="18"/>
      <c r="AN71" s="57"/>
      <c r="AO71" s="57"/>
      <c r="AP71" s="57"/>
      <c r="AQ71" s="68"/>
      <c r="AY71" s="79" t="str">
        <f t="shared" si="11"/>
        <v/>
      </c>
    </row>
    <row r="72" spans="3:51">
      <c r="C72" s="54"/>
      <c r="D72" s="54"/>
      <c r="K72" s="91"/>
      <c r="AI72" s="18"/>
      <c r="AN72" s="57"/>
      <c r="AO72" s="57"/>
      <c r="AP72" s="57"/>
      <c r="AQ72" s="68"/>
      <c r="AY72" s="79" t="str">
        <f t="shared" si="11"/>
        <v/>
      </c>
    </row>
    <row r="73" spans="3:51">
      <c r="C73" s="54"/>
      <c r="D73" s="54"/>
      <c r="K73" s="91"/>
      <c r="AI73" s="18"/>
      <c r="AN73" s="57"/>
      <c r="AO73" s="57"/>
      <c r="AP73" s="57"/>
      <c r="AQ73" s="68"/>
      <c r="AY73" s="79" t="str">
        <f t="shared" si="11"/>
        <v/>
      </c>
    </row>
    <row r="74" spans="3:51">
      <c r="C74" s="54"/>
      <c r="D74" s="54"/>
      <c r="K74" s="91"/>
      <c r="AI74" s="18"/>
      <c r="AN74" s="57"/>
      <c r="AO74" s="57"/>
      <c r="AP74" s="57"/>
      <c r="AQ74" s="68"/>
      <c r="AY74" s="79" t="str">
        <f t="shared" si="11"/>
        <v/>
      </c>
    </row>
    <row r="75" spans="3:51">
      <c r="C75" s="54"/>
      <c r="D75" s="54"/>
      <c r="K75" s="91"/>
      <c r="AI75" s="18"/>
      <c r="AN75" s="57"/>
      <c r="AO75" s="57"/>
      <c r="AP75" s="57"/>
      <c r="AQ75" s="68"/>
      <c r="AY75" s="79" t="str">
        <f t="shared" si="11"/>
        <v/>
      </c>
    </row>
    <row r="76" spans="3:51">
      <c r="C76" s="54"/>
      <c r="D76" s="54"/>
      <c r="K76" s="91"/>
      <c r="AI76" s="18"/>
      <c r="AN76" s="57"/>
      <c r="AO76" s="57"/>
      <c r="AP76" s="57"/>
      <c r="AQ76" s="68"/>
      <c r="AY76" s="79" t="str">
        <f t="shared" si="11"/>
        <v/>
      </c>
    </row>
    <row r="77" spans="3:51">
      <c r="C77" s="54"/>
      <c r="D77" s="54"/>
      <c r="K77" s="91"/>
      <c r="AI77" s="18"/>
      <c r="AN77" s="57"/>
      <c r="AO77" s="57"/>
      <c r="AP77" s="57"/>
      <c r="AQ77" s="68"/>
      <c r="AY77" s="79" t="str">
        <f t="shared" si="11"/>
        <v/>
      </c>
    </row>
    <row r="78" spans="3:51">
      <c r="C78" s="54"/>
      <c r="D78" s="54"/>
      <c r="K78" s="91"/>
      <c r="AI78" s="18"/>
      <c r="AN78" s="57"/>
      <c r="AO78" s="57"/>
      <c r="AP78" s="57"/>
      <c r="AQ78" s="68"/>
      <c r="AY78" s="79" t="str">
        <f t="shared" si="11"/>
        <v/>
      </c>
    </row>
    <row r="79" spans="3:51">
      <c r="C79" s="54"/>
      <c r="D79" s="54"/>
      <c r="K79" s="91"/>
      <c r="AI79" s="18"/>
      <c r="AN79" s="57"/>
      <c r="AO79" s="57"/>
      <c r="AP79" s="57"/>
      <c r="AQ79" s="68"/>
      <c r="AY79" s="79" t="str">
        <f t="shared" si="11"/>
        <v/>
      </c>
    </row>
    <row r="80" spans="3:51">
      <c r="C80" s="54"/>
      <c r="D80" s="54"/>
      <c r="K80" s="91"/>
      <c r="AI80" s="18"/>
      <c r="AN80" s="57"/>
      <c r="AO80" s="57"/>
      <c r="AP80" s="57"/>
      <c r="AQ80" s="68"/>
      <c r="AY80" s="79" t="str">
        <f t="shared" si="11"/>
        <v/>
      </c>
    </row>
    <row r="81" spans="3:51">
      <c r="C81" s="54"/>
      <c r="D81" s="54"/>
      <c r="K81" s="91"/>
      <c r="AI81" s="18"/>
      <c r="AN81" s="57"/>
      <c r="AO81" s="57"/>
      <c r="AP81" s="57"/>
      <c r="AQ81" s="68"/>
      <c r="AY81" s="79" t="str">
        <f t="shared" si="11"/>
        <v/>
      </c>
    </row>
    <row r="82" spans="3:51">
      <c r="C82" s="54"/>
      <c r="D82" s="54"/>
      <c r="K82" s="91"/>
      <c r="AI82" s="18"/>
      <c r="AN82" s="57"/>
      <c r="AO82" s="57"/>
      <c r="AP82" s="57"/>
      <c r="AQ82" s="68"/>
      <c r="AY82" s="79" t="str">
        <f t="shared" si="11"/>
        <v/>
      </c>
    </row>
    <row r="83" spans="3:51">
      <c r="C83" s="54"/>
      <c r="D83" s="54"/>
      <c r="K83" s="91"/>
      <c r="AI83" s="18"/>
      <c r="AN83" s="57"/>
      <c r="AO83" s="57"/>
      <c r="AP83" s="57"/>
      <c r="AQ83" s="68"/>
      <c r="AY83" s="79" t="str">
        <f t="shared" si="11"/>
        <v/>
      </c>
    </row>
    <row r="84" spans="3:51">
      <c r="C84" s="54"/>
      <c r="D84" s="54"/>
      <c r="K84" s="91"/>
      <c r="AI84" s="18"/>
      <c r="AN84" s="57"/>
      <c r="AO84" s="57"/>
      <c r="AP84" s="57"/>
      <c r="AQ84" s="68"/>
      <c r="AY84" s="79" t="str">
        <f t="shared" si="11"/>
        <v/>
      </c>
    </row>
    <row r="85" spans="3:51">
      <c r="C85" s="54"/>
      <c r="D85" s="54"/>
      <c r="K85" s="91"/>
      <c r="AI85" s="18"/>
      <c r="AN85" s="57"/>
      <c r="AO85" s="57"/>
      <c r="AP85" s="57"/>
      <c r="AQ85" s="68"/>
      <c r="AY85" s="79" t="str">
        <f t="shared" si="11"/>
        <v/>
      </c>
    </row>
    <row r="86" spans="3:51">
      <c r="C86" s="54"/>
      <c r="D86" s="54"/>
      <c r="K86" s="91"/>
      <c r="AI86" s="18"/>
      <c r="AN86" s="57"/>
      <c r="AO86" s="57"/>
      <c r="AP86" s="57"/>
      <c r="AQ86" s="68"/>
      <c r="AY86" s="79" t="str">
        <f t="shared" si="11"/>
        <v/>
      </c>
    </row>
    <row r="87" spans="3:51">
      <c r="C87" s="54"/>
      <c r="D87" s="54"/>
      <c r="K87" s="91"/>
      <c r="AI87" s="18"/>
      <c r="AN87" s="57"/>
      <c r="AO87" s="57"/>
      <c r="AP87" s="57"/>
      <c r="AQ87" s="68"/>
      <c r="AY87" s="79" t="str">
        <f t="shared" si="11"/>
        <v/>
      </c>
    </row>
    <row r="88" spans="3:51">
      <c r="C88" s="54"/>
      <c r="D88" s="54"/>
      <c r="K88" s="91"/>
      <c r="AI88" s="18"/>
      <c r="AN88" s="57"/>
      <c r="AO88" s="57"/>
      <c r="AP88" s="57"/>
      <c r="AQ88" s="68"/>
      <c r="AY88" s="79" t="str">
        <f t="shared" si="11"/>
        <v/>
      </c>
    </row>
    <row r="89" spans="3:51">
      <c r="C89" s="54"/>
      <c r="D89" s="54"/>
      <c r="K89" s="91"/>
      <c r="AI89" s="18"/>
      <c r="AN89" s="57"/>
      <c r="AO89" s="57"/>
      <c r="AP89" s="57"/>
      <c r="AQ89" s="68"/>
      <c r="AY89" s="79" t="str">
        <f t="shared" si="11"/>
        <v/>
      </c>
    </row>
    <row r="90" spans="3:51">
      <c r="C90" s="54"/>
      <c r="D90" s="54"/>
      <c r="K90" s="91"/>
      <c r="AI90" s="18"/>
      <c r="AN90" s="57"/>
      <c r="AO90" s="57"/>
      <c r="AP90" s="57"/>
      <c r="AQ90" s="68"/>
      <c r="AY90" s="79" t="str">
        <f t="shared" si="11"/>
        <v/>
      </c>
    </row>
    <row r="91" spans="3:51">
      <c r="C91" s="54"/>
      <c r="D91" s="54"/>
      <c r="K91" s="91"/>
      <c r="AI91" s="18"/>
      <c r="AN91" s="57"/>
      <c r="AO91" s="57"/>
      <c r="AP91" s="57"/>
      <c r="AQ91" s="68"/>
      <c r="AY91" s="79" t="str">
        <f t="shared" si="11"/>
        <v/>
      </c>
    </row>
    <row r="92" spans="3:51">
      <c r="C92" s="54"/>
      <c r="D92" s="54"/>
      <c r="K92" s="91"/>
      <c r="AI92" s="18"/>
      <c r="AN92" s="57"/>
      <c r="AO92" s="57"/>
      <c r="AP92" s="57"/>
      <c r="AQ92" s="68"/>
      <c r="AY92" s="79" t="str">
        <f t="shared" si="11"/>
        <v/>
      </c>
    </row>
    <row r="93" spans="3:51">
      <c r="C93" s="54"/>
      <c r="D93" s="54"/>
      <c r="K93" s="91"/>
      <c r="AI93" s="18"/>
      <c r="AN93" s="57"/>
      <c r="AO93" s="57"/>
      <c r="AP93" s="57"/>
      <c r="AQ93" s="68"/>
      <c r="AY93" s="79" t="str">
        <f t="shared" si="11"/>
        <v/>
      </c>
    </row>
    <row r="94" spans="3:51">
      <c r="C94" s="54"/>
      <c r="D94" s="54"/>
      <c r="K94" s="91"/>
      <c r="AI94" s="18"/>
      <c r="AN94" s="57"/>
      <c r="AO94" s="57"/>
      <c r="AP94" s="57"/>
      <c r="AQ94" s="68"/>
      <c r="AY94" s="79" t="str">
        <f t="shared" si="11"/>
        <v/>
      </c>
    </row>
    <row r="95" spans="3:51">
      <c r="C95" s="54"/>
      <c r="D95" s="54"/>
      <c r="K95" s="91"/>
      <c r="AI95" s="18"/>
      <c r="AN95" s="57"/>
      <c r="AO95" s="57"/>
      <c r="AP95" s="57"/>
      <c r="AQ95" s="68"/>
      <c r="AY95" s="79" t="str">
        <f t="shared" si="11"/>
        <v/>
      </c>
    </row>
    <row r="96" spans="3:51">
      <c r="C96" s="54"/>
      <c r="D96" s="54"/>
      <c r="K96" s="91"/>
      <c r="AI96" s="18"/>
      <c r="AN96" s="57"/>
      <c r="AO96" s="57"/>
      <c r="AP96" s="57"/>
      <c r="AQ96" s="68"/>
      <c r="AY96" s="79" t="str">
        <f t="shared" si="11"/>
        <v/>
      </c>
    </row>
    <row r="97" spans="3:51">
      <c r="C97" s="54"/>
      <c r="D97" s="54"/>
      <c r="K97" s="91"/>
      <c r="AI97" s="18"/>
      <c r="AN97" s="57"/>
      <c r="AO97" s="57"/>
      <c r="AP97" s="57"/>
      <c r="AQ97" s="68"/>
      <c r="AY97" s="79" t="str">
        <f t="shared" si="11"/>
        <v/>
      </c>
    </row>
    <row r="98" spans="3:51">
      <c r="C98" s="54"/>
      <c r="D98" s="54"/>
      <c r="K98" s="91"/>
      <c r="AI98" s="18"/>
      <c r="AN98" s="57"/>
      <c r="AO98" s="57"/>
      <c r="AP98" s="57"/>
      <c r="AQ98" s="68"/>
      <c r="AY98" s="79" t="str">
        <f t="shared" si="11"/>
        <v/>
      </c>
    </row>
    <row r="99" spans="3:51">
      <c r="C99" s="54"/>
      <c r="D99" s="54"/>
      <c r="K99" s="91"/>
      <c r="AI99" s="18"/>
      <c r="AN99" s="57"/>
      <c r="AO99" s="57"/>
      <c r="AP99" s="57"/>
      <c r="AQ99" s="68"/>
      <c r="AY99" s="79" t="str">
        <f t="shared" si="11"/>
        <v/>
      </c>
    </row>
    <row r="100" spans="3:51">
      <c r="C100" s="54"/>
      <c r="D100" s="54"/>
      <c r="K100" s="91"/>
      <c r="AI100" s="18"/>
      <c r="AN100" s="57"/>
      <c r="AO100" s="57"/>
      <c r="AP100" s="57"/>
      <c r="AQ100" s="68"/>
      <c r="AY100" s="79" t="str">
        <f t="shared" si="11"/>
        <v/>
      </c>
    </row>
    <row r="101" spans="3:51">
      <c r="C101" s="54"/>
      <c r="D101" s="54"/>
      <c r="K101" s="91"/>
      <c r="AI101" s="18"/>
      <c r="AN101" s="57"/>
      <c r="AO101" s="57"/>
      <c r="AP101" s="57"/>
      <c r="AQ101" s="68"/>
      <c r="AY101" s="79" t="str">
        <f t="shared" si="11"/>
        <v/>
      </c>
    </row>
    <row r="102" spans="3:51">
      <c r="C102" s="54"/>
      <c r="D102" s="54"/>
      <c r="K102" s="91"/>
      <c r="AI102" s="18"/>
      <c r="AN102" s="57"/>
      <c r="AO102" s="57"/>
      <c r="AP102" s="57"/>
      <c r="AQ102" s="68"/>
      <c r="AY102" s="79" t="str">
        <f t="shared" si="11"/>
        <v/>
      </c>
    </row>
    <row r="103" spans="3:51">
      <c r="C103" s="54"/>
      <c r="D103" s="54"/>
      <c r="K103" s="91"/>
      <c r="AI103" s="18"/>
      <c r="AN103" s="57"/>
      <c r="AO103" s="57"/>
      <c r="AP103" s="57"/>
      <c r="AQ103" s="68"/>
      <c r="AY103" s="79" t="str">
        <f t="shared" si="11"/>
        <v/>
      </c>
    </row>
    <row r="104" spans="3:51">
      <c r="C104" s="54"/>
      <c r="D104" s="54"/>
      <c r="K104" s="91"/>
      <c r="AI104" s="18"/>
      <c r="AN104" s="57"/>
      <c r="AO104" s="57"/>
      <c r="AP104" s="57"/>
      <c r="AQ104" s="68"/>
      <c r="AY104" s="79" t="str">
        <f t="shared" si="11"/>
        <v/>
      </c>
    </row>
    <row r="105" spans="3:51">
      <c r="C105" s="54"/>
      <c r="D105" s="54"/>
      <c r="K105" s="91"/>
      <c r="AI105" s="18"/>
      <c r="AN105" s="57"/>
      <c r="AO105" s="57"/>
      <c r="AP105" s="57"/>
      <c r="AQ105" s="68"/>
      <c r="AY105" s="79" t="str">
        <f t="shared" si="11"/>
        <v/>
      </c>
    </row>
    <row r="106" spans="3:51">
      <c r="C106" s="54"/>
      <c r="D106" s="54"/>
      <c r="K106" s="91"/>
      <c r="AI106" s="18"/>
      <c r="AN106" s="57"/>
      <c r="AO106" s="57"/>
      <c r="AP106" s="57"/>
      <c r="AQ106" s="68"/>
      <c r="AY106" s="79" t="str">
        <f t="shared" si="11"/>
        <v/>
      </c>
    </row>
    <row r="107" spans="3:51">
      <c r="C107" s="54"/>
      <c r="D107" s="54"/>
      <c r="K107" s="91"/>
      <c r="AI107" s="18"/>
      <c r="AN107" s="57"/>
      <c r="AO107" s="57"/>
      <c r="AP107" s="57"/>
      <c r="AQ107" s="68"/>
      <c r="AY107" s="79" t="str">
        <f t="shared" si="11"/>
        <v/>
      </c>
    </row>
    <row r="108" spans="3:51">
      <c r="C108" s="54"/>
      <c r="D108" s="54"/>
      <c r="K108" s="91"/>
      <c r="AI108" s="18"/>
      <c r="AN108" s="57"/>
      <c r="AO108" s="57"/>
      <c r="AP108" s="57"/>
      <c r="AQ108" s="68"/>
      <c r="AY108" s="79" t="str">
        <f t="shared" si="11"/>
        <v/>
      </c>
    </row>
    <row r="109" spans="3:51">
      <c r="C109" s="54"/>
      <c r="D109" s="54"/>
      <c r="K109" s="91"/>
      <c r="AI109" s="18"/>
      <c r="AN109" s="57"/>
      <c r="AO109" s="57"/>
      <c r="AP109" s="57"/>
      <c r="AQ109" s="68"/>
      <c r="AY109" s="79" t="str">
        <f t="shared" si="11"/>
        <v/>
      </c>
    </row>
    <row r="110" spans="3:51">
      <c r="C110" s="54"/>
      <c r="D110" s="54"/>
      <c r="K110" s="91"/>
      <c r="AI110" s="18"/>
      <c r="AN110" s="57"/>
      <c r="AO110" s="57"/>
      <c r="AP110" s="57"/>
      <c r="AQ110" s="68"/>
      <c r="AY110" s="79" t="str">
        <f t="shared" si="11"/>
        <v/>
      </c>
    </row>
    <row r="111" spans="3:51">
      <c r="C111" s="54"/>
      <c r="D111" s="54"/>
      <c r="K111" s="91"/>
      <c r="AI111" s="18"/>
      <c r="AN111" s="57"/>
      <c r="AO111" s="57"/>
      <c r="AP111" s="57"/>
      <c r="AQ111" s="68"/>
      <c r="AY111" s="79" t="str">
        <f t="shared" si="11"/>
        <v/>
      </c>
    </row>
    <row r="112" spans="3:51">
      <c r="C112" s="54"/>
      <c r="D112" s="54"/>
      <c r="K112" s="91"/>
      <c r="AI112" s="18"/>
      <c r="AN112" s="57"/>
      <c r="AO112" s="57"/>
      <c r="AP112" s="57"/>
      <c r="AQ112" s="68"/>
      <c r="AY112" s="79" t="str">
        <f t="shared" si="11"/>
        <v/>
      </c>
    </row>
    <row r="113" spans="3:51">
      <c r="C113" s="54"/>
      <c r="D113" s="54"/>
      <c r="K113" s="91"/>
      <c r="AI113" s="18"/>
      <c r="AN113" s="57"/>
      <c r="AO113" s="57"/>
      <c r="AP113" s="57"/>
      <c r="AQ113" s="68"/>
      <c r="AY113" s="79" t="str">
        <f t="shared" si="11"/>
        <v/>
      </c>
    </row>
    <row r="114" spans="3:51">
      <c r="C114" s="54"/>
      <c r="D114" s="54"/>
      <c r="K114" s="91"/>
      <c r="AI114" s="18"/>
      <c r="AN114" s="57"/>
      <c r="AO114" s="57"/>
      <c r="AP114" s="57"/>
      <c r="AQ114" s="68"/>
      <c r="AY114" s="79" t="str">
        <f t="shared" si="11"/>
        <v/>
      </c>
    </row>
    <row r="115" spans="3:51">
      <c r="C115" s="54"/>
      <c r="D115" s="54"/>
      <c r="K115" s="91"/>
      <c r="AI115" s="18"/>
      <c r="AN115" s="57"/>
      <c r="AO115" s="57"/>
      <c r="AP115" s="57"/>
      <c r="AQ115" s="68"/>
      <c r="AY115" s="79" t="str">
        <f t="shared" si="11"/>
        <v/>
      </c>
    </row>
    <row r="116" spans="3:51">
      <c r="C116" s="54"/>
      <c r="D116" s="54"/>
      <c r="K116" s="91"/>
      <c r="AI116" s="18"/>
      <c r="AN116" s="57"/>
      <c r="AO116" s="57"/>
      <c r="AP116" s="57"/>
      <c r="AQ116" s="68"/>
      <c r="AY116" s="79" t="str">
        <f t="shared" si="11"/>
        <v/>
      </c>
    </row>
    <row r="117" spans="3:51">
      <c r="C117" s="54"/>
      <c r="D117" s="54"/>
      <c r="K117" s="91"/>
      <c r="AI117" s="18"/>
      <c r="AN117" s="57"/>
      <c r="AO117" s="57"/>
      <c r="AP117" s="57"/>
      <c r="AQ117" s="68"/>
      <c r="AY117" s="79" t="str">
        <f t="shared" si="11"/>
        <v/>
      </c>
    </row>
    <row r="118" spans="3:51">
      <c r="C118" s="54"/>
      <c r="D118" s="54"/>
      <c r="K118" s="91"/>
      <c r="AI118" s="18"/>
      <c r="AN118" s="57"/>
      <c r="AO118" s="57"/>
      <c r="AP118" s="57"/>
      <c r="AQ118" s="68"/>
      <c r="AY118" s="79" t="str">
        <f t="shared" si="11"/>
        <v/>
      </c>
    </row>
    <row r="119" spans="3:51">
      <c r="C119" s="54"/>
      <c r="D119" s="54"/>
      <c r="K119" s="91"/>
      <c r="AI119" s="18"/>
      <c r="AN119" s="57"/>
      <c r="AO119" s="57"/>
      <c r="AP119" s="57"/>
      <c r="AQ119" s="68"/>
      <c r="AY119" s="79" t="str">
        <f t="shared" si="11"/>
        <v/>
      </c>
    </row>
    <row r="120" spans="3:51">
      <c r="C120" s="54"/>
      <c r="D120" s="54"/>
      <c r="K120" s="91"/>
      <c r="AI120" s="18"/>
      <c r="AN120" s="57"/>
      <c r="AO120" s="57"/>
      <c r="AP120" s="57"/>
      <c r="AQ120" s="68"/>
      <c r="AY120" s="79" t="str">
        <f t="shared" si="11"/>
        <v/>
      </c>
    </row>
    <row r="121" spans="3:51">
      <c r="C121" s="54"/>
      <c r="D121" s="54"/>
      <c r="K121" s="91"/>
      <c r="AI121" s="18"/>
      <c r="AN121" s="57"/>
      <c r="AO121" s="57"/>
      <c r="AP121" s="57"/>
      <c r="AQ121" s="68"/>
      <c r="AY121" s="79" t="str">
        <f t="shared" si="11"/>
        <v/>
      </c>
    </row>
    <row r="122" spans="3:51">
      <c r="C122" s="54"/>
      <c r="D122" s="54"/>
      <c r="K122" s="91"/>
      <c r="AI122" s="18"/>
      <c r="AN122" s="57"/>
      <c r="AO122" s="57"/>
      <c r="AP122" s="57"/>
      <c r="AQ122" s="68"/>
      <c r="AY122" s="79" t="str">
        <f t="shared" si="11"/>
        <v/>
      </c>
    </row>
    <row r="123" spans="3:51">
      <c r="C123" s="54"/>
      <c r="D123" s="54"/>
      <c r="K123" s="91"/>
      <c r="AI123" s="18"/>
      <c r="AN123" s="57"/>
      <c r="AO123" s="57"/>
      <c r="AP123" s="57"/>
      <c r="AQ123" s="68"/>
      <c r="AY123" s="79" t="str">
        <f t="shared" si="11"/>
        <v/>
      </c>
    </row>
    <row r="124" spans="3:51">
      <c r="C124" s="54"/>
      <c r="D124" s="54"/>
      <c r="K124" s="91"/>
      <c r="AI124" s="18"/>
      <c r="AN124" s="57"/>
      <c r="AO124" s="57"/>
      <c r="AP124" s="57"/>
      <c r="AQ124" s="68"/>
      <c r="AY124" s="79" t="str">
        <f t="shared" si="11"/>
        <v/>
      </c>
    </row>
    <row r="125" spans="3:51">
      <c r="C125" s="54"/>
      <c r="D125" s="54"/>
      <c r="K125" s="91"/>
      <c r="AI125" s="18"/>
      <c r="AN125" s="57"/>
      <c r="AO125" s="57"/>
      <c r="AP125" s="57"/>
      <c r="AQ125" s="68"/>
      <c r="AY125" s="79" t="str">
        <f t="shared" si="11"/>
        <v/>
      </c>
    </row>
    <row r="126" spans="3:51">
      <c r="C126" s="54"/>
      <c r="D126" s="54"/>
      <c r="K126" s="91"/>
      <c r="AI126" s="18"/>
      <c r="AN126" s="57"/>
      <c r="AO126" s="57"/>
      <c r="AP126" s="57"/>
      <c r="AQ126" s="68"/>
      <c r="AY126" s="79" t="str">
        <f t="shared" si="11"/>
        <v/>
      </c>
    </row>
    <row r="127" spans="3:51">
      <c r="C127" s="54"/>
      <c r="D127" s="54"/>
      <c r="K127" s="91"/>
      <c r="AI127" s="18"/>
      <c r="AN127" s="57"/>
      <c r="AO127" s="57"/>
      <c r="AP127" s="57"/>
      <c r="AQ127" s="68"/>
      <c r="AY127" s="79" t="str">
        <f t="shared" si="11"/>
        <v/>
      </c>
    </row>
    <row r="128" spans="3:51">
      <c r="C128" s="54"/>
      <c r="D128" s="54"/>
      <c r="K128" s="91"/>
      <c r="AI128" s="18"/>
      <c r="AN128" s="57"/>
      <c r="AO128" s="57"/>
      <c r="AP128" s="57"/>
      <c r="AQ128" s="68"/>
      <c r="AY128" s="79" t="str">
        <f t="shared" si="11"/>
        <v/>
      </c>
    </row>
    <row r="129" spans="3:51">
      <c r="C129" s="54"/>
      <c r="D129" s="54"/>
      <c r="K129" s="91"/>
      <c r="AI129" s="18"/>
      <c r="AN129" s="57"/>
      <c r="AO129" s="57"/>
      <c r="AP129" s="57"/>
      <c r="AQ129" s="68"/>
      <c r="AY129" s="79" t="str">
        <f t="shared" si="11"/>
        <v/>
      </c>
    </row>
    <row r="130" spans="3:51">
      <c r="C130" s="54"/>
      <c r="D130" s="54"/>
      <c r="K130" s="91"/>
      <c r="AI130" s="18"/>
      <c r="AN130" s="57"/>
      <c r="AO130" s="57"/>
      <c r="AP130" s="57"/>
      <c r="AQ130" s="68"/>
      <c r="AY130" s="79" t="str">
        <f t="shared" ref="AY130:AY193" si="12">IF(A130="","",IF(ISNA(SUM(AR130:AW130)),"Something has gone wrong. Please contact eHealthier by email at info@ehealthier.net",VLOOKUP(SUM(AR130:AW130),HOOSCoversion,3,1)))</f>
        <v/>
      </c>
    </row>
    <row r="131" spans="3:51">
      <c r="C131" s="54"/>
      <c r="D131" s="54"/>
      <c r="K131" s="91"/>
      <c r="AI131" s="18"/>
      <c r="AN131" s="57"/>
      <c r="AO131" s="57"/>
      <c r="AP131" s="57"/>
      <c r="AQ131" s="68"/>
      <c r="AY131" s="79" t="str">
        <f t="shared" si="12"/>
        <v/>
      </c>
    </row>
    <row r="132" spans="3:51">
      <c r="C132" s="54"/>
      <c r="D132" s="54"/>
      <c r="K132" s="91"/>
      <c r="AI132" s="18"/>
      <c r="AN132" s="57"/>
      <c r="AO132" s="57"/>
      <c r="AP132" s="57"/>
      <c r="AQ132" s="68"/>
      <c r="AY132" s="79" t="str">
        <f t="shared" si="12"/>
        <v/>
      </c>
    </row>
    <row r="133" spans="3:51">
      <c r="C133" s="54"/>
      <c r="D133" s="54"/>
      <c r="K133" s="91"/>
      <c r="AI133" s="18"/>
      <c r="AN133" s="57"/>
      <c r="AO133" s="57"/>
      <c r="AP133" s="57"/>
      <c r="AQ133" s="68"/>
      <c r="AY133" s="79" t="str">
        <f t="shared" si="12"/>
        <v/>
      </c>
    </row>
    <row r="134" spans="3:51">
      <c r="C134" s="54"/>
      <c r="D134" s="54"/>
      <c r="K134" s="91"/>
      <c r="AI134" s="18"/>
      <c r="AN134" s="57"/>
      <c r="AO134" s="57"/>
      <c r="AP134" s="57"/>
      <c r="AQ134" s="68"/>
      <c r="AY134" s="79" t="str">
        <f t="shared" si="12"/>
        <v/>
      </c>
    </row>
    <row r="135" spans="3:51">
      <c r="C135" s="54"/>
      <c r="D135" s="54"/>
      <c r="K135" s="91"/>
      <c r="AI135" s="18"/>
      <c r="AN135" s="57"/>
      <c r="AO135" s="57"/>
      <c r="AP135" s="57"/>
      <c r="AQ135" s="68"/>
      <c r="AY135" s="79" t="str">
        <f t="shared" si="12"/>
        <v/>
      </c>
    </row>
    <row r="136" spans="3:51">
      <c r="C136" s="54"/>
      <c r="D136" s="54"/>
      <c r="K136" s="91"/>
      <c r="AI136" s="18"/>
      <c r="AN136" s="57"/>
      <c r="AO136" s="57"/>
      <c r="AP136" s="57"/>
      <c r="AQ136" s="68"/>
      <c r="AY136" s="79" t="str">
        <f t="shared" si="12"/>
        <v/>
      </c>
    </row>
    <row r="137" spans="3:51">
      <c r="C137" s="54"/>
      <c r="D137" s="54"/>
      <c r="K137" s="91"/>
      <c r="AI137" s="18"/>
      <c r="AN137" s="57"/>
      <c r="AO137" s="57"/>
      <c r="AP137" s="57"/>
      <c r="AQ137" s="68"/>
      <c r="AY137" s="79" t="str">
        <f t="shared" si="12"/>
        <v/>
      </c>
    </row>
    <row r="138" spans="3:51">
      <c r="C138" s="54"/>
      <c r="D138" s="54"/>
      <c r="K138" s="91"/>
      <c r="AI138" s="18"/>
      <c r="AN138" s="57"/>
      <c r="AO138" s="57"/>
      <c r="AP138" s="57"/>
      <c r="AQ138" s="68"/>
      <c r="AY138" s="79" t="str">
        <f t="shared" si="12"/>
        <v/>
      </c>
    </row>
    <row r="139" spans="3:51">
      <c r="C139" s="54"/>
      <c r="D139" s="54"/>
      <c r="K139" s="91"/>
      <c r="AI139" s="18"/>
      <c r="AN139" s="57"/>
      <c r="AO139" s="57"/>
      <c r="AP139" s="57"/>
      <c r="AQ139" s="68"/>
      <c r="AY139" s="79" t="str">
        <f t="shared" si="12"/>
        <v/>
      </c>
    </row>
    <row r="140" spans="3:51">
      <c r="C140" s="54"/>
      <c r="D140" s="54"/>
      <c r="K140" s="91"/>
      <c r="AI140" s="18"/>
      <c r="AN140" s="57"/>
      <c r="AO140" s="57"/>
      <c r="AP140" s="57"/>
      <c r="AQ140" s="68"/>
      <c r="AY140" s="79" t="str">
        <f t="shared" si="12"/>
        <v/>
      </c>
    </row>
    <row r="141" spans="3:51">
      <c r="C141" s="54"/>
      <c r="D141" s="54"/>
      <c r="K141" s="91"/>
      <c r="AI141" s="18"/>
      <c r="AN141" s="57"/>
      <c r="AO141" s="57"/>
      <c r="AP141" s="57"/>
      <c r="AQ141" s="68"/>
      <c r="AY141" s="79" t="str">
        <f t="shared" si="12"/>
        <v/>
      </c>
    </row>
    <row r="142" spans="3:51">
      <c r="C142" s="54"/>
      <c r="D142" s="54"/>
      <c r="K142" s="91"/>
      <c r="AI142" s="18"/>
      <c r="AN142" s="57"/>
      <c r="AO142" s="57"/>
      <c r="AP142" s="57"/>
      <c r="AQ142" s="68"/>
      <c r="AY142" s="79" t="str">
        <f t="shared" si="12"/>
        <v/>
      </c>
    </row>
    <row r="143" spans="3:51">
      <c r="C143" s="54"/>
      <c r="D143" s="54"/>
      <c r="K143" s="91"/>
      <c r="AI143" s="18"/>
      <c r="AN143" s="57"/>
      <c r="AO143" s="57"/>
      <c r="AP143" s="57"/>
      <c r="AQ143" s="68"/>
      <c r="AY143" s="79" t="str">
        <f t="shared" si="12"/>
        <v/>
      </c>
    </row>
    <row r="144" spans="3:51">
      <c r="C144" s="54"/>
      <c r="D144" s="54"/>
      <c r="K144" s="91"/>
      <c r="AI144" s="18"/>
      <c r="AN144" s="57"/>
      <c r="AO144" s="57"/>
      <c r="AP144" s="57"/>
      <c r="AQ144" s="68"/>
      <c r="AY144" s="79" t="str">
        <f t="shared" si="12"/>
        <v/>
      </c>
    </row>
    <row r="145" spans="3:51">
      <c r="C145" s="54"/>
      <c r="D145" s="54"/>
      <c r="K145" s="91"/>
      <c r="AI145" s="18"/>
      <c r="AN145" s="57"/>
      <c r="AO145" s="57"/>
      <c r="AP145" s="57"/>
      <c r="AQ145" s="68"/>
      <c r="AY145" s="79" t="str">
        <f t="shared" si="12"/>
        <v/>
      </c>
    </row>
    <row r="146" spans="3:51">
      <c r="C146" s="54"/>
      <c r="D146" s="54"/>
      <c r="K146" s="91"/>
      <c r="AI146" s="18"/>
      <c r="AN146" s="57"/>
      <c r="AO146" s="57"/>
      <c r="AP146" s="57"/>
      <c r="AQ146" s="68"/>
      <c r="AY146" s="79" t="str">
        <f t="shared" si="12"/>
        <v/>
      </c>
    </row>
    <row r="147" spans="3:51">
      <c r="C147" s="54"/>
      <c r="D147" s="54"/>
      <c r="K147" s="91"/>
      <c r="AI147" s="18"/>
      <c r="AN147" s="57"/>
      <c r="AO147" s="57"/>
      <c r="AP147" s="57"/>
      <c r="AQ147" s="68"/>
      <c r="AY147" s="79" t="str">
        <f t="shared" si="12"/>
        <v/>
      </c>
    </row>
    <row r="148" spans="3:51">
      <c r="C148" s="54"/>
      <c r="D148" s="54"/>
      <c r="K148" s="91"/>
      <c r="AI148" s="18"/>
      <c r="AN148" s="57"/>
      <c r="AO148" s="57"/>
      <c r="AP148" s="57"/>
      <c r="AQ148" s="68"/>
      <c r="AY148" s="79" t="str">
        <f t="shared" si="12"/>
        <v/>
      </c>
    </row>
    <row r="149" spans="3:51">
      <c r="C149" s="54"/>
      <c r="D149" s="54"/>
      <c r="K149" s="91"/>
      <c r="AI149" s="18"/>
      <c r="AN149" s="57"/>
      <c r="AO149" s="57"/>
      <c r="AP149" s="57"/>
      <c r="AQ149" s="68"/>
      <c r="AY149" s="79" t="str">
        <f t="shared" si="12"/>
        <v/>
      </c>
    </row>
    <row r="150" spans="3:51">
      <c r="C150" s="54"/>
      <c r="D150" s="54"/>
      <c r="K150" s="91"/>
      <c r="AI150" s="18"/>
      <c r="AN150" s="57"/>
      <c r="AO150" s="57"/>
      <c r="AP150" s="57"/>
      <c r="AQ150" s="68"/>
      <c r="AY150" s="79" t="str">
        <f t="shared" si="12"/>
        <v/>
      </c>
    </row>
    <row r="151" spans="3:51">
      <c r="C151" s="54"/>
      <c r="D151" s="54"/>
      <c r="K151" s="91"/>
      <c r="AI151" s="18"/>
      <c r="AN151" s="57"/>
      <c r="AO151" s="57"/>
      <c r="AP151" s="57"/>
      <c r="AQ151" s="68"/>
      <c r="AY151" s="79" t="str">
        <f t="shared" si="12"/>
        <v/>
      </c>
    </row>
    <row r="152" spans="3:51">
      <c r="C152" s="54"/>
      <c r="D152" s="54"/>
      <c r="K152" s="91"/>
      <c r="AI152" s="18"/>
      <c r="AN152" s="57"/>
      <c r="AO152" s="57"/>
      <c r="AP152" s="57"/>
      <c r="AQ152" s="68"/>
      <c r="AY152" s="79" t="str">
        <f t="shared" si="12"/>
        <v/>
      </c>
    </row>
    <row r="153" spans="3:51">
      <c r="C153" s="54"/>
      <c r="D153" s="54"/>
      <c r="K153" s="91"/>
      <c r="AI153" s="18"/>
      <c r="AN153" s="57"/>
      <c r="AO153" s="57"/>
      <c r="AP153" s="57"/>
      <c r="AQ153" s="68"/>
      <c r="AY153" s="79" t="str">
        <f t="shared" si="12"/>
        <v/>
      </c>
    </row>
    <row r="154" spans="3:51">
      <c r="C154" s="54"/>
      <c r="D154" s="54"/>
      <c r="K154" s="91"/>
      <c r="AI154" s="18"/>
      <c r="AN154" s="57"/>
      <c r="AO154" s="57"/>
      <c r="AP154" s="57"/>
      <c r="AQ154" s="68"/>
      <c r="AY154" s="79" t="str">
        <f t="shared" si="12"/>
        <v/>
      </c>
    </row>
    <row r="155" spans="3:51">
      <c r="C155" s="54"/>
      <c r="D155" s="54"/>
      <c r="K155" s="91"/>
      <c r="AI155" s="18"/>
      <c r="AN155" s="57"/>
      <c r="AO155" s="57"/>
      <c r="AP155" s="57"/>
      <c r="AQ155" s="68"/>
      <c r="AY155" s="79" t="str">
        <f t="shared" si="12"/>
        <v/>
      </c>
    </row>
    <row r="156" spans="3:51">
      <c r="C156" s="54"/>
      <c r="D156" s="54"/>
      <c r="K156" s="91"/>
      <c r="AI156" s="18"/>
      <c r="AN156" s="57"/>
      <c r="AO156" s="57"/>
      <c r="AP156" s="57"/>
      <c r="AQ156" s="68"/>
      <c r="AY156" s="79" t="str">
        <f t="shared" si="12"/>
        <v/>
      </c>
    </row>
    <row r="157" spans="3:51">
      <c r="C157" s="54"/>
      <c r="D157" s="54"/>
      <c r="K157" s="91"/>
      <c r="AI157" s="18"/>
      <c r="AN157" s="57"/>
      <c r="AO157" s="57"/>
      <c r="AP157" s="57"/>
      <c r="AQ157" s="68"/>
      <c r="AY157" s="79" t="str">
        <f t="shared" si="12"/>
        <v/>
      </c>
    </row>
    <row r="158" spans="3:51">
      <c r="C158" s="54"/>
      <c r="D158" s="54"/>
      <c r="K158" s="91"/>
      <c r="AI158" s="18"/>
      <c r="AN158" s="57"/>
      <c r="AO158" s="57"/>
      <c r="AP158" s="57"/>
      <c r="AQ158" s="68"/>
      <c r="AY158" s="79" t="str">
        <f t="shared" si="12"/>
        <v/>
      </c>
    </row>
    <row r="159" spans="3:51">
      <c r="C159" s="54"/>
      <c r="D159" s="54"/>
      <c r="K159" s="91"/>
      <c r="AI159" s="18"/>
      <c r="AN159" s="57"/>
      <c r="AO159" s="57"/>
      <c r="AP159" s="57"/>
      <c r="AQ159" s="68"/>
      <c r="AY159" s="79" t="str">
        <f t="shared" si="12"/>
        <v/>
      </c>
    </row>
    <row r="160" spans="3:51">
      <c r="C160" s="54"/>
      <c r="D160" s="54"/>
      <c r="K160" s="91"/>
      <c r="AI160" s="18"/>
      <c r="AN160" s="57"/>
      <c r="AO160" s="57"/>
      <c r="AP160" s="57"/>
      <c r="AQ160" s="68"/>
      <c r="AY160" s="79" t="str">
        <f t="shared" si="12"/>
        <v/>
      </c>
    </row>
    <row r="161" spans="3:51">
      <c r="C161" s="54"/>
      <c r="D161" s="54"/>
      <c r="K161" s="91"/>
      <c r="AI161" s="18"/>
      <c r="AN161" s="57"/>
      <c r="AO161" s="57"/>
      <c r="AP161" s="57"/>
      <c r="AQ161" s="68"/>
      <c r="AY161" s="79" t="str">
        <f t="shared" si="12"/>
        <v/>
      </c>
    </row>
    <row r="162" spans="3:51">
      <c r="C162" s="54"/>
      <c r="D162" s="54"/>
      <c r="K162" s="91"/>
      <c r="AI162" s="18"/>
      <c r="AN162" s="57"/>
      <c r="AO162" s="57"/>
      <c r="AP162" s="57"/>
      <c r="AQ162" s="68"/>
      <c r="AY162" s="79" t="str">
        <f t="shared" si="12"/>
        <v/>
      </c>
    </row>
    <row r="163" spans="3:51">
      <c r="C163" s="54"/>
      <c r="D163" s="54"/>
      <c r="K163" s="91"/>
      <c r="AI163" s="18"/>
      <c r="AN163" s="57"/>
      <c r="AO163" s="57"/>
      <c r="AP163" s="57"/>
      <c r="AQ163" s="68"/>
      <c r="AY163" s="79" t="str">
        <f t="shared" si="12"/>
        <v/>
      </c>
    </row>
    <row r="164" spans="3:51">
      <c r="C164" s="54"/>
      <c r="D164" s="54"/>
      <c r="K164" s="91"/>
      <c r="AI164" s="18"/>
      <c r="AN164" s="57"/>
      <c r="AO164" s="57"/>
      <c r="AP164" s="57"/>
      <c r="AQ164" s="68"/>
      <c r="AY164" s="79" t="str">
        <f t="shared" si="12"/>
        <v/>
      </c>
    </row>
    <row r="165" spans="3:51">
      <c r="C165" s="54"/>
      <c r="D165" s="54"/>
      <c r="K165" s="91"/>
      <c r="AI165" s="18"/>
      <c r="AN165" s="57"/>
      <c r="AO165" s="57"/>
      <c r="AP165" s="57"/>
      <c r="AQ165" s="68"/>
      <c r="AY165" s="79" t="str">
        <f t="shared" si="12"/>
        <v/>
      </c>
    </row>
    <row r="166" spans="3:51">
      <c r="C166" s="54"/>
      <c r="D166" s="54"/>
      <c r="K166" s="91"/>
      <c r="AI166" s="18"/>
      <c r="AN166" s="57"/>
      <c r="AO166" s="57"/>
      <c r="AP166" s="57"/>
      <c r="AQ166" s="68"/>
      <c r="AY166" s="79" t="str">
        <f t="shared" si="12"/>
        <v/>
      </c>
    </row>
    <row r="167" spans="3:51">
      <c r="C167" s="54"/>
      <c r="D167" s="54"/>
      <c r="K167" s="91"/>
      <c r="AI167" s="18"/>
      <c r="AN167" s="57"/>
      <c r="AO167" s="57"/>
      <c r="AP167" s="57"/>
      <c r="AQ167" s="68"/>
      <c r="AY167" s="79" t="str">
        <f t="shared" si="12"/>
        <v/>
      </c>
    </row>
    <row r="168" spans="3:51">
      <c r="C168" s="54"/>
      <c r="D168" s="54"/>
      <c r="K168" s="91"/>
      <c r="AI168" s="18"/>
      <c r="AN168" s="57"/>
      <c r="AO168" s="57"/>
      <c r="AP168" s="57"/>
      <c r="AQ168" s="68"/>
      <c r="AY168" s="79" t="str">
        <f t="shared" si="12"/>
        <v/>
      </c>
    </row>
    <row r="169" spans="3:51">
      <c r="C169" s="54"/>
      <c r="D169" s="54"/>
      <c r="K169" s="91"/>
      <c r="AI169" s="18"/>
      <c r="AN169" s="57"/>
      <c r="AO169" s="57"/>
      <c r="AP169" s="57"/>
      <c r="AQ169" s="68"/>
      <c r="AY169" s="79" t="str">
        <f t="shared" si="12"/>
        <v/>
      </c>
    </row>
    <row r="170" spans="3:51">
      <c r="C170" s="54"/>
      <c r="D170" s="54"/>
      <c r="K170" s="91"/>
      <c r="AI170" s="18"/>
      <c r="AN170" s="57"/>
      <c r="AO170" s="57"/>
      <c r="AP170" s="57"/>
      <c r="AQ170" s="68"/>
      <c r="AY170" s="79" t="str">
        <f t="shared" si="12"/>
        <v/>
      </c>
    </row>
    <row r="171" spans="3:51">
      <c r="C171" s="54"/>
      <c r="D171" s="54"/>
      <c r="K171" s="91"/>
      <c r="AI171" s="18"/>
      <c r="AN171" s="57"/>
      <c r="AO171" s="57"/>
      <c r="AP171" s="57"/>
      <c r="AQ171" s="68"/>
      <c r="AY171" s="79" t="str">
        <f t="shared" si="12"/>
        <v/>
      </c>
    </row>
    <row r="172" spans="3:51">
      <c r="C172" s="54"/>
      <c r="D172" s="54"/>
      <c r="K172" s="91"/>
      <c r="AI172" s="18"/>
      <c r="AN172" s="57"/>
      <c r="AO172" s="57"/>
      <c r="AP172" s="57"/>
      <c r="AQ172" s="68"/>
      <c r="AY172" s="79" t="str">
        <f t="shared" si="12"/>
        <v/>
      </c>
    </row>
    <row r="173" spans="3:51">
      <c r="C173" s="54"/>
      <c r="D173" s="54"/>
      <c r="K173" s="91"/>
      <c r="AI173" s="18"/>
      <c r="AN173" s="57"/>
      <c r="AO173" s="57"/>
      <c r="AP173" s="57"/>
      <c r="AQ173" s="68"/>
      <c r="AY173" s="79" t="str">
        <f t="shared" si="12"/>
        <v/>
      </c>
    </row>
    <row r="174" spans="3:51">
      <c r="C174" s="54"/>
      <c r="D174" s="54"/>
      <c r="K174" s="91"/>
      <c r="AI174" s="18"/>
      <c r="AN174" s="57"/>
      <c r="AO174" s="57"/>
      <c r="AP174" s="57"/>
      <c r="AQ174" s="68"/>
      <c r="AY174" s="79" t="str">
        <f t="shared" si="12"/>
        <v/>
      </c>
    </row>
    <row r="175" spans="3:51">
      <c r="C175" s="54"/>
      <c r="D175" s="54"/>
      <c r="K175" s="91"/>
      <c r="AI175" s="18"/>
      <c r="AN175" s="57"/>
      <c r="AO175" s="57"/>
      <c r="AP175" s="57"/>
      <c r="AQ175" s="68"/>
      <c r="AY175" s="79" t="str">
        <f t="shared" si="12"/>
        <v/>
      </c>
    </row>
    <row r="176" spans="3:51">
      <c r="C176" s="54"/>
      <c r="D176" s="54"/>
      <c r="K176" s="91"/>
      <c r="AI176" s="18"/>
      <c r="AN176" s="57"/>
      <c r="AO176" s="57"/>
      <c r="AP176" s="57"/>
      <c r="AQ176" s="68"/>
      <c r="AY176" s="79" t="str">
        <f t="shared" si="12"/>
        <v/>
      </c>
    </row>
    <row r="177" spans="3:51">
      <c r="C177" s="54"/>
      <c r="D177" s="54"/>
      <c r="K177" s="91"/>
      <c r="AI177" s="18"/>
      <c r="AN177" s="57"/>
      <c r="AO177" s="57"/>
      <c r="AP177" s="57"/>
      <c r="AQ177" s="68"/>
      <c r="AY177" s="79" t="str">
        <f t="shared" si="12"/>
        <v/>
      </c>
    </row>
    <row r="178" spans="3:51">
      <c r="C178" s="54"/>
      <c r="D178" s="54"/>
      <c r="K178" s="91"/>
      <c r="AI178" s="18"/>
      <c r="AN178" s="57"/>
      <c r="AO178" s="57"/>
      <c r="AP178" s="57"/>
      <c r="AQ178" s="68"/>
      <c r="AY178" s="79" t="str">
        <f t="shared" si="12"/>
        <v/>
      </c>
    </row>
    <row r="179" spans="3:51">
      <c r="C179" s="54"/>
      <c r="D179" s="54"/>
      <c r="K179" s="91"/>
      <c r="AI179" s="18"/>
      <c r="AN179" s="57"/>
      <c r="AO179" s="57"/>
      <c r="AP179" s="57"/>
      <c r="AQ179" s="68"/>
      <c r="AY179" s="79" t="str">
        <f t="shared" si="12"/>
        <v/>
      </c>
    </row>
    <row r="180" spans="3:51">
      <c r="C180" s="54"/>
      <c r="D180" s="54"/>
      <c r="K180" s="91"/>
      <c r="AI180" s="18"/>
      <c r="AN180" s="57"/>
      <c r="AO180" s="57"/>
      <c r="AP180" s="57"/>
      <c r="AQ180" s="68"/>
      <c r="AY180" s="79" t="str">
        <f t="shared" si="12"/>
        <v/>
      </c>
    </row>
    <row r="181" spans="3:51">
      <c r="C181" s="54"/>
      <c r="D181" s="54"/>
      <c r="K181" s="91"/>
      <c r="AI181" s="18"/>
      <c r="AN181" s="57"/>
      <c r="AO181" s="57"/>
      <c r="AP181" s="57"/>
      <c r="AQ181" s="68"/>
      <c r="AY181" s="79" t="str">
        <f t="shared" si="12"/>
        <v/>
      </c>
    </row>
    <row r="182" spans="3:51">
      <c r="C182" s="54"/>
      <c r="D182" s="54"/>
      <c r="K182" s="91"/>
      <c r="AI182" s="18"/>
      <c r="AN182" s="57"/>
      <c r="AO182" s="57"/>
      <c r="AP182" s="57"/>
      <c r="AQ182" s="68"/>
      <c r="AY182" s="79" t="str">
        <f t="shared" si="12"/>
        <v/>
      </c>
    </row>
    <row r="183" spans="3:51">
      <c r="C183" s="54"/>
      <c r="D183" s="54"/>
      <c r="K183" s="91"/>
      <c r="AI183" s="18"/>
      <c r="AN183" s="57"/>
      <c r="AO183" s="57"/>
      <c r="AP183" s="57"/>
      <c r="AQ183" s="68"/>
      <c r="AY183" s="79" t="str">
        <f t="shared" si="12"/>
        <v/>
      </c>
    </row>
    <row r="184" spans="3:51">
      <c r="C184" s="54"/>
      <c r="D184" s="54"/>
      <c r="K184" s="91"/>
      <c r="AI184" s="18"/>
      <c r="AN184" s="57"/>
      <c r="AO184" s="57"/>
      <c r="AP184" s="57"/>
      <c r="AQ184" s="68"/>
      <c r="AY184" s="79" t="str">
        <f t="shared" si="12"/>
        <v/>
      </c>
    </row>
    <row r="185" spans="3:51">
      <c r="C185" s="54"/>
      <c r="D185" s="54"/>
      <c r="K185" s="91"/>
      <c r="AI185" s="18"/>
      <c r="AN185" s="57"/>
      <c r="AO185" s="57"/>
      <c r="AP185" s="57"/>
      <c r="AQ185" s="68"/>
      <c r="AY185" s="79" t="str">
        <f t="shared" si="12"/>
        <v/>
      </c>
    </row>
    <row r="186" spans="3:51">
      <c r="C186" s="54"/>
      <c r="D186" s="54"/>
      <c r="K186" s="91"/>
      <c r="AI186" s="18"/>
      <c r="AN186" s="57"/>
      <c r="AO186" s="57"/>
      <c r="AP186" s="57"/>
      <c r="AQ186" s="68"/>
      <c r="AY186" s="79" t="str">
        <f t="shared" si="12"/>
        <v/>
      </c>
    </row>
    <row r="187" spans="3:51">
      <c r="C187" s="54"/>
      <c r="D187" s="54"/>
      <c r="K187" s="91"/>
      <c r="AI187" s="18"/>
      <c r="AN187" s="57"/>
      <c r="AO187" s="57"/>
      <c r="AP187" s="57"/>
      <c r="AQ187" s="68"/>
      <c r="AY187" s="79" t="str">
        <f t="shared" si="12"/>
        <v/>
      </c>
    </row>
    <row r="188" spans="3:51">
      <c r="C188" s="54"/>
      <c r="D188" s="54"/>
      <c r="K188" s="91"/>
      <c r="AI188" s="18"/>
      <c r="AN188" s="57"/>
      <c r="AO188" s="57"/>
      <c r="AP188" s="57"/>
      <c r="AQ188" s="68"/>
      <c r="AY188" s="79" t="str">
        <f t="shared" si="12"/>
        <v/>
      </c>
    </row>
    <row r="189" spans="3:51">
      <c r="C189" s="54"/>
      <c r="D189" s="54"/>
      <c r="K189" s="91"/>
      <c r="AI189" s="18"/>
      <c r="AN189" s="57"/>
      <c r="AO189" s="57"/>
      <c r="AP189" s="57"/>
      <c r="AQ189" s="68"/>
      <c r="AY189" s="79" t="str">
        <f t="shared" si="12"/>
        <v/>
      </c>
    </row>
    <row r="190" spans="3:51">
      <c r="C190" s="54"/>
      <c r="D190" s="54"/>
      <c r="K190" s="91"/>
      <c r="AI190" s="18"/>
      <c r="AN190" s="57"/>
      <c r="AO190" s="57"/>
      <c r="AP190" s="57"/>
      <c r="AQ190" s="68"/>
      <c r="AY190" s="79" t="str">
        <f t="shared" si="12"/>
        <v/>
      </c>
    </row>
    <row r="191" spans="3:51">
      <c r="C191" s="54"/>
      <c r="D191" s="54"/>
      <c r="K191" s="91"/>
      <c r="AI191" s="18"/>
      <c r="AN191" s="57"/>
      <c r="AO191" s="57"/>
      <c r="AP191" s="57"/>
      <c r="AQ191" s="68"/>
      <c r="AY191" s="79" t="str">
        <f t="shared" si="12"/>
        <v/>
      </c>
    </row>
    <row r="192" spans="3:51">
      <c r="C192" s="54"/>
      <c r="D192" s="54"/>
      <c r="K192" s="91"/>
      <c r="AI192" s="18"/>
      <c r="AN192" s="57"/>
      <c r="AO192" s="57"/>
      <c r="AP192" s="57"/>
      <c r="AQ192" s="68"/>
      <c r="AY192" s="79" t="str">
        <f t="shared" si="12"/>
        <v/>
      </c>
    </row>
    <row r="193" spans="3:51">
      <c r="C193" s="54"/>
      <c r="D193" s="54"/>
      <c r="K193" s="91"/>
      <c r="AI193" s="18"/>
      <c r="AN193" s="57"/>
      <c r="AO193" s="57"/>
      <c r="AP193" s="57"/>
      <c r="AQ193" s="68"/>
      <c r="AY193" s="79" t="str">
        <f t="shared" si="12"/>
        <v/>
      </c>
    </row>
    <row r="194" spans="3:51">
      <c r="C194" s="54"/>
      <c r="D194" s="54"/>
      <c r="K194" s="91"/>
      <c r="AI194" s="18"/>
      <c r="AN194" s="57"/>
      <c r="AO194" s="57"/>
      <c r="AP194" s="57"/>
      <c r="AQ194" s="68"/>
      <c r="AY194" s="79" t="str">
        <f t="shared" ref="AY194:AY257" si="13">IF(A194="","",IF(ISNA(SUM(AR194:AW194)),"Something has gone wrong. Please contact eHealthier by email at info@ehealthier.net",VLOOKUP(SUM(AR194:AW194),HOOSCoversion,3,1)))</f>
        <v/>
      </c>
    </row>
    <row r="195" spans="3:51">
      <c r="C195" s="54"/>
      <c r="D195" s="54"/>
      <c r="K195" s="91"/>
      <c r="AI195" s="18"/>
      <c r="AN195" s="57"/>
      <c r="AO195" s="57"/>
      <c r="AP195" s="57"/>
      <c r="AQ195" s="68"/>
      <c r="AY195" s="79" t="str">
        <f t="shared" si="13"/>
        <v/>
      </c>
    </row>
    <row r="196" spans="3:51">
      <c r="C196" s="54"/>
      <c r="D196" s="54"/>
      <c r="K196" s="91"/>
      <c r="AI196" s="18"/>
      <c r="AN196" s="57"/>
      <c r="AO196" s="57"/>
      <c r="AP196" s="57"/>
      <c r="AQ196" s="68"/>
      <c r="AY196" s="79" t="str">
        <f t="shared" si="13"/>
        <v/>
      </c>
    </row>
    <row r="197" spans="3:51">
      <c r="C197" s="54"/>
      <c r="D197" s="54"/>
      <c r="K197" s="91"/>
      <c r="AI197" s="18"/>
      <c r="AN197" s="57"/>
      <c r="AO197" s="57"/>
      <c r="AP197" s="57"/>
      <c r="AQ197" s="68"/>
      <c r="AY197" s="79" t="str">
        <f t="shared" si="13"/>
        <v/>
      </c>
    </row>
    <row r="198" spans="3:51">
      <c r="C198" s="54"/>
      <c r="D198" s="54"/>
      <c r="K198" s="91"/>
      <c r="AI198" s="18"/>
      <c r="AN198" s="57"/>
      <c r="AO198" s="57"/>
      <c r="AP198" s="57"/>
      <c r="AQ198" s="68"/>
      <c r="AY198" s="79" t="str">
        <f t="shared" si="13"/>
        <v/>
      </c>
    </row>
    <row r="199" spans="3:51">
      <c r="C199" s="54"/>
      <c r="D199" s="54"/>
      <c r="K199" s="91"/>
      <c r="AI199" s="18"/>
      <c r="AN199" s="57"/>
      <c r="AO199" s="57"/>
      <c r="AP199" s="57"/>
      <c r="AQ199" s="68"/>
      <c r="AY199" s="79" t="str">
        <f t="shared" si="13"/>
        <v/>
      </c>
    </row>
    <row r="200" spans="3:51">
      <c r="C200" s="54"/>
      <c r="D200" s="54"/>
      <c r="K200" s="91"/>
      <c r="AI200" s="18"/>
      <c r="AN200" s="57"/>
      <c r="AO200" s="57"/>
      <c r="AP200" s="57"/>
      <c r="AQ200" s="68"/>
      <c r="AY200" s="79" t="str">
        <f t="shared" si="13"/>
        <v/>
      </c>
    </row>
    <row r="201" spans="3:51">
      <c r="C201" s="54"/>
      <c r="D201" s="54"/>
      <c r="K201" s="91"/>
      <c r="AI201" s="18"/>
      <c r="AN201" s="57"/>
      <c r="AO201" s="57"/>
      <c r="AP201" s="57"/>
      <c r="AQ201" s="68"/>
      <c r="AY201" s="79" t="str">
        <f t="shared" si="13"/>
        <v/>
      </c>
    </row>
    <row r="202" spans="3:51">
      <c r="C202" s="54"/>
      <c r="D202" s="54"/>
      <c r="K202" s="91"/>
      <c r="AI202" s="18"/>
      <c r="AN202" s="57"/>
      <c r="AO202" s="57"/>
      <c r="AP202" s="57"/>
      <c r="AQ202" s="68"/>
      <c r="AY202" s="79" t="str">
        <f t="shared" si="13"/>
        <v/>
      </c>
    </row>
    <row r="203" spans="3:51">
      <c r="C203" s="54"/>
      <c r="D203" s="54"/>
      <c r="K203" s="91"/>
      <c r="AI203" s="18"/>
      <c r="AN203" s="57"/>
      <c r="AO203" s="57"/>
      <c r="AP203" s="57"/>
      <c r="AQ203" s="68"/>
      <c r="AY203" s="79" t="str">
        <f t="shared" si="13"/>
        <v/>
      </c>
    </row>
    <row r="204" spans="3:51">
      <c r="C204" s="54"/>
      <c r="D204" s="54"/>
      <c r="K204" s="91"/>
      <c r="AI204" s="18"/>
      <c r="AN204" s="57"/>
      <c r="AO204" s="57"/>
      <c r="AP204" s="57"/>
      <c r="AQ204" s="68"/>
      <c r="AY204" s="79" t="str">
        <f t="shared" si="13"/>
        <v/>
      </c>
    </row>
    <row r="205" spans="3:51">
      <c r="C205" s="54"/>
      <c r="D205" s="54"/>
      <c r="K205" s="91"/>
      <c r="AI205" s="18"/>
      <c r="AN205" s="57"/>
      <c r="AO205" s="57"/>
      <c r="AP205" s="57"/>
      <c r="AQ205" s="68"/>
      <c r="AY205" s="79" t="str">
        <f t="shared" si="13"/>
        <v/>
      </c>
    </row>
    <row r="206" spans="3:51">
      <c r="C206" s="54"/>
      <c r="D206" s="54"/>
      <c r="K206" s="91"/>
      <c r="AI206" s="18"/>
      <c r="AN206" s="57"/>
      <c r="AO206" s="57"/>
      <c r="AP206" s="57"/>
      <c r="AQ206" s="68"/>
      <c r="AY206" s="79" t="str">
        <f t="shared" si="13"/>
        <v/>
      </c>
    </row>
    <row r="207" spans="3:51">
      <c r="C207" s="54"/>
      <c r="D207" s="54"/>
      <c r="K207" s="91"/>
      <c r="AI207" s="18"/>
      <c r="AN207" s="57"/>
      <c r="AO207" s="57"/>
      <c r="AP207" s="57"/>
      <c r="AQ207" s="68"/>
      <c r="AY207" s="79" t="str">
        <f t="shared" si="13"/>
        <v/>
      </c>
    </row>
    <row r="208" spans="3:51">
      <c r="C208" s="54"/>
      <c r="D208" s="54"/>
      <c r="K208" s="91"/>
      <c r="AI208" s="18"/>
      <c r="AN208" s="57"/>
      <c r="AO208" s="57"/>
      <c r="AP208" s="57"/>
      <c r="AQ208" s="68"/>
      <c r="AY208" s="79" t="str">
        <f t="shared" si="13"/>
        <v/>
      </c>
    </row>
    <row r="209" spans="3:51">
      <c r="C209" s="54"/>
      <c r="D209" s="54"/>
      <c r="K209" s="91"/>
      <c r="AI209" s="18"/>
      <c r="AN209" s="57"/>
      <c r="AO209" s="57"/>
      <c r="AP209" s="57"/>
      <c r="AQ209" s="68"/>
      <c r="AY209" s="79" t="str">
        <f t="shared" si="13"/>
        <v/>
      </c>
    </row>
    <row r="210" spans="3:51">
      <c r="C210" s="54"/>
      <c r="D210" s="54"/>
      <c r="K210" s="91"/>
      <c r="AI210" s="18"/>
      <c r="AN210" s="57"/>
      <c r="AO210" s="57"/>
      <c r="AP210" s="57"/>
      <c r="AQ210" s="68"/>
      <c r="AY210" s="79" t="str">
        <f t="shared" si="13"/>
        <v/>
      </c>
    </row>
    <row r="211" spans="3:51">
      <c r="C211" s="54"/>
      <c r="D211" s="54"/>
      <c r="K211" s="91"/>
      <c r="AI211" s="18"/>
      <c r="AN211" s="57"/>
      <c r="AO211" s="57"/>
      <c r="AP211" s="57"/>
      <c r="AQ211" s="68"/>
      <c r="AY211" s="79" t="str">
        <f t="shared" si="13"/>
        <v/>
      </c>
    </row>
    <row r="212" spans="3:51">
      <c r="C212" s="54"/>
      <c r="D212" s="54"/>
      <c r="K212" s="91"/>
      <c r="AI212" s="18"/>
      <c r="AN212" s="57"/>
      <c r="AO212" s="57"/>
      <c r="AP212" s="57"/>
      <c r="AQ212" s="68"/>
      <c r="AY212" s="79" t="str">
        <f t="shared" si="13"/>
        <v/>
      </c>
    </row>
    <row r="213" spans="3:51">
      <c r="C213" s="54"/>
      <c r="D213" s="54"/>
      <c r="K213" s="91"/>
      <c r="AI213" s="18"/>
      <c r="AN213" s="57"/>
      <c r="AO213" s="57"/>
      <c r="AP213" s="57"/>
      <c r="AQ213" s="68"/>
      <c r="AY213" s="79" t="str">
        <f t="shared" si="13"/>
        <v/>
      </c>
    </row>
    <row r="214" spans="3:51">
      <c r="C214" s="54"/>
      <c r="D214" s="54"/>
      <c r="K214" s="91"/>
      <c r="AI214" s="18"/>
      <c r="AN214" s="57"/>
      <c r="AO214" s="57"/>
      <c r="AP214" s="57"/>
      <c r="AQ214" s="68"/>
      <c r="AY214" s="79" t="str">
        <f t="shared" si="13"/>
        <v/>
      </c>
    </row>
    <row r="215" spans="3:51">
      <c r="C215" s="54"/>
      <c r="D215" s="54"/>
      <c r="K215" s="91"/>
      <c r="AI215" s="18"/>
      <c r="AN215" s="57"/>
      <c r="AO215" s="57"/>
      <c r="AP215" s="57"/>
      <c r="AQ215" s="68"/>
      <c r="AY215" s="79" t="str">
        <f t="shared" si="13"/>
        <v/>
      </c>
    </row>
    <row r="216" spans="3:51">
      <c r="C216" s="54"/>
      <c r="D216" s="54"/>
      <c r="K216" s="91"/>
      <c r="AI216" s="18"/>
      <c r="AN216" s="57"/>
      <c r="AO216" s="57"/>
      <c r="AP216" s="57"/>
      <c r="AQ216" s="68"/>
      <c r="AY216" s="79" t="str">
        <f t="shared" si="13"/>
        <v/>
      </c>
    </row>
    <row r="217" spans="3:51">
      <c r="C217" s="54"/>
      <c r="D217" s="54"/>
      <c r="K217" s="91"/>
      <c r="AI217" s="18"/>
      <c r="AN217" s="57"/>
      <c r="AO217" s="57"/>
      <c r="AP217" s="57"/>
      <c r="AQ217" s="68"/>
      <c r="AY217" s="79" t="str">
        <f t="shared" si="13"/>
        <v/>
      </c>
    </row>
    <row r="218" spans="3:51">
      <c r="C218" s="54"/>
      <c r="D218" s="54"/>
      <c r="K218" s="91"/>
      <c r="AI218" s="18"/>
      <c r="AN218" s="57"/>
      <c r="AO218" s="57"/>
      <c r="AP218" s="57"/>
      <c r="AQ218" s="68"/>
      <c r="AY218" s="79" t="str">
        <f t="shared" si="13"/>
        <v/>
      </c>
    </row>
    <row r="219" spans="3:51">
      <c r="C219" s="54"/>
      <c r="D219" s="54"/>
      <c r="K219" s="91"/>
      <c r="AI219" s="18"/>
      <c r="AN219" s="57"/>
      <c r="AO219" s="57"/>
      <c r="AP219" s="57"/>
      <c r="AQ219" s="68"/>
      <c r="AY219" s="79" t="str">
        <f t="shared" si="13"/>
        <v/>
      </c>
    </row>
    <row r="220" spans="3:51">
      <c r="C220" s="54"/>
      <c r="D220" s="54"/>
      <c r="K220" s="91"/>
      <c r="AI220" s="18"/>
      <c r="AN220" s="57"/>
      <c r="AO220" s="57"/>
      <c r="AP220" s="57"/>
      <c r="AQ220" s="68"/>
      <c r="AY220" s="79" t="str">
        <f t="shared" si="13"/>
        <v/>
      </c>
    </row>
    <row r="221" spans="3:51">
      <c r="C221" s="54"/>
      <c r="D221" s="54"/>
      <c r="K221" s="91"/>
      <c r="AI221" s="18"/>
      <c r="AN221" s="57"/>
      <c r="AO221" s="57"/>
      <c r="AP221" s="57"/>
      <c r="AQ221" s="68"/>
      <c r="AY221" s="79" t="str">
        <f t="shared" si="13"/>
        <v/>
      </c>
    </row>
    <row r="222" spans="3:51">
      <c r="C222" s="54"/>
      <c r="D222" s="54"/>
      <c r="K222" s="91"/>
      <c r="AI222" s="18"/>
      <c r="AN222" s="57"/>
      <c r="AO222" s="57"/>
      <c r="AP222" s="57"/>
      <c r="AQ222" s="68"/>
      <c r="AY222" s="79" t="str">
        <f t="shared" si="13"/>
        <v/>
      </c>
    </row>
    <row r="223" spans="3:51">
      <c r="C223" s="54"/>
      <c r="D223" s="54"/>
      <c r="K223" s="91"/>
      <c r="AI223" s="18"/>
      <c r="AN223" s="57"/>
      <c r="AO223" s="57"/>
      <c r="AP223" s="57"/>
      <c r="AQ223" s="68"/>
      <c r="AY223" s="79" t="str">
        <f t="shared" si="13"/>
        <v/>
      </c>
    </row>
    <row r="224" spans="3:51">
      <c r="C224" s="54"/>
      <c r="D224" s="54"/>
      <c r="K224" s="91"/>
      <c r="AI224" s="18"/>
      <c r="AN224" s="57"/>
      <c r="AO224" s="57"/>
      <c r="AP224" s="57"/>
      <c r="AQ224" s="68"/>
      <c r="AY224" s="79" t="str">
        <f t="shared" si="13"/>
        <v/>
      </c>
    </row>
    <row r="225" spans="3:51">
      <c r="C225" s="54"/>
      <c r="D225" s="54"/>
      <c r="K225" s="91"/>
      <c r="AI225" s="18"/>
      <c r="AN225" s="57"/>
      <c r="AO225" s="57"/>
      <c r="AP225" s="57"/>
      <c r="AQ225" s="68"/>
      <c r="AY225" s="79" t="str">
        <f t="shared" si="13"/>
        <v/>
      </c>
    </row>
    <row r="226" spans="3:51">
      <c r="C226" s="54"/>
      <c r="D226" s="54"/>
      <c r="K226" s="91"/>
      <c r="AI226" s="18"/>
      <c r="AN226" s="57"/>
      <c r="AO226" s="57"/>
      <c r="AP226" s="57"/>
      <c r="AQ226" s="68"/>
      <c r="AY226" s="79" t="str">
        <f t="shared" si="13"/>
        <v/>
      </c>
    </row>
    <row r="227" spans="3:51">
      <c r="C227" s="54"/>
      <c r="D227" s="54"/>
      <c r="K227" s="91"/>
      <c r="AI227" s="18"/>
      <c r="AN227" s="57"/>
      <c r="AO227" s="57"/>
      <c r="AP227" s="57"/>
      <c r="AQ227" s="68"/>
      <c r="AY227" s="79" t="str">
        <f t="shared" si="13"/>
        <v/>
      </c>
    </row>
    <row r="228" spans="3:51">
      <c r="C228" s="54"/>
      <c r="D228" s="54"/>
      <c r="K228" s="91"/>
      <c r="AI228" s="18"/>
      <c r="AN228" s="57"/>
      <c r="AO228" s="57"/>
      <c r="AP228" s="57"/>
      <c r="AQ228" s="68"/>
      <c r="AY228" s="79" t="str">
        <f t="shared" si="13"/>
        <v/>
      </c>
    </row>
    <row r="229" spans="3:51">
      <c r="C229" s="54"/>
      <c r="D229" s="54"/>
      <c r="K229" s="91"/>
      <c r="AI229" s="18"/>
      <c r="AN229" s="57"/>
      <c r="AO229" s="57"/>
      <c r="AP229" s="57"/>
      <c r="AQ229" s="68"/>
      <c r="AY229" s="79" t="str">
        <f t="shared" si="13"/>
        <v/>
      </c>
    </row>
    <row r="230" spans="3:51">
      <c r="C230" s="54"/>
      <c r="D230" s="54"/>
      <c r="K230" s="91"/>
      <c r="AI230" s="18"/>
      <c r="AN230" s="57"/>
      <c r="AO230" s="57"/>
      <c r="AP230" s="57"/>
      <c r="AQ230" s="68"/>
      <c r="AY230" s="79" t="str">
        <f t="shared" si="13"/>
        <v/>
      </c>
    </row>
    <row r="231" spans="3:51">
      <c r="C231" s="54"/>
      <c r="D231" s="54"/>
      <c r="K231" s="91"/>
      <c r="AI231" s="18"/>
      <c r="AN231" s="57"/>
      <c r="AO231" s="57"/>
      <c r="AP231" s="57"/>
      <c r="AQ231" s="68"/>
      <c r="AY231" s="79" t="str">
        <f t="shared" si="13"/>
        <v/>
      </c>
    </row>
    <row r="232" spans="3:51">
      <c r="C232" s="54"/>
      <c r="D232" s="54"/>
      <c r="K232" s="91"/>
      <c r="AI232" s="18"/>
      <c r="AN232" s="57"/>
      <c r="AO232" s="57"/>
      <c r="AP232" s="57"/>
      <c r="AQ232" s="68"/>
      <c r="AY232" s="79" t="str">
        <f t="shared" si="13"/>
        <v/>
      </c>
    </row>
    <row r="233" spans="3:51">
      <c r="C233" s="54"/>
      <c r="D233" s="54"/>
      <c r="K233" s="91"/>
      <c r="AI233" s="18"/>
      <c r="AN233" s="57"/>
      <c r="AO233" s="57"/>
      <c r="AP233" s="57"/>
      <c r="AQ233" s="68"/>
      <c r="AY233" s="79" t="str">
        <f t="shared" si="13"/>
        <v/>
      </c>
    </row>
    <row r="234" spans="3:51">
      <c r="C234" s="54"/>
      <c r="D234" s="54"/>
      <c r="K234" s="91"/>
      <c r="AI234" s="18"/>
      <c r="AN234" s="57"/>
      <c r="AO234" s="57"/>
      <c r="AP234" s="57"/>
      <c r="AQ234" s="68"/>
      <c r="AY234" s="79" t="str">
        <f t="shared" si="13"/>
        <v/>
      </c>
    </row>
    <row r="235" spans="3:51">
      <c r="C235" s="54"/>
      <c r="D235" s="54"/>
      <c r="K235" s="91"/>
      <c r="AI235" s="18"/>
      <c r="AN235" s="57"/>
      <c r="AO235" s="57"/>
      <c r="AP235" s="57"/>
      <c r="AQ235" s="68"/>
      <c r="AY235" s="79" t="str">
        <f t="shared" si="13"/>
        <v/>
      </c>
    </row>
    <row r="236" spans="3:51">
      <c r="C236" s="54"/>
      <c r="D236" s="54"/>
      <c r="K236" s="91"/>
      <c r="AI236" s="18"/>
      <c r="AN236" s="57"/>
      <c r="AO236" s="57"/>
      <c r="AP236" s="57"/>
      <c r="AQ236" s="68"/>
      <c r="AY236" s="79" t="str">
        <f t="shared" si="13"/>
        <v/>
      </c>
    </row>
    <row r="237" spans="3:51">
      <c r="C237" s="54"/>
      <c r="D237" s="54"/>
      <c r="K237" s="91"/>
      <c r="AI237" s="18"/>
      <c r="AN237" s="57"/>
      <c r="AO237" s="57"/>
      <c r="AP237" s="57"/>
      <c r="AQ237" s="68"/>
      <c r="AY237" s="79" t="str">
        <f t="shared" si="13"/>
        <v/>
      </c>
    </row>
    <row r="238" spans="3:51">
      <c r="C238" s="54"/>
      <c r="D238" s="54"/>
      <c r="K238" s="91"/>
      <c r="AI238" s="18"/>
      <c r="AN238" s="57"/>
      <c r="AO238" s="57"/>
      <c r="AP238" s="57"/>
      <c r="AQ238" s="68"/>
      <c r="AY238" s="79" t="str">
        <f t="shared" si="13"/>
        <v/>
      </c>
    </row>
    <row r="239" spans="3:51">
      <c r="C239" s="54"/>
      <c r="D239" s="54"/>
      <c r="K239" s="91"/>
      <c r="AI239" s="18"/>
      <c r="AN239" s="57"/>
      <c r="AO239" s="57"/>
      <c r="AP239" s="57"/>
      <c r="AQ239" s="68"/>
      <c r="AY239" s="79" t="str">
        <f t="shared" si="13"/>
        <v/>
      </c>
    </row>
    <row r="240" spans="3:51">
      <c r="C240" s="54"/>
      <c r="D240" s="54"/>
      <c r="K240" s="91"/>
      <c r="AI240" s="18"/>
      <c r="AN240" s="57"/>
      <c r="AO240" s="57"/>
      <c r="AP240" s="57"/>
      <c r="AQ240" s="68"/>
      <c r="AY240" s="79" t="str">
        <f t="shared" si="13"/>
        <v/>
      </c>
    </row>
    <row r="241" spans="3:51">
      <c r="C241" s="54"/>
      <c r="D241" s="54"/>
      <c r="K241" s="91"/>
      <c r="AI241" s="18"/>
      <c r="AN241" s="57"/>
      <c r="AO241" s="57"/>
      <c r="AP241" s="57"/>
      <c r="AQ241" s="68"/>
      <c r="AY241" s="79" t="str">
        <f t="shared" si="13"/>
        <v/>
      </c>
    </row>
    <row r="242" spans="3:51">
      <c r="C242" s="54"/>
      <c r="D242" s="54"/>
      <c r="K242" s="91"/>
      <c r="AI242" s="18"/>
      <c r="AN242" s="57"/>
      <c r="AO242" s="57"/>
      <c r="AP242" s="57"/>
      <c r="AQ242" s="68"/>
      <c r="AY242" s="79" t="str">
        <f t="shared" si="13"/>
        <v/>
      </c>
    </row>
    <row r="243" spans="3:51">
      <c r="C243" s="54"/>
      <c r="D243" s="54"/>
      <c r="K243" s="91"/>
      <c r="AI243" s="18"/>
      <c r="AN243" s="57"/>
      <c r="AO243" s="57"/>
      <c r="AP243" s="57"/>
      <c r="AQ243" s="68"/>
      <c r="AY243" s="79" t="str">
        <f t="shared" si="13"/>
        <v/>
      </c>
    </row>
    <row r="244" spans="3:51">
      <c r="C244" s="54"/>
      <c r="D244" s="54"/>
      <c r="K244" s="91"/>
      <c r="AI244" s="18"/>
      <c r="AN244" s="57"/>
      <c r="AO244" s="57"/>
      <c r="AP244" s="57"/>
      <c r="AQ244" s="68"/>
      <c r="AY244" s="79" t="str">
        <f t="shared" si="13"/>
        <v/>
      </c>
    </row>
    <row r="245" spans="3:51">
      <c r="C245" s="54"/>
      <c r="D245" s="54"/>
      <c r="K245" s="91"/>
      <c r="AI245" s="18"/>
      <c r="AN245" s="57"/>
      <c r="AO245" s="57"/>
      <c r="AP245" s="57"/>
      <c r="AQ245" s="68"/>
      <c r="AY245" s="79" t="str">
        <f t="shared" si="13"/>
        <v/>
      </c>
    </row>
    <row r="246" spans="3:51">
      <c r="C246" s="54"/>
      <c r="D246" s="54"/>
      <c r="K246" s="91"/>
      <c r="AI246" s="18"/>
      <c r="AN246" s="57"/>
      <c r="AO246" s="57"/>
      <c r="AP246" s="57"/>
      <c r="AQ246" s="68"/>
      <c r="AY246" s="79" t="str">
        <f t="shared" si="13"/>
        <v/>
      </c>
    </row>
    <row r="247" spans="3:51">
      <c r="C247" s="54"/>
      <c r="D247" s="54"/>
      <c r="K247" s="91"/>
      <c r="AI247" s="18"/>
      <c r="AN247" s="57"/>
      <c r="AO247" s="57"/>
      <c r="AP247" s="57"/>
      <c r="AQ247" s="68"/>
      <c r="AY247" s="79" t="str">
        <f t="shared" si="13"/>
        <v/>
      </c>
    </row>
    <row r="248" spans="3:51">
      <c r="C248" s="54"/>
      <c r="D248" s="54"/>
      <c r="K248" s="91"/>
      <c r="AI248" s="18"/>
      <c r="AN248" s="57"/>
      <c r="AO248" s="57"/>
      <c r="AP248" s="57"/>
      <c r="AQ248" s="68"/>
      <c r="AY248" s="79" t="str">
        <f t="shared" si="13"/>
        <v/>
      </c>
    </row>
    <row r="249" spans="3:51">
      <c r="C249" s="54"/>
      <c r="D249" s="54"/>
      <c r="K249" s="91"/>
      <c r="AI249" s="18"/>
      <c r="AN249" s="57"/>
      <c r="AO249" s="57"/>
      <c r="AP249" s="57"/>
      <c r="AQ249" s="68"/>
      <c r="AY249" s="79" t="str">
        <f t="shared" si="13"/>
        <v/>
      </c>
    </row>
    <row r="250" spans="3:51">
      <c r="C250" s="54"/>
      <c r="D250" s="54"/>
      <c r="K250" s="91"/>
      <c r="AI250" s="18"/>
      <c r="AN250" s="57"/>
      <c r="AO250" s="57"/>
      <c r="AP250" s="57"/>
      <c r="AQ250" s="68"/>
      <c r="AY250" s="79" t="str">
        <f t="shared" si="13"/>
        <v/>
      </c>
    </row>
    <row r="251" spans="3:51">
      <c r="C251" s="54"/>
      <c r="D251" s="54"/>
      <c r="K251" s="91"/>
      <c r="AI251" s="18"/>
      <c r="AN251" s="57"/>
      <c r="AO251" s="57"/>
      <c r="AP251" s="57"/>
      <c r="AQ251" s="68"/>
      <c r="AY251" s="79" t="str">
        <f t="shared" si="13"/>
        <v/>
      </c>
    </row>
    <row r="252" spans="3:51">
      <c r="C252" s="54"/>
      <c r="D252" s="54"/>
      <c r="K252" s="91"/>
      <c r="AI252" s="18"/>
      <c r="AN252" s="57"/>
      <c r="AO252" s="57"/>
      <c r="AP252" s="57"/>
      <c r="AQ252" s="68"/>
      <c r="AY252" s="79" t="str">
        <f t="shared" si="13"/>
        <v/>
      </c>
    </row>
    <row r="253" spans="3:51">
      <c r="C253" s="54"/>
      <c r="D253" s="54"/>
      <c r="K253" s="91"/>
      <c r="AI253" s="18"/>
      <c r="AN253" s="57"/>
      <c r="AO253" s="57"/>
      <c r="AP253" s="57"/>
      <c r="AQ253" s="68"/>
      <c r="AY253" s="79" t="str">
        <f t="shared" si="13"/>
        <v/>
      </c>
    </row>
    <row r="254" spans="3:51">
      <c r="C254" s="54"/>
      <c r="D254" s="54"/>
      <c r="K254" s="91"/>
      <c r="AI254" s="18"/>
      <c r="AN254" s="57"/>
      <c r="AO254" s="57"/>
      <c r="AP254" s="57"/>
      <c r="AQ254" s="68"/>
      <c r="AY254" s="79" t="str">
        <f t="shared" si="13"/>
        <v/>
      </c>
    </row>
    <row r="255" spans="3:51">
      <c r="C255" s="54"/>
      <c r="D255" s="54"/>
      <c r="K255" s="91"/>
      <c r="AI255" s="18"/>
      <c r="AN255" s="57"/>
      <c r="AO255" s="57"/>
      <c r="AP255" s="57"/>
      <c r="AQ255" s="68"/>
      <c r="AY255" s="79" t="str">
        <f t="shared" si="13"/>
        <v/>
      </c>
    </row>
    <row r="256" spans="3:51">
      <c r="C256" s="54"/>
      <c r="D256" s="54"/>
      <c r="K256" s="91"/>
      <c r="AI256" s="18"/>
      <c r="AN256" s="57"/>
      <c r="AO256" s="57"/>
      <c r="AP256" s="57"/>
      <c r="AQ256" s="68"/>
      <c r="AY256" s="79" t="str">
        <f t="shared" si="13"/>
        <v/>
      </c>
    </row>
    <row r="257" spans="3:51">
      <c r="C257" s="54"/>
      <c r="D257" s="54"/>
      <c r="K257" s="91"/>
      <c r="AI257" s="18"/>
      <c r="AN257" s="57"/>
      <c r="AO257" s="57"/>
      <c r="AP257" s="57"/>
      <c r="AQ257" s="68"/>
      <c r="AY257" s="79" t="str">
        <f t="shared" si="13"/>
        <v/>
      </c>
    </row>
    <row r="258" spans="3:51">
      <c r="C258" s="54"/>
      <c r="D258" s="54"/>
      <c r="K258" s="91"/>
      <c r="AI258" s="18"/>
      <c r="AN258" s="57"/>
      <c r="AO258" s="57"/>
      <c r="AP258" s="57"/>
      <c r="AQ258" s="68"/>
      <c r="AY258" s="79" t="str">
        <f t="shared" ref="AY258:AY321" si="14">IF(A258="","",IF(ISNA(SUM(AR258:AW258)),"Something has gone wrong. Please contact eHealthier by email at info@ehealthier.net",VLOOKUP(SUM(AR258:AW258),HOOSCoversion,3,1)))</f>
        <v/>
      </c>
    </row>
    <row r="259" spans="3:51">
      <c r="C259" s="54"/>
      <c r="D259" s="54"/>
      <c r="K259" s="91"/>
      <c r="AI259" s="18"/>
      <c r="AN259" s="57"/>
      <c r="AO259" s="57"/>
      <c r="AP259" s="57"/>
      <c r="AQ259" s="68"/>
      <c r="AY259" s="79" t="str">
        <f t="shared" si="14"/>
        <v/>
      </c>
    </row>
    <row r="260" spans="3:51">
      <c r="C260" s="54"/>
      <c r="D260" s="54"/>
      <c r="K260" s="91"/>
      <c r="AI260" s="18"/>
      <c r="AN260" s="57"/>
      <c r="AO260" s="57"/>
      <c r="AP260" s="57"/>
      <c r="AQ260" s="68"/>
      <c r="AY260" s="79" t="str">
        <f t="shared" si="14"/>
        <v/>
      </c>
    </row>
    <row r="261" spans="3:51">
      <c r="C261" s="54"/>
      <c r="D261" s="54"/>
      <c r="K261" s="91"/>
      <c r="AI261" s="18"/>
      <c r="AN261" s="57"/>
      <c r="AO261" s="57"/>
      <c r="AP261" s="57"/>
      <c r="AQ261" s="68"/>
      <c r="AY261" s="79" t="str">
        <f t="shared" si="14"/>
        <v/>
      </c>
    </row>
    <row r="262" spans="3:51">
      <c r="C262" s="54"/>
      <c r="D262" s="54"/>
      <c r="K262" s="91"/>
      <c r="AI262" s="18"/>
      <c r="AN262" s="57"/>
      <c r="AO262" s="57"/>
      <c r="AP262" s="57"/>
      <c r="AQ262" s="68"/>
      <c r="AY262" s="79" t="str">
        <f t="shared" si="14"/>
        <v/>
      </c>
    </row>
    <row r="263" spans="3:51">
      <c r="C263" s="54"/>
      <c r="D263" s="54"/>
      <c r="K263" s="91"/>
      <c r="AI263" s="18"/>
      <c r="AN263" s="57"/>
      <c r="AO263" s="57"/>
      <c r="AP263" s="57"/>
      <c r="AQ263" s="68"/>
      <c r="AY263" s="79" t="str">
        <f t="shared" si="14"/>
        <v/>
      </c>
    </row>
    <row r="264" spans="3:51">
      <c r="C264" s="54"/>
      <c r="D264" s="54"/>
      <c r="K264" s="91"/>
      <c r="AI264" s="18"/>
      <c r="AN264" s="57"/>
      <c r="AO264" s="57"/>
      <c r="AP264" s="57"/>
      <c r="AQ264" s="68"/>
      <c r="AY264" s="79" t="str">
        <f t="shared" si="14"/>
        <v/>
      </c>
    </row>
    <row r="265" spans="3:51">
      <c r="C265" s="54"/>
      <c r="D265" s="54"/>
      <c r="K265" s="91"/>
      <c r="AI265" s="18"/>
      <c r="AN265" s="57"/>
      <c r="AO265" s="57"/>
      <c r="AP265" s="57"/>
      <c r="AQ265" s="68"/>
      <c r="AY265" s="79" t="str">
        <f t="shared" si="14"/>
        <v/>
      </c>
    </row>
    <row r="266" spans="3:51">
      <c r="C266" s="54"/>
      <c r="D266" s="54"/>
      <c r="K266" s="91"/>
      <c r="AI266" s="18"/>
      <c r="AN266" s="57"/>
      <c r="AO266" s="57"/>
      <c r="AP266" s="57"/>
      <c r="AQ266" s="68"/>
      <c r="AY266" s="79" t="str">
        <f t="shared" si="14"/>
        <v/>
      </c>
    </row>
    <row r="267" spans="3:51">
      <c r="C267" s="54"/>
      <c r="D267" s="54"/>
      <c r="K267" s="91"/>
      <c r="AI267" s="18"/>
      <c r="AN267" s="57"/>
      <c r="AO267" s="57"/>
      <c r="AP267" s="57"/>
      <c r="AQ267" s="68"/>
      <c r="AY267" s="79" t="str">
        <f t="shared" si="14"/>
        <v/>
      </c>
    </row>
    <row r="268" spans="3:51">
      <c r="C268" s="54"/>
      <c r="D268" s="54"/>
      <c r="K268" s="91"/>
      <c r="AI268" s="18"/>
      <c r="AN268" s="57"/>
      <c r="AO268" s="57"/>
      <c r="AP268" s="57"/>
      <c r="AQ268" s="68"/>
      <c r="AY268" s="79" t="str">
        <f t="shared" si="14"/>
        <v/>
      </c>
    </row>
    <row r="269" spans="3:51">
      <c r="C269" s="54"/>
      <c r="D269" s="54"/>
      <c r="K269" s="91"/>
      <c r="AI269" s="18"/>
      <c r="AN269" s="57"/>
      <c r="AO269" s="57"/>
      <c r="AP269" s="57"/>
      <c r="AQ269" s="68"/>
      <c r="AY269" s="79" t="str">
        <f t="shared" si="14"/>
        <v/>
      </c>
    </row>
    <row r="270" spans="3:51">
      <c r="C270" s="54"/>
      <c r="D270" s="54"/>
      <c r="K270" s="91"/>
      <c r="AI270" s="18"/>
      <c r="AN270" s="57"/>
      <c r="AO270" s="57"/>
      <c r="AP270" s="57"/>
      <c r="AQ270" s="68"/>
      <c r="AY270" s="79" t="str">
        <f t="shared" si="14"/>
        <v/>
      </c>
    </row>
    <row r="271" spans="3:51">
      <c r="C271" s="54"/>
      <c r="D271" s="54"/>
      <c r="K271" s="91"/>
      <c r="AI271" s="18"/>
      <c r="AN271" s="57"/>
      <c r="AO271" s="57"/>
      <c r="AP271" s="57"/>
      <c r="AQ271" s="68"/>
      <c r="AY271" s="79" t="str">
        <f t="shared" si="14"/>
        <v/>
      </c>
    </row>
    <row r="272" spans="3:51">
      <c r="C272" s="54"/>
      <c r="D272" s="54"/>
      <c r="K272" s="91"/>
      <c r="AI272" s="18"/>
      <c r="AN272" s="57"/>
      <c r="AO272" s="57"/>
      <c r="AP272" s="57"/>
      <c r="AQ272" s="68"/>
      <c r="AY272" s="79" t="str">
        <f t="shared" si="14"/>
        <v/>
      </c>
    </row>
    <row r="273" spans="3:51">
      <c r="C273" s="54"/>
      <c r="D273" s="54"/>
      <c r="K273" s="91"/>
      <c r="AI273" s="18"/>
      <c r="AN273" s="57"/>
      <c r="AO273" s="57"/>
      <c r="AP273" s="57"/>
      <c r="AQ273" s="68"/>
      <c r="AY273" s="79" t="str">
        <f t="shared" si="14"/>
        <v/>
      </c>
    </row>
    <row r="274" spans="3:51">
      <c r="C274" s="54"/>
      <c r="D274" s="54"/>
      <c r="K274" s="91"/>
      <c r="AI274" s="18"/>
      <c r="AN274" s="57"/>
      <c r="AO274" s="57"/>
      <c r="AP274" s="57"/>
      <c r="AQ274" s="68"/>
      <c r="AY274" s="79" t="str">
        <f t="shared" si="14"/>
        <v/>
      </c>
    </row>
    <row r="275" spans="3:51">
      <c r="C275" s="54"/>
      <c r="D275" s="54"/>
      <c r="K275" s="91"/>
      <c r="AI275" s="18"/>
      <c r="AN275" s="57"/>
      <c r="AO275" s="57"/>
      <c r="AP275" s="57"/>
      <c r="AQ275" s="68"/>
      <c r="AY275" s="79" t="str">
        <f t="shared" si="14"/>
        <v/>
      </c>
    </row>
    <row r="276" spans="3:51">
      <c r="C276" s="54"/>
      <c r="D276" s="54"/>
      <c r="K276" s="91"/>
      <c r="AI276" s="18"/>
      <c r="AN276" s="57"/>
      <c r="AO276" s="57"/>
      <c r="AP276" s="57"/>
      <c r="AQ276" s="68"/>
      <c r="AY276" s="79" t="str">
        <f t="shared" si="14"/>
        <v/>
      </c>
    </row>
    <row r="277" spans="3:51">
      <c r="C277" s="54"/>
      <c r="D277" s="54"/>
      <c r="K277" s="91"/>
      <c r="AI277" s="18"/>
      <c r="AN277" s="57"/>
      <c r="AO277" s="57"/>
      <c r="AP277" s="57"/>
      <c r="AQ277" s="68"/>
      <c r="AY277" s="79" t="str">
        <f t="shared" si="14"/>
        <v/>
      </c>
    </row>
    <row r="278" spans="3:51">
      <c r="C278" s="54"/>
      <c r="D278" s="54"/>
      <c r="K278" s="91"/>
      <c r="AI278" s="18"/>
      <c r="AN278" s="57"/>
      <c r="AO278" s="57"/>
      <c r="AP278" s="57"/>
      <c r="AQ278" s="68"/>
      <c r="AY278" s="79" t="str">
        <f t="shared" si="14"/>
        <v/>
      </c>
    </row>
    <row r="279" spans="3:51">
      <c r="C279" s="54"/>
      <c r="D279" s="54"/>
      <c r="K279" s="91"/>
      <c r="AI279" s="18"/>
      <c r="AN279" s="57"/>
      <c r="AO279" s="57"/>
      <c r="AP279" s="57"/>
      <c r="AQ279" s="68"/>
      <c r="AY279" s="79" t="str">
        <f t="shared" si="14"/>
        <v/>
      </c>
    </row>
    <row r="280" spans="3:51">
      <c r="C280" s="54"/>
      <c r="D280" s="54"/>
      <c r="K280" s="91"/>
      <c r="AI280" s="18"/>
      <c r="AN280" s="57"/>
      <c r="AO280" s="57"/>
      <c r="AP280" s="57"/>
      <c r="AQ280" s="68"/>
      <c r="AY280" s="79" t="str">
        <f t="shared" si="14"/>
        <v/>
      </c>
    </row>
    <row r="281" spans="3:51">
      <c r="C281" s="54"/>
      <c r="D281" s="54"/>
      <c r="K281" s="91"/>
      <c r="AI281" s="18"/>
      <c r="AN281" s="57"/>
      <c r="AO281" s="57"/>
      <c r="AP281" s="57"/>
      <c r="AQ281" s="68"/>
      <c r="AY281" s="79" t="str">
        <f t="shared" si="14"/>
        <v/>
      </c>
    </row>
    <row r="282" spans="3:51">
      <c r="C282" s="54"/>
      <c r="D282" s="54"/>
      <c r="K282" s="91"/>
      <c r="AI282" s="18"/>
      <c r="AN282" s="57"/>
      <c r="AO282" s="57"/>
      <c r="AP282" s="57"/>
      <c r="AQ282" s="68"/>
      <c r="AY282" s="79" t="str">
        <f t="shared" si="14"/>
        <v/>
      </c>
    </row>
    <row r="283" spans="3:51">
      <c r="C283" s="54"/>
      <c r="D283" s="54"/>
      <c r="K283" s="91"/>
      <c r="AI283" s="18"/>
      <c r="AN283" s="57"/>
      <c r="AO283" s="57"/>
      <c r="AP283" s="57"/>
      <c r="AQ283" s="68"/>
      <c r="AY283" s="79" t="str">
        <f t="shared" si="14"/>
        <v/>
      </c>
    </row>
    <row r="284" spans="3:51">
      <c r="C284" s="54"/>
      <c r="D284" s="54"/>
      <c r="K284" s="91"/>
      <c r="AI284" s="18"/>
      <c r="AN284" s="57"/>
      <c r="AO284" s="57"/>
      <c r="AP284" s="57"/>
      <c r="AQ284" s="68"/>
      <c r="AY284" s="79" t="str">
        <f t="shared" si="14"/>
        <v/>
      </c>
    </row>
    <row r="285" spans="3:51">
      <c r="C285" s="54"/>
      <c r="D285" s="54"/>
      <c r="K285" s="91"/>
      <c r="AI285" s="18"/>
      <c r="AN285" s="57"/>
      <c r="AO285" s="57"/>
      <c r="AP285" s="57"/>
      <c r="AQ285" s="68"/>
      <c r="AY285" s="79" t="str">
        <f t="shared" si="14"/>
        <v/>
      </c>
    </row>
    <row r="286" spans="3:51">
      <c r="C286" s="54"/>
      <c r="D286" s="54"/>
      <c r="K286" s="91"/>
      <c r="AI286" s="18"/>
      <c r="AN286" s="57"/>
      <c r="AO286" s="57"/>
      <c r="AP286" s="57"/>
      <c r="AQ286" s="68"/>
      <c r="AY286" s="79" t="str">
        <f t="shared" si="14"/>
        <v/>
      </c>
    </row>
    <row r="287" spans="3:51">
      <c r="C287" s="54"/>
      <c r="D287" s="54"/>
      <c r="K287" s="91"/>
      <c r="AI287" s="18"/>
      <c r="AN287" s="57"/>
      <c r="AO287" s="57"/>
      <c r="AP287" s="57"/>
      <c r="AQ287" s="68"/>
      <c r="AY287" s="79" t="str">
        <f t="shared" si="14"/>
        <v/>
      </c>
    </row>
    <row r="288" spans="3:51">
      <c r="C288" s="54"/>
      <c r="D288" s="54"/>
      <c r="K288" s="91"/>
      <c r="AI288" s="18"/>
      <c r="AN288" s="57"/>
      <c r="AO288" s="57"/>
      <c r="AP288" s="57"/>
      <c r="AQ288" s="68"/>
      <c r="AY288" s="79" t="str">
        <f t="shared" si="14"/>
        <v/>
      </c>
    </row>
    <row r="289" spans="3:51">
      <c r="C289" s="54"/>
      <c r="D289" s="54"/>
      <c r="K289" s="91"/>
      <c r="AI289" s="18"/>
      <c r="AN289" s="57"/>
      <c r="AO289" s="57"/>
      <c r="AP289" s="57"/>
      <c r="AQ289" s="68"/>
      <c r="AY289" s="79" t="str">
        <f t="shared" si="14"/>
        <v/>
      </c>
    </row>
    <row r="290" spans="3:51">
      <c r="C290" s="54"/>
      <c r="D290" s="54"/>
      <c r="K290" s="91"/>
      <c r="AI290" s="18"/>
      <c r="AN290" s="57"/>
      <c r="AO290" s="57"/>
      <c r="AP290" s="57"/>
      <c r="AQ290" s="68"/>
      <c r="AY290" s="79" t="str">
        <f t="shared" si="14"/>
        <v/>
      </c>
    </row>
    <row r="291" spans="3:51">
      <c r="C291" s="54"/>
      <c r="D291" s="54"/>
      <c r="K291" s="91"/>
      <c r="AI291" s="18"/>
      <c r="AN291" s="57"/>
      <c r="AO291" s="57"/>
      <c r="AP291" s="57"/>
      <c r="AQ291" s="68"/>
      <c r="AY291" s="79" t="str">
        <f t="shared" si="14"/>
        <v/>
      </c>
    </row>
    <row r="292" spans="3:51">
      <c r="C292" s="54"/>
      <c r="D292" s="54"/>
      <c r="K292" s="91"/>
      <c r="AI292" s="18"/>
      <c r="AN292" s="57"/>
      <c r="AO292" s="57"/>
      <c r="AP292" s="57"/>
      <c r="AQ292" s="68"/>
      <c r="AY292" s="79" t="str">
        <f t="shared" si="14"/>
        <v/>
      </c>
    </row>
    <row r="293" spans="3:51">
      <c r="C293" s="54"/>
      <c r="D293" s="54"/>
      <c r="K293" s="91"/>
      <c r="AI293" s="18"/>
      <c r="AN293" s="57"/>
      <c r="AO293" s="57"/>
      <c r="AP293" s="57"/>
      <c r="AQ293" s="68"/>
      <c r="AY293" s="79" t="str">
        <f t="shared" si="14"/>
        <v/>
      </c>
    </row>
    <row r="294" spans="3:51">
      <c r="C294" s="54"/>
      <c r="D294" s="54"/>
      <c r="K294" s="91"/>
      <c r="AI294" s="18"/>
      <c r="AN294" s="57"/>
      <c r="AO294" s="57"/>
      <c r="AP294" s="57"/>
      <c r="AQ294" s="68"/>
      <c r="AY294" s="79" t="str">
        <f t="shared" si="14"/>
        <v/>
      </c>
    </row>
    <row r="295" spans="3:51">
      <c r="C295" s="54"/>
      <c r="D295" s="54"/>
      <c r="K295" s="91"/>
      <c r="AI295" s="18"/>
      <c r="AN295" s="57"/>
      <c r="AO295" s="57"/>
      <c r="AP295" s="57"/>
      <c r="AQ295" s="68"/>
      <c r="AY295" s="79" t="str">
        <f t="shared" si="14"/>
        <v/>
      </c>
    </row>
    <row r="296" spans="3:51">
      <c r="C296" s="54"/>
      <c r="D296" s="54"/>
      <c r="K296" s="91"/>
      <c r="AI296" s="18"/>
      <c r="AN296" s="57"/>
      <c r="AO296" s="57"/>
      <c r="AP296" s="57"/>
      <c r="AQ296" s="68"/>
      <c r="AY296" s="79" t="str">
        <f t="shared" si="14"/>
        <v/>
      </c>
    </row>
    <row r="297" spans="3:51">
      <c r="C297" s="54"/>
      <c r="D297" s="54"/>
      <c r="K297" s="91"/>
      <c r="AI297" s="18"/>
      <c r="AN297" s="57"/>
      <c r="AO297" s="57"/>
      <c r="AP297" s="57"/>
      <c r="AQ297" s="68"/>
      <c r="AY297" s="79" t="str">
        <f t="shared" si="14"/>
        <v/>
      </c>
    </row>
    <row r="298" spans="3:51">
      <c r="C298" s="54"/>
      <c r="D298" s="54"/>
      <c r="K298" s="91"/>
      <c r="AI298" s="18"/>
      <c r="AN298" s="57"/>
      <c r="AO298" s="57"/>
      <c r="AP298" s="57"/>
      <c r="AQ298" s="68"/>
      <c r="AY298" s="79" t="str">
        <f t="shared" si="14"/>
        <v/>
      </c>
    </row>
    <row r="299" spans="3:51">
      <c r="C299" s="54"/>
      <c r="D299" s="54"/>
      <c r="K299" s="91"/>
      <c r="AI299" s="18"/>
      <c r="AN299" s="57"/>
      <c r="AO299" s="57"/>
      <c r="AP299" s="57"/>
      <c r="AQ299" s="68"/>
      <c r="AY299" s="79" t="str">
        <f t="shared" si="14"/>
        <v/>
      </c>
    </row>
    <row r="300" spans="3:51">
      <c r="C300" s="54"/>
      <c r="D300" s="54"/>
      <c r="K300" s="91"/>
      <c r="AI300" s="18"/>
      <c r="AN300" s="57"/>
      <c r="AO300" s="57"/>
      <c r="AP300" s="57"/>
      <c r="AQ300" s="68"/>
      <c r="AY300" s="79" t="str">
        <f t="shared" si="14"/>
        <v/>
      </c>
    </row>
    <row r="301" spans="3:51">
      <c r="C301" s="54"/>
      <c r="D301" s="54"/>
      <c r="K301" s="91"/>
      <c r="AI301" s="18"/>
      <c r="AN301" s="57"/>
      <c r="AO301" s="57"/>
      <c r="AP301" s="57"/>
      <c r="AQ301" s="68"/>
      <c r="AY301" s="79" t="str">
        <f t="shared" si="14"/>
        <v/>
      </c>
    </row>
    <row r="302" spans="3:51">
      <c r="C302" s="54"/>
      <c r="D302" s="54"/>
      <c r="K302" s="91"/>
      <c r="AI302" s="18"/>
      <c r="AN302" s="57"/>
      <c r="AO302" s="57"/>
      <c r="AP302" s="57"/>
      <c r="AQ302" s="68"/>
      <c r="AY302" s="79" t="str">
        <f t="shared" si="14"/>
        <v/>
      </c>
    </row>
    <row r="303" spans="3:51">
      <c r="C303" s="54"/>
      <c r="D303" s="54"/>
      <c r="K303" s="91"/>
      <c r="AI303" s="18"/>
      <c r="AN303" s="57"/>
      <c r="AO303" s="57"/>
      <c r="AP303" s="57"/>
      <c r="AQ303" s="68"/>
      <c r="AY303" s="79" t="str">
        <f t="shared" si="14"/>
        <v/>
      </c>
    </row>
    <row r="304" spans="3:51">
      <c r="C304" s="54"/>
      <c r="D304" s="54"/>
      <c r="K304" s="91"/>
      <c r="AI304" s="18"/>
      <c r="AN304" s="57"/>
      <c r="AO304" s="57"/>
      <c r="AP304" s="57"/>
      <c r="AQ304" s="68"/>
      <c r="AY304" s="79" t="str">
        <f t="shared" si="14"/>
        <v/>
      </c>
    </row>
    <row r="305" spans="3:51">
      <c r="C305" s="54"/>
      <c r="D305" s="54"/>
      <c r="K305" s="91"/>
      <c r="AI305" s="18"/>
      <c r="AN305" s="57"/>
      <c r="AO305" s="57"/>
      <c r="AP305" s="57"/>
      <c r="AQ305" s="68"/>
      <c r="AY305" s="79" t="str">
        <f t="shared" si="14"/>
        <v/>
      </c>
    </row>
    <row r="306" spans="3:51">
      <c r="C306" s="54"/>
      <c r="D306" s="54"/>
      <c r="K306" s="91"/>
      <c r="AI306" s="18"/>
      <c r="AN306" s="57"/>
      <c r="AO306" s="57"/>
      <c r="AP306" s="57"/>
      <c r="AQ306" s="68"/>
      <c r="AY306" s="79" t="str">
        <f t="shared" si="14"/>
        <v/>
      </c>
    </row>
    <row r="307" spans="3:51">
      <c r="C307" s="54"/>
      <c r="D307" s="54"/>
      <c r="K307" s="91"/>
      <c r="AI307" s="18"/>
      <c r="AN307" s="57"/>
      <c r="AO307" s="57"/>
      <c r="AP307" s="57"/>
      <c r="AQ307" s="68"/>
      <c r="AY307" s="79" t="str">
        <f t="shared" si="14"/>
        <v/>
      </c>
    </row>
    <row r="308" spans="3:51">
      <c r="C308" s="54"/>
      <c r="D308" s="54"/>
      <c r="K308" s="91"/>
      <c r="AI308" s="18"/>
      <c r="AN308" s="57"/>
      <c r="AO308" s="57"/>
      <c r="AP308" s="57"/>
      <c r="AQ308" s="68"/>
      <c r="AY308" s="79" t="str">
        <f t="shared" si="14"/>
        <v/>
      </c>
    </row>
    <row r="309" spans="3:51">
      <c r="C309" s="54"/>
      <c r="D309" s="54"/>
      <c r="K309" s="91"/>
      <c r="AI309" s="18"/>
      <c r="AN309" s="57"/>
      <c r="AO309" s="57"/>
      <c r="AP309" s="57"/>
      <c r="AQ309" s="68"/>
      <c r="AY309" s="79" t="str">
        <f t="shared" si="14"/>
        <v/>
      </c>
    </row>
    <row r="310" spans="3:51">
      <c r="C310" s="54"/>
      <c r="D310" s="54"/>
      <c r="K310" s="91"/>
      <c r="AI310" s="18"/>
      <c r="AN310" s="57"/>
      <c r="AO310" s="57"/>
      <c r="AP310" s="57"/>
      <c r="AQ310" s="68"/>
      <c r="AY310" s="79" t="str">
        <f t="shared" si="14"/>
        <v/>
      </c>
    </row>
    <row r="311" spans="3:51">
      <c r="C311" s="54"/>
      <c r="D311" s="54"/>
      <c r="K311" s="91"/>
      <c r="AI311" s="18"/>
      <c r="AN311" s="57"/>
      <c r="AO311" s="57"/>
      <c r="AP311" s="57"/>
      <c r="AQ311" s="68"/>
      <c r="AY311" s="79" t="str">
        <f t="shared" si="14"/>
        <v/>
      </c>
    </row>
    <row r="312" spans="3:51">
      <c r="C312" s="54"/>
      <c r="D312" s="54"/>
      <c r="K312" s="91"/>
      <c r="AI312" s="18"/>
      <c r="AN312" s="57"/>
      <c r="AO312" s="57"/>
      <c r="AP312" s="57"/>
      <c r="AQ312" s="68"/>
      <c r="AY312" s="79" t="str">
        <f t="shared" si="14"/>
        <v/>
      </c>
    </row>
    <row r="313" spans="3:51">
      <c r="C313" s="54"/>
      <c r="D313" s="54"/>
      <c r="K313" s="91"/>
      <c r="AI313" s="18"/>
      <c r="AN313" s="57"/>
      <c r="AO313" s="57"/>
      <c r="AP313" s="57"/>
      <c r="AQ313" s="68"/>
      <c r="AY313" s="79" t="str">
        <f t="shared" si="14"/>
        <v/>
      </c>
    </row>
    <row r="314" spans="3:51">
      <c r="C314" s="54"/>
      <c r="D314" s="54"/>
      <c r="K314" s="91"/>
      <c r="AI314" s="18"/>
      <c r="AN314" s="57"/>
      <c r="AO314" s="57"/>
      <c r="AP314" s="57"/>
      <c r="AQ314" s="68"/>
      <c r="AY314" s="79" t="str">
        <f t="shared" si="14"/>
        <v/>
      </c>
    </row>
    <row r="315" spans="3:51">
      <c r="C315" s="54"/>
      <c r="D315" s="54"/>
      <c r="K315" s="91"/>
      <c r="AI315" s="18"/>
      <c r="AN315" s="57"/>
      <c r="AO315" s="57"/>
      <c r="AP315" s="57"/>
      <c r="AQ315" s="68"/>
      <c r="AY315" s="79" t="str">
        <f t="shared" si="14"/>
        <v/>
      </c>
    </row>
    <row r="316" spans="3:51">
      <c r="C316" s="54"/>
      <c r="D316" s="54"/>
      <c r="K316" s="91"/>
      <c r="AI316" s="18"/>
      <c r="AN316" s="57"/>
      <c r="AO316" s="57"/>
      <c r="AP316" s="57"/>
      <c r="AQ316" s="68"/>
      <c r="AY316" s="79" t="str">
        <f t="shared" si="14"/>
        <v/>
      </c>
    </row>
    <row r="317" spans="3:51">
      <c r="C317" s="54"/>
      <c r="D317" s="54"/>
      <c r="K317" s="91"/>
      <c r="AI317" s="18"/>
      <c r="AN317" s="57"/>
      <c r="AO317" s="57"/>
      <c r="AP317" s="57"/>
      <c r="AQ317" s="68"/>
      <c r="AY317" s="79" t="str">
        <f t="shared" si="14"/>
        <v/>
      </c>
    </row>
    <row r="318" spans="3:51">
      <c r="C318" s="54"/>
      <c r="D318" s="54"/>
      <c r="K318" s="91"/>
      <c r="AI318" s="18"/>
      <c r="AN318" s="57"/>
      <c r="AO318" s="57"/>
      <c r="AP318" s="57"/>
      <c r="AQ318" s="68"/>
      <c r="AY318" s="79" t="str">
        <f t="shared" si="14"/>
        <v/>
      </c>
    </row>
    <row r="319" spans="3:51">
      <c r="C319" s="54"/>
      <c r="D319" s="54"/>
      <c r="K319" s="91"/>
      <c r="AI319" s="18"/>
      <c r="AN319" s="57"/>
      <c r="AO319" s="57"/>
      <c r="AP319" s="57"/>
      <c r="AQ319" s="68"/>
      <c r="AY319" s="79" t="str">
        <f t="shared" si="14"/>
        <v/>
      </c>
    </row>
    <row r="320" spans="3:51">
      <c r="C320" s="54"/>
      <c r="D320" s="54"/>
      <c r="K320" s="91"/>
      <c r="AI320" s="18"/>
      <c r="AN320" s="57"/>
      <c r="AO320" s="57"/>
      <c r="AP320" s="57"/>
      <c r="AQ320" s="68"/>
      <c r="AY320" s="79" t="str">
        <f t="shared" si="14"/>
        <v/>
      </c>
    </row>
    <row r="321" spans="3:51">
      <c r="C321" s="54"/>
      <c r="D321" s="54"/>
      <c r="K321" s="91"/>
      <c r="AI321" s="18"/>
      <c r="AN321" s="57"/>
      <c r="AO321" s="57"/>
      <c r="AP321" s="57"/>
      <c r="AQ321" s="68"/>
      <c r="AY321" s="79" t="str">
        <f t="shared" si="14"/>
        <v/>
      </c>
    </row>
    <row r="322" spans="3:51">
      <c r="C322" s="54"/>
      <c r="D322" s="54"/>
      <c r="K322" s="91"/>
      <c r="AI322" s="18"/>
      <c r="AN322" s="57"/>
      <c r="AO322" s="57"/>
      <c r="AP322" s="57"/>
      <c r="AQ322" s="68"/>
      <c r="AY322" s="79" t="str">
        <f t="shared" ref="AY322:AY385" si="15">IF(A322="","",IF(ISNA(SUM(AR322:AW322)),"Something has gone wrong. Please contact eHealthier by email at info@ehealthier.net",VLOOKUP(SUM(AR322:AW322),HOOSCoversion,3,1)))</f>
        <v/>
      </c>
    </row>
    <row r="323" spans="3:51">
      <c r="C323" s="54"/>
      <c r="D323" s="54"/>
      <c r="K323" s="91"/>
      <c r="AI323" s="18"/>
      <c r="AN323" s="57"/>
      <c r="AO323" s="57"/>
      <c r="AP323" s="57"/>
      <c r="AQ323" s="68"/>
      <c r="AY323" s="79" t="str">
        <f t="shared" si="15"/>
        <v/>
      </c>
    </row>
    <row r="324" spans="3:51">
      <c r="C324" s="54"/>
      <c r="D324" s="54"/>
      <c r="K324" s="91"/>
      <c r="AI324" s="18"/>
      <c r="AN324" s="57"/>
      <c r="AO324" s="57"/>
      <c r="AP324" s="57"/>
      <c r="AQ324" s="68"/>
      <c r="AY324" s="79" t="str">
        <f t="shared" si="15"/>
        <v/>
      </c>
    </row>
    <row r="325" spans="3:51">
      <c r="C325" s="54"/>
      <c r="D325" s="54"/>
      <c r="K325" s="91"/>
      <c r="AI325" s="18"/>
      <c r="AN325" s="57"/>
      <c r="AO325" s="57"/>
      <c r="AP325" s="57"/>
      <c r="AQ325" s="68"/>
      <c r="AY325" s="79" t="str">
        <f t="shared" si="15"/>
        <v/>
      </c>
    </row>
    <row r="326" spans="3:51">
      <c r="C326" s="54"/>
      <c r="D326" s="54"/>
      <c r="K326" s="91"/>
      <c r="AI326" s="18"/>
      <c r="AN326" s="57"/>
      <c r="AO326" s="57"/>
      <c r="AP326" s="57"/>
      <c r="AQ326" s="68"/>
      <c r="AY326" s="79" t="str">
        <f t="shared" si="15"/>
        <v/>
      </c>
    </row>
    <row r="327" spans="3:51">
      <c r="C327" s="54"/>
      <c r="D327" s="54"/>
      <c r="K327" s="91"/>
      <c r="AI327" s="18"/>
      <c r="AN327" s="57"/>
      <c r="AO327" s="57"/>
      <c r="AP327" s="57"/>
      <c r="AQ327" s="68"/>
      <c r="AY327" s="79" t="str">
        <f t="shared" si="15"/>
        <v/>
      </c>
    </row>
    <row r="328" spans="3:51">
      <c r="C328" s="54"/>
      <c r="D328" s="54"/>
      <c r="K328" s="91"/>
      <c r="AI328" s="18"/>
      <c r="AN328" s="57"/>
      <c r="AO328" s="57"/>
      <c r="AP328" s="57"/>
      <c r="AQ328" s="68"/>
      <c r="AY328" s="79" t="str">
        <f t="shared" si="15"/>
        <v/>
      </c>
    </row>
    <row r="329" spans="3:51">
      <c r="C329" s="54"/>
      <c r="D329" s="54"/>
      <c r="K329" s="91"/>
      <c r="AI329" s="18"/>
      <c r="AN329" s="57"/>
      <c r="AO329" s="57"/>
      <c r="AP329" s="57"/>
      <c r="AQ329" s="68"/>
      <c r="AY329" s="79" t="str">
        <f t="shared" si="15"/>
        <v/>
      </c>
    </row>
    <row r="330" spans="3:51">
      <c r="C330" s="54"/>
      <c r="D330" s="54"/>
      <c r="K330" s="91"/>
      <c r="AI330" s="18"/>
      <c r="AN330" s="57"/>
      <c r="AO330" s="57"/>
      <c r="AP330" s="57"/>
      <c r="AQ330" s="68"/>
      <c r="AY330" s="79" t="str">
        <f t="shared" si="15"/>
        <v/>
      </c>
    </row>
    <row r="331" spans="3:51">
      <c r="C331" s="54"/>
      <c r="D331" s="54"/>
      <c r="K331" s="91"/>
      <c r="AI331" s="18"/>
      <c r="AN331" s="57"/>
      <c r="AO331" s="57"/>
      <c r="AP331" s="57"/>
      <c r="AQ331" s="68"/>
      <c r="AY331" s="79" t="str">
        <f t="shared" si="15"/>
        <v/>
      </c>
    </row>
    <row r="332" spans="3:51">
      <c r="C332" s="54"/>
      <c r="D332" s="54"/>
      <c r="K332" s="91"/>
      <c r="AI332" s="18"/>
      <c r="AN332" s="57"/>
      <c r="AO332" s="57"/>
      <c r="AP332" s="57"/>
      <c r="AQ332" s="68"/>
      <c r="AY332" s="79" t="str">
        <f t="shared" si="15"/>
        <v/>
      </c>
    </row>
    <row r="333" spans="3:51">
      <c r="C333" s="54"/>
      <c r="D333" s="54"/>
      <c r="K333" s="91"/>
      <c r="AI333" s="18"/>
      <c r="AN333" s="57"/>
      <c r="AO333" s="57"/>
      <c r="AP333" s="57"/>
      <c r="AQ333" s="68"/>
      <c r="AY333" s="79" t="str">
        <f t="shared" si="15"/>
        <v/>
      </c>
    </row>
    <row r="334" spans="3:51">
      <c r="C334" s="54"/>
      <c r="D334" s="54"/>
      <c r="K334" s="91"/>
      <c r="AI334" s="18"/>
      <c r="AN334" s="57"/>
      <c r="AO334" s="57"/>
      <c r="AP334" s="57"/>
      <c r="AQ334" s="68"/>
      <c r="AY334" s="79" t="str">
        <f t="shared" si="15"/>
        <v/>
      </c>
    </row>
    <row r="335" spans="3:51">
      <c r="C335" s="54"/>
      <c r="D335" s="54"/>
      <c r="K335" s="91"/>
      <c r="AI335" s="18"/>
      <c r="AN335" s="57"/>
      <c r="AO335" s="57"/>
      <c r="AP335" s="57"/>
      <c r="AQ335" s="68"/>
      <c r="AY335" s="79" t="str">
        <f t="shared" si="15"/>
        <v/>
      </c>
    </row>
    <row r="336" spans="3:51">
      <c r="C336" s="54"/>
      <c r="D336" s="54"/>
      <c r="K336" s="91"/>
      <c r="AI336" s="18"/>
      <c r="AN336" s="57"/>
      <c r="AO336" s="57"/>
      <c r="AP336" s="57"/>
      <c r="AQ336" s="68"/>
      <c r="AY336" s="79" t="str">
        <f t="shared" si="15"/>
        <v/>
      </c>
    </row>
    <row r="337" spans="3:51">
      <c r="C337" s="54"/>
      <c r="D337" s="54"/>
      <c r="K337" s="91"/>
      <c r="AI337" s="18"/>
      <c r="AN337" s="57"/>
      <c r="AO337" s="57"/>
      <c r="AP337" s="57"/>
      <c r="AQ337" s="68"/>
      <c r="AY337" s="79" t="str">
        <f t="shared" si="15"/>
        <v/>
      </c>
    </row>
    <row r="338" spans="3:51">
      <c r="C338" s="54"/>
      <c r="D338" s="54"/>
      <c r="K338" s="91"/>
      <c r="AI338" s="18"/>
      <c r="AN338" s="57"/>
      <c r="AO338" s="57"/>
      <c r="AP338" s="57"/>
      <c r="AQ338" s="68"/>
      <c r="AY338" s="79" t="str">
        <f t="shared" si="15"/>
        <v/>
      </c>
    </row>
    <row r="339" spans="3:51">
      <c r="C339" s="54"/>
      <c r="D339" s="54"/>
      <c r="K339" s="91"/>
      <c r="AI339" s="18"/>
      <c r="AN339" s="57"/>
      <c r="AO339" s="57"/>
      <c r="AP339" s="57"/>
      <c r="AQ339" s="68"/>
      <c r="AY339" s="79" t="str">
        <f t="shared" si="15"/>
        <v/>
      </c>
    </row>
    <row r="340" spans="3:51">
      <c r="C340" s="54"/>
      <c r="D340" s="54"/>
      <c r="K340" s="91"/>
      <c r="AI340" s="18"/>
      <c r="AN340" s="57"/>
      <c r="AO340" s="57"/>
      <c r="AP340" s="57"/>
      <c r="AQ340" s="68"/>
      <c r="AY340" s="79" t="str">
        <f t="shared" si="15"/>
        <v/>
      </c>
    </row>
    <row r="341" spans="3:51">
      <c r="C341" s="54"/>
      <c r="D341" s="54"/>
      <c r="K341" s="91"/>
      <c r="AI341" s="18"/>
      <c r="AN341" s="57"/>
      <c r="AO341" s="57"/>
      <c r="AP341" s="57"/>
      <c r="AQ341" s="68"/>
      <c r="AY341" s="79" t="str">
        <f t="shared" si="15"/>
        <v/>
      </c>
    </row>
    <row r="342" spans="3:51">
      <c r="C342" s="54"/>
      <c r="D342" s="54"/>
      <c r="K342" s="91"/>
      <c r="AI342" s="18"/>
      <c r="AN342" s="57"/>
      <c r="AO342" s="57"/>
      <c r="AP342" s="57"/>
      <c r="AQ342" s="68"/>
      <c r="AY342" s="79" t="str">
        <f t="shared" si="15"/>
        <v/>
      </c>
    </row>
    <row r="343" spans="3:51">
      <c r="C343" s="54"/>
      <c r="D343" s="54"/>
      <c r="K343" s="91"/>
      <c r="AI343" s="18"/>
      <c r="AN343" s="57"/>
      <c r="AO343" s="57"/>
      <c r="AP343" s="57"/>
      <c r="AQ343" s="68"/>
      <c r="AY343" s="79" t="str">
        <f t="shared" si="15"/>
        <v/>
      </c>
    </row>
    <row r="344" spans="3:51">
      <c r="C344" s="54"/>
      <c r="D344" s="54"/>
      <c r="K344" s="91"/>
      <c r="AI344" s="18"/>
      <c r="AN344" s="57"/>
      <c r="AO344" s="57"/>
      <c r="AP344" s="57"/>
      <c r="AQ344" s="68"/>
      <c r="AY344" s="79" t="str">
        <f t="shared" si="15"/>
        <v/>
      </c>
    </row>
    <row r="345" spans="3:51">
      <c r="C345" s="54"/>
      <c r="D345" s="54"/>
      <c r="K345" s="91"/>
      <c r="AI345" s="18"/>
      <c r="AN345" s="57"/>
      <c r="AO345" s="57"/>
      <c r="AP345" s="57"/>
      <c r="AQ345" s="68"/>
      <c r="AY345" s="79" t="str">
        <f t="shared" si="15"/>
        <v/>
      </c>
    </row>
    <row r="346" spans="3:51">
      <c r="C346" s="54"/>
      <c r="D346" s="54"/>
      <c r="K346" s="91"/>
      <c r="AI346" s="18"/>
      <c r="AN346" s="57"/>
      <c r="AO346" s="57"/>
      <c r="AP346" s="57"/>
      <c r="AQ346" s="68"/>
      <c r="AY346" s="79" t="str">
        <f t="shared" si="15"/>
        <v/>
      </c>
    </row>
    <row r="347" spans="3:51">
      <c r="C347" s="54"/>
      <c r="D347" s="54"/>
      <c r="K347" s="91"/>
      <c r="AI347" s="18"/>
      <c r="AN347" s="57"/>
      <c r="AO347" s="57"/>
      <c r="AP347" s="57"/>
      <c r="AQ347" s="68"/>
      <c r="AY347" s="79" t="str">
        <f t="shared" si="15"/>
        <v/>
      </c>
    </row>
    <row r="348" spans="3:51">
      <c r="C348" s="54"/>
      <c r="D348" s="54"/>
      <c r="K348" s="91"/>
      <c r="AI348" s="18"/>
      <c r="AN348" s="57"/>
      <c r="AO348" s="57"/>
      <c r="AP348" s="57"/>
      <c r="AQ348" s="68"/>
      <c r="AY348" s="79" t="str">
        <f t="shared" si="15"/>
        <v/>
      </c>
    </row>
    <row r="349" spans="3:51">
      <c r="C349" s="54"/>
      <c r="D349" s="54"/>
      <c r="K349" s="91"/>
      <c r="AI349" s="18"/>
      <c r="AN349" s="57"/>
      <c r="AO349" s="57"/>
      <c r="AP349" s="57"/>
      <c r="AQ349" s="68"/>
      <c r="AY349" s="79" t="str">
        <f t="shared" si="15"/>
        <v/>
      </c>
    </row>
    <row r="350" spans="3:51">
      <c r="C350" s="54"/>
      <c r="D350" s="54"/>
      <c r="K350" s="91"/>
      <c r="AI350" s="18"/>
      <c r="AN350" s="57"/>
      <c r="AO350" s="57"/>
      <c r="AP350" s="57"/>
      <c r="AQ350" s="68"/>
      <c r="AY350" s="79" t="str">
        <f t="shared" si="15"/>
        <v/>
      </c>
    </row>
    <row r="351" spans="3:51">
      <c r="C351" s="54"/>
      <c r="D351" s="54"/>
      <c r="K351" s="91"/>
      <c r="AI351" s="18"/>
      <c r="AN351" s="57"/>
      <c r="AO351" s="57"/>
      <c r="AP351" s="57"/>
      <c r="AQ351" s="68"/>
      <c r="AY351" s="79" t="str">
        <f t="shared" si="15"/>
        <v/>
      </c>
    </row>
    <row r="352" spans="3:51">
      <c r="C352" s="54"/>
      <c r="D352" s="54"/>
      <c r="K352" s="91"/>
      <c r="AI352" s="18"/>
      <c r="AN352" s="57"/>
      <c r="AO352" s="57"/>
      <c r="AP352" s="57"/>
      <c r="AQ352" s="68"/>
      <c r="AY352" s="79" t="str">
        <f t="shared" si="15"/>
        <v/>
      </c>
    </row>
    <row r="353" spans="3:51">
      <c r="C353" s="54"/>
      <c r="D353" s="54"/>
      <c r="K353" s="91"/>
      <c r="AI353" s="18"/>
      <c r="AN353" s="57"/>
      <c r="AO353" s="57"/>
      <c r="AP353" s="57"/>
      <c r="AQ353" s="68"/>
      <c r="AY353" s="79" t="str">
        <f t="shared" si="15"/>
        <v/>
      </c>
    </row>
    <row r="354" spans="3:51">
      <c r="C354" s="54"/>
      <c r="D354" s="54"/>
      <c r="K354" s="91"/>
      <c r="AI354" s="18"/>
      <c r="AN354" s="57"/>
      <c r="AO354" s="57"/>
      <c r="AP354" s="57"/>
      <c r="AQ354" s="68"/>
      <c r="AY354" s="79" t="str">
        <f t="shared" si="15"/>
        <v/>
      </c>
    </row>
    <row r="355" spans="3:51">
      <c r="C355" s="54"/>
      <c r="D355" s="54"/>
      <c r="K355" s="91"/>
      <c r="AI355" s="18"/>
      <c r="AN355" s="57"/>
      <c r="AO355" s="57"/>
      <c r="AP355" s="57"/>
      <c r="AQ355" s="68"/>
      <c r="AY355" s="79" t="str">
        <f t="shared" si="15"/>
        <v/>
      </c>
    </row>
    <row r="356" spans="3:51">
      <c r="C356" s="54"/>
      <c r="D356" s="54"/>
      <c r="K356" s="91"/>
      <c r="AI356" s="18"/>
      <c r="AN356" s="57"/>
      <c r="AO356" s="57"/>
      <c r="AP356" s="57"/>
      <c r="AQ356" s="68"/>
      <c r="AY356" s="79" t="str">
        <f t="shared" si="15"/>
        <v/>
      </c>
    </row>
    <row r="357" spans="3:51">
      <c r="C357" s="54"/>
      <c r="D357" s="54"/>
      <c r="K357" s="91"/>
      <c r="AI357" s="18"/>
      <c r="AN357" s="57"/>
      <c r="AO357" s="57"/>
      <c r="AP357" s="57"/>
      <c r="AQ357" s="68"/>
      <c r="AY357" s="79" t="str">
        <f t="shared" si="15"/>
        <v/>
      </c>
    </row>
    <row r="358" spans="3:51">
      <c r="C358" s="54"/>
      <c r="D358" s="54"/>
      <c r="K358" s="91"/>
      <c r="AI358" s="18"/>
      <c r="AN358" s="57"/>
      <c r="AO358" s="57"/>
      <c r="AP358" s="57"/>
      <c r="AQ358" s="68"/>
      <c r="AY358" s="79" t="str">
        <f t="shared" si="15"/>
        <v/>
      </c>
    </row>
    <row r="359" spans="3:51">
      <c r="C359" s="54"/>
      <c r="D359" s="54"/>
      <c r="K359" s="91"/>
      <c r="AI359" s="18"/>
      <c r="AN359" s="57"/>
      <c r="AO359" s="57"/>
      <c r="AP359" s="57"/>
      <c r="AQ359" s="68"/>
      <c r="AY359" s="79" t="str">
        <f t="shared" si="15"/>
        <v/>
      </c>
    </row>
    <row r="360" spans="3:51">
      <c r="C360" s="54"/>
      <c r="D360" s="54"/>
      <c r="K360" s="91"/>
      <c r="AI360" s="18"/>
      <c r="AN360" s="57"/>
      <c r="AO360" s="57"/>
      <c r="AP360" s="57"/>
      <c r="AQ360" s="68"/>
      <c r="AY360" s="79" t="str">
        <f t="shared" si="15"/>
        <v/>
      </c>
    </row>
    <row r="361" spans="3:51">
      <c r="C361" s="54"/>
      <c r="D361" s="54"/>
      <c r="K361" s="91"/>
      <c r="AI361" s="18"/>
      <c r="AN361" s="57"/>
      <c r="AO361" s="57"/>
      <c r="AP361" s="57"/>
      <c r="AQ361" s="68"/>
      <c r="AY361" s="79" t="str">
        <f t="shared" si="15"/>
        <v/>
      </c>
    </row>
    <row r="362" spans="3:51">
      <c r="C362" s="54"/>
      <c r="D362" s="54"/>
      <c r="K362" s="91"/>
      <c r="AI362" s="18"/>
      <c r="AN362" s="57"/>
      <c r="AO362" s="57"/>
      <c r="AP362" s="57"/>
      <c r="AQ362" s="68"/>
      <c r="AY362" s="79" t="str">
        <f t="shared" si="15"/>
        <v/>
      </c>
    </row>
    <row r="363" spans="3:51">
      <c r="C363" s="54"/>
      <c r="D363" s="54"/>
      <c r="K363" s="91"/>
      <c r="AI363" s="18"/>
      <c r="AN363" s="57"/>
      <c r="AO363" s="57"/>
      <c r="AP363" s="57"/>
      <c r="AQ363" s="68"/>
      <c r="AY363" s="79" t="str">
        <f t="shared" si="15"/>
        <v/>
      </c>
    </row>
    <row r="364" spans="3:51">
      <c r="C364" s="54"/>
      <c r="D364" s="54"/>
      <c r="K364" s="91"/>
      <c r="AI364" s="18"/>
      <c r="AN364" s="57"/>
      <c r="AO364" s="57"/>
      <c r="AP364" s="57"/>
      <c r="AQ364" s="68"/>
      <c r="AY364" s="79" t="str">
        <f t="shared" si="15"/>
        <v/>
      </c>
    </row>
    <row r="365" spans="3:51">
      <c r="C365" s="54"/>
      <c r="D365" s="54"/>
      <c r="K365" s="91"/>
      <c r="AI365" s="18"/>
      <c r="AN365" s="57"/>
      <c r="AO365" s="57"/>
      <c r="AP365" s="57"/>
      <c r="AQ365" s="68"/>
      <c r="AY365" s="79" t="str">
        <f t="shared" si="15"/>
        <v/>
      </c>
    </row>
    <row r="366" spans="3:51">
      <c r="C366" s="54"/>
      <c r="D366" s="54"/>
      <c r="K366" s="91"/>
      <c r="AI366" s="18"/>
      <c r="AN366" s="57"/>
      <c r="AO366" s="57"/>
      <c r="AP366" s="57"/>
      <c r="AQ366" s="68"/>
      <c r="AY366" s="79" t="str">
        <f t="shared" si="15"/>
        <v/>
      </c>
    </row>
    <row r="367" spans="3:51">
      <c r="C367" s="54"/>
      <c r="D367" s="54"/>
      <c r="K367" s="91"/>
      <c r="AI367" s="18"/>
      <c r="AN367" s="57"/>
      <c r="AO367" s="57"/>
      <c r="AP367" s="57"/>
      <c r="AQ367" s="68"/>
      <c r="AY367" s="79" t="str">
        <f t="shared" si="15"/>
        <v/>
      </c>
    </row>
    <row r="368" spans="3:51">
      <c r="C368" s="54"/>
      <c r="D368" s="54"/>
      <c r="K368" s="91"/>
      <c r="AI368" s="18"/>
      <c r="AN368" s="57"/>
      <c r="AO368" s="57"/>
      <c r="AP368" s="57"/>
      <c r="AQ368" s="68"/>
      <c r="AY368" s="79" t="str">
        <f t="shared" si="15"/>
        <v/>
      </c>
    </row>
    <row r="369" spans="3:51">
      <c r="C369" s="54"/>
      <c r="D369" s="54"/>
      <c r="K369" s="91"/>
      <c r="AI369" s="18"/>
      <c r="AN369" s="57"/>
      <c r="AO369" s="57"/>
      <c r="AP369" s="57"/>
      <c r="AQ369" s="68"/>
      <c r="AY369" s="79" t="str">
        <f t="shared" si="15"/>
        <v/>
      </c>
    </row>
    <row r="370" spans="3:51">
      <c r="C370" s="54"/>
      <c r="D370" s="54"/>
      <c r="K370" s="91"/>
      <c r="AI370" s="18"/>
      <c r="AN370" s="57"/>
      <c r="AO370" s="57"/>
      <c r="AP370" s="57"/>
      <c r="AQ370" s="68"/>
      <c r="AY370" s="79" t="str">
        <f t="shared" si="15"/>
        <v/>
      </c>
    </row>
    <row r="371" spans="3:51">
      <c r="C371" s="54"/>
      <c r="D371" s="54"/>
      <c r="K371" s="91"/>
      <c r="AI371" s="18"/>
      <c r="AN371" s="57"/>
      <c r="AO371" s="57"/>
      <c r="AP371" s="57"/>
      <c r="AQ371" s="68"/>
      <c r="AY371" s="79" t="str">
        <f t="shared" si="15"/>
        <v/>
      </c>
    </row>
    <row r="372" spans="3:51">
      <c r="C372" s="54"/>
      <c r="D372" s="54"/>
      <c r="K372" s="91"/>
      <c r="AI372" s="18"/>
      <c r="AN372" s="57"/>
      <c r="AO372" s="57"/>
      <c r="AP372" s="57"/>
      <c r="AQ372" s="68"/>
      <c r="AY372" s="79" t="str">
        <f t="shared" si="15"/>
        <v/>
      </c>
    </row>
    <row r="373" spans="3:51">
      <c r="C373" s="54"/>
      <c r="D373" s="54"/>
      <c r="K373" s="91"/>
      <c r="AI373" s="18"/>
      <c r="AN373" s="57"/>
      <c r="AO373" s="57"/>
      <c r="AP373" s="57"/>
      <c r="AQ373" s="68"/>
      <c r="AY373" s="79" t="str">
        <f t="shared" si="15"/>
        <v/>
      </c>
    </row>
    <row r="374" spans="3:51">
      <c r="C374" s="54"/>
      <c r="D374" s="54"/>
      <c r="K374" s="91"/>
      <c r="AI374" s="18"/>
      <c r="AN374" s="57"/>
      <c r="AO374" s="57"/>
      <c r="AP374" s="57"/>
      <c r="AQ374" s="68"/>
      <c r="AY374" s="79" t="str">
        <f t="shared" si="15"/>
        <v/>
      </c>
    </row>
    <row r="375" spans="3:51">
      <c r="C375" s="54"/>
      <c r="D375" s="54"/>
      <c r="K375" s="91"/>
      <c r="AI375" s="18"/>
      <c r="AN375" s="57"/>
      <c r="AO375" s="57"/>
      <c r="AP375" s="57"/>
      <c r="AQ375" s="68"/>
      <c r="AY375" s="79" t="str">
        <f t="shared" si="15"/>
        <v/>
      </c>
    </row>
    <row r="376" spans="3:51">
      <c r="C376" s="54"/>
      <c r="D376" s="54"/>
      <c r="K376" s="91"/>
      <c r="AI376" s="18"/>
      <c r="AN376" s="57"/>
      <c r="AO376" s="57"/>
      <c r="AP376" s="57"/>
      <c r="AQ376" s="68"/>
      <c r="AY376" s="79" t="str">
        <f t="shared" si="15"/>
        <v/>
      </c>
    </row>
    <row r="377" spans="3:51">
      <c r="C377" s="54"/>
      <c r="D377" s="54"/>
      <c r="K377" s="91"/>
      <c r="AI377" s="18"/>
      <c r="AN377" s="57"/>
      <c r="AO377" s="57"/>
      <c r="AP377" s="57"/>
      <c r="AQ377" s="68"/>
      <c r="AY377" s="79" t="str">
        <f t="shared" si="15"/>
        <v/>
      </c>
    </row>
    <row r="378" spans="3:51">
      <c r="C378" s="54"/>
      <c r="D378" s="54"/>
      <c r="K378" s="91"/>
      <c r="AI378" s="18"/>
      <c r="AN378" s="57"/>
      <c r="AO378" s="57"/>
      <c r="AP378" s="57"/>
      <c r="AQ378" s="68"/>
      <c r="AY378" s="79" t="str">
        <f t="shared" si="15"/>
        <v/>
      </c>
    </row>
    <row r="379" spans="3:51">
      <c r="C379" s="54"/>
      <c r="D379" s="54"/>
      <c r="K379" s="91"/>
      <c r="AI379" s="18"/>
      <c r="AN379" s="57"/>
      <c r="AO379" s="57"/>
      <c r="AP379" s="57"/>
      <c r="AQ379" s="68"/>
      <c r="AY379" s="79" t="str">
        <f t="shared" si="15"/>
        <v/>
      </c>
    </row>
    <row r="380" spans="3:51">
      <c r="C380" s="54"/>
      <c r="D380" s="54"/>
      <c r="K380" s="91"/>
      <c r="AI380" s="18"/>
      <c r="AN380" s="57"/>
      <c r="AO380" s="57"/>
      <c r="AP380" s="57"/>
      <c r="AQ380" s="68"/>
      <c r="AY380" s="79" t="str">
        <f t="shared" si="15"/>
        <v/>
      </c>
    </row>
    <row r="381" spans="3:51">
      <c r="C381" s="54"/>
      <c r="D381" s="54"/>
      <c r="K381" s="91"/>
      <c r="AI381" s="18"/>
      <c r="AN381" s="57"/>
      <c r="AO381" s="57"/>
      <c r="AP381" s="57"/>
      <c r="AQ381" s="68"/>
      <c r="AY381" s="79" t="str">
        <f t="shared" si="15"/>
        <v/>
      </c>
    </row>
    <row r="382" spans="3:51">
      <c r="C382" s="54"/>
      <c r="D382" s="54"/>
      <c r="K382" s="91"/>
      <c r="AI382" s="18"/>
      <c r="AN382" s="57"/>
      <c r="AO382" s="57"/>
      <c r="AP382" s="57"/>
      <c r="AQ382" s="68"/>
      <c r="AY382" s="79" t="str">
        <f t="shared" si="15"/>
        <v/>
      </c>
    </row>
    <row r="383" spans="3:51">
      <c r="C383" s="54"/>
      <c r="D383" s="54"/>
      <c r="K383" s="91"/>
      <c r="AI383" s="18"/>
      <c r="AN383" s="57"/>
      <c r="AO383" s="57"/>
      <c r="AP383" s="57"/>
      <c r="AQ383" s="68"/>
      <c r="AY383" s="79" t="str">
        <f t="shared" si="15"/>
        <v/>
      </c>
    </row>
    <row r="384" spans="3:51">
      <c r="C384" s="54"/>
      <c r="D384" s="54"/>
      <c r="K384" s="91"/>
      <c r="AI384" s="18"/>
      <c r="AN384" s="57"/>
      <c r="AO384" s="57"/>
      <c r="AP384" s="57"/>
      <c r="AQ384" s="68"/>
      <c r="AY384" s="79" t="str">
        <f t="shared" si="15"/>
        <v/>
      </c>
    </row>
    <row r="385" spans="3:51">
      <c r="C385" s="54"/>
      <c r="D385" s="54"/>
      <c r="K385" s="91"/>
      <c r="AI385" s="18"/>
      <c r="AN385" s="57"/>
      <c r="AO385" s="57"/>
      <c r="AP385" s="57"/>
      <c r="AQ385" s="68"/>
      <c r="AY385" s="79" t="str">
        <f t="shared" si="15"/>
        <v/>
      </c>
    </row>
    <row r="386" spans="3:51">
      <c r="C386" s="54"/>
      <c r="D386" s="54"/>
      <c r="K386" s="91"/>
      <c r="AI386" s="18"/>
      <c r="AN386" s="57"/>
      <c r="AO386" s="57"/>
      <c r="AP386" s="57"/>
      <c r="AQ386" s="68"/>
      <c r="AY386" s="79" t="str">
        <f t="shared" ref="AY386:AY449" si="16">IF(A386="","",IF(ISNA(SUM(AR386:AW386)),"Something has gone wrong. Please contact eHealthier by email at info@ehealthier.net",VLOOKUP(SUM(AR386:AW386),HOOSCoversion,3,1)))</f>
        <v/>
      </c>
    </row>
    <row r="387" spans="3:51">
      <c r="C387" s="54"/>
      <c r="D387" s="54"/>
      <c r="K387" s="91"/>
      <c r="AI387" s="18"/>
      <c r="AN387" s="57"/>
      <c r="AO387" s="57"/>
      <c r="AP387" s="57"/>
      <c r="AQ387" s="68"/>
      <c r="AY387" s="79" t="str">
        <f t="shared" si="16"/>
        <v/>
      </c>
    </row>
    <row r="388" spans="3:51">
      <c r="C388" s="54"/>
      <c r="D388" s="54"/>
      <c r="K388" s="91"/>
      <c r="AI388" s="18"/>
      <c r="AN388" s="57"/>
      <c r="AO388" s="57"/>
      <c r="AP388" s="57"/>
      <c r="AQ388" s="68"/>
      <c r="AY388" s="79" t="str">
        <f t="shared" si="16"/>
        <v/>
      </c>
    </row>
    <row r="389" spans="3:51">
      <c r="C389" s="54"/>
      <c r="D389" s="54"/>
      <c r="K389" s="91"/>
      <c r="AI389" s="18"/>
      <c r="AN389" s="57"/>
      <c r="AO389" s="57"/>
      <c r="AP389" s="57"/>
      <c r="AQ389" s="68"/>
      <c r="AY389" s="79" t="str">
        <f t="shared" si="16"/>
        <v/>
      </c>
    </row>
    <row r="390" spans="3:51">
      <c r="C390" s="54"/>
      <c r="D390" s="54"/>
      <c r="K390" s="91"/>
      <c r="AI390" s="18"/>
      <c r="AN390" s="57"/>
      <c r="AO390" s="57"/>
      <c r="AP390" s="57"/>
      <c r="AQ390" s="68"/>
      <c r="AY390" s="79" t="str">
        <f t="shared" si="16"/>
        <v/>
      </c>
    </row>
    <row r="391" spans="3:51">
      <c r="C391" s="54"/>
      <c r="D391" s="54"/>
      <c r="K391" s="91"/>
      <c r="AI391" s="18"/>
      <c r="AN391" s="57"/>
      <c r="AO391" s="57"/>
      <c r="AP391" s="57"/>
      <c r="AQ391" s="68"/>
      <c r="AY391" s="79" t="str">
        <f t="shared" si="16"/>
        <v/>
      </c>
    </row>
    <row r="392" spans="3:51">
      <c r="C392" s="54"/>
      <c r="D392" s="54"/>
      <c r="K392" s="91"/>
      <c r="AI392" s="18"/>
      <c r="AN392" s="57"/>
      <c r="AO392" s="57"/>
      <c r="AP392" s="57"/>
      <c r="AQ392" s="68"/>
      <c r="AY392" s="79" t="str">
        <f t="shared" si="16"/>
        <v/>
      </c>
    </row>
    <row r="393" spans="3:51">
      <c r="C393" s="54"/>
      <c r="D393" s="54"/>
      <c r="K393" s="91"/>
      <c r="AI393" s="18"/>
      <c r="AN393" s="57"/>
      <c r="AO393" s="57"/>
      <c r="AP393" s="57"/>
      <c r="AQ393" s="68"/>
      <c r="AY393" s="79" t="str">
        <f t="shared" si="16"/>
        <v/>
      </c>
    </row>
    <row r="394" spans="3:51">
      <c r="C394" s="54"/>
      <c r="D394" s="54"/>
      <c r="K394" s="91"/>
      <c r="AI394" s="18"/>
      <c r="AN394" s="57"/>
      <c r="AO394" s="57"/>
      <c r="AP394" s="57"/>
      <c r="AQ394" s="68"/>
      <c r="AY394" s="79" t="str">
        <f t="shared" si="16"/>
        <v/>
      </c>
    </row>
    <row r="395" spans="3:51">
      <c r="C395" s="54"/>
      <c r="D395" s="54"/>
      <c r="K395" s="91"/>
      <c r="AI395" s="18"/>
      <c r="AN395" s="57"/>
      <c r="AO395" s="57"/>
      <c r="AP395" s="57"/>
      <c r="AQ395" s="68"/>
      <c r="AY395" s="79" t="str">
        <f t="shared" si="16"/>
        <v/>
      </c>
    </row>
    <row r="396" spans="3:51">
      <c r="C396" s="54"/>
      <c r="D396" s="54"/>
      <c r="K396" s="91"/>
      <c r="AI396" s="18"/>
      <c r="AN396" s="57"/>
      <c r="AO396" s="57"/>
      <c r="AP396" s="57"/>
      <c r="AQ396" s="68"/>
      <c r="AY396" s="79" t="str">
        <f t="shared" si="16"/>
        <v/>
      </c>
    </row>
    <row r="397" spans="3:51">
      <c r="C397" s="54"/>
      <c r="D397" s="54"/>
      <c r="K397" s="91"/>
      <c r="AI397" s="18"/>
      <c r="AN397" s="57"/>
      <c r="AO397" s="57"/>
      <c r="AP397" s="57"/>
      <c r="AQ397" s="68"/>
      <c r="AY397" s="79" t="str">
        <f t="shared" si="16"/>
        <v/>
      </c>
    </row>
    <row r="398" spans="3:51">
      <c r="C398" s="54"/>
      <c r="D398" s="54"/>
      <c r="K398" s="91"/>
      <c r="AI398" s="18"/>
      <c r="AN398" s="57"/>
      <c r="AO398" s="57"/>
      <c r="AP398" s="57"/>
      <c r="AQ398" s="68"/>
      <c r="AY398" s="79" t="str">
        <f t="shared" si="16"/>
        <v/>
      </c>
    </row>
    <row r="399" spans="3:51">
      <c r="C399" s="54"/>
      <c r="D399" s="54"/>
      <c r="K399" s="91"/>
      <c r="AI399" s="18"/>
      <c r="AN399" s="57"/>
      <c r="AO399" s="57"/>
      <c r="AP399" s="57"/>
      <c r="AQ399" s="68"/>
      <c r="AY399" s="79" t="str">
        <f t="shared" si="16"/>
        <v/>
      </c>
    </row>
    <row r="400" spans="3:51">
      <c r="C400" s="54"/>
      <c r="D400" s="54"/>
      <c r="K400" s="91"/>
      <c r="AI400" s="18"/>
      <c r="AN400" s="57"/>
      <c r="AO400" s="57"/>
      <c r="AP400" s="57"/>
      <c r="AQ400" s="68"/>
      <c r="AY400" s="79" t="str">
        <f t="shared" si="16"/>
        <v/>
      </c>
    </row>
    <row r="401" spans="3:51">
      <c r="C401" s="54"/>
      <c r="D401" s="54"/>
      <c r="K401" s="91"/>
      <c r="AI401" s="18"/>
      <c r="AN401" s="57"/>
      <c r="AO401" s="57"/>
      <c r="AP401" s="57"/>
      <c r="AQ401" s="68"/>
      <c r="AY401" s="79" t="str">
        <f t="shared" si="16"/>
        <v/>
      </c>
    </row>
    <row r="402" spans="3:51">
      <c r="C402" s="54"/>
      <c r="D402" s="54"/>
      <c r="K402" s="91"/>
      <c r="AI402" s="18"/>
      <c r="AN402" s="57"/>
      <c r="AO402" s="57"/>
      <c r="AP402" s="57"/>
      <c r="AQ402" s="68"/>
      <c r="AY402" s="79" t="str">
        <f t="shared" si="16"/>
        <v/>
      </c>
    </row>
    <row r="403" spans="3:51">
      <c r="C403" s="54"/>
      <c r="D403" s="54"/>
      <c r="K403" s="91"/>
      <c r="AI403" s="18"/>
      <c r="AN403" s="57"/>
      <c r="AO403" s="57"/>
      <c r="AP403" s="57"/>
      <c r="AQ403" s="68"/>
      <c r="AY403" s="79" t="str">
        <f t="shared" si="16"/>
        <v/>
      </c>
    </row>
    <row r="404" spans="3:51">
      <c r="C404" s="54"/>
      <c r="D404" s="54"/>
      <c r="K404" s="91"/>
      <c r="AI404" s="18"/>
      <c r="AN404" s="57"/>
      <c r="AO404" s="57"/>
      <c r="AP404" s="57"/>
      <c r="AQ404" s="68"/>
      <c r="AY404" s="79" t="str">
        <f t="shared" si="16"/>
        <v/>
      </c>
    </row>
    <row r="405" spans="3:51">
      <c r="C405" s="54"/>
      <c r="D405" s="54"/>
      <c r="K405" s="91"/>
      <c r="AI405" s="18"/>
      <c r="AN405" s="57"/>
      <c r="AO405" s="57"/>
      <c r="AP405" s="57"/>
      <c r="AQ405" s="68"/>
      <c r="AY405" s="79" t="str">
        <f t="shared" si="16"/>
        <v/>
      </c>
    </row>
    <row r="406" spans="3:51">
      <c r="C406" s="54"/>
      <c r="D406" s="54"/>
      <c r="K406" s="91"/>
      <c r="AI406" s="18"/>
      <c r="AN406" s="57"/>
      <c r="AO406" s="57"/>
      <c r="AP406" s="57"/>
      <c r="AQ406" s="68"/>
      <c r="AY406" s="79" t="str">
        <f t="shared" si="16"/>
        <v/>
      </c>
    </row>
    <row r="407" spans="3:51">
      <c r="C407" s="54"/>
      <c r="D407" s="54"/>
      <c r="K407" s="91"/>
      <c r="AI407" s="18"/>
      <c r="AN407" s="57"/>
      <c r="AO407" s="57"/>
      <c r="AP407" s="57"/>
      <c r="AQ407" s="68"/>
      <c r="AY407" s="79" t="str">
        <f t="shared" si="16"/>
        <v/>
      </c>
    </row>
    <row r="408" spans="3:51">
      <c r="C408" s="54"/>
      <c r="D408" s="54"/>
      <c r="K408" s="91"/>
      <c r="AI408" s="18"/>
      <c r="AN408" s="57"/>
      <c r="AO408" s="57"/>
      <c r="AP408" s="57"/>
      <c r="AQ408" s="68"/>
      <c r="AY408" s="79" t="str">
        <f t="shared" si="16"/>
        <v/>
      </c>
    </row>
    <row r="409" spans="3:51">
      <c r="C409" s="54"/>
      <c r="D409" s="54"/>
      <c r="K409" s="91"/>
      <c r="AI409" s="18"/>
      <c r="AN409" s="57"/>
      <c r="AO409" s="57"/>
      <c r="AP409" s="57"/>
      <c r="AQ409" s="68"/>
      <c r="AY409" s="79" t="str">
        <f t="shared" si="16"/>
        <v/>
      </c>
    </row>
    <row r="410" spans="3:51">
      <c r="C410" s="54"/>
      <c r="D410" s="54"/>
      <c r="K410" s="91"/>
      <c r="AI410" s="18"/>
      <c r="AN410" s="57"/>
      <c r="AO410" s="57"/>
      <c r="AP410" s="57"/>
      <c r="AQ410" s="68"/>
      <c r="AY410" s="79" t="str">
        <f t="shared" si="16"/>
        <v/>
      </c>
    </row>
    <row r="411" spans="3:51">
      <c r="C411" s="54"/>
      <c r="D411" s="54"/>
      <c r="K411" s="91"/>
      <c r="AI411" s="18"/>
      <c r="AN411" s="57"/>
      <c r="AO411" s="57"/>
      <c r="AP411" s="57"/>
      <c r="AQ411" s="68"/>
      <c r="AY411" s="79" t="str">
        <f t="shared" si="16"/>
        <v/>
      </c>
    </row>
    <row r="412" spans="3:51">
      <c r="C412" s="54"/>
      <c r="D412" s="54"/>
      <c r="K412" s="91"/>
      <c r="AI412" s="18"/>
      <c r="AN412" s="57"/>
      <c r="AO412" s="57"/>
      <c r="AP412" s="57"/>
      <c r="AQ412" s="68"/>
      <c r="AY412" s="79" t="str">
        <f t="shared" si="16"/>
        <v/>
      </c>
    </row>
    <row r="413" spans="3:51">
      <c r="C413" s="54"/>
      <c r="D413" s="54"/>
      <c r="K413" s="91"/>
      <c r="AI413" s="18"/>
      <c r="AN413" s="57"/>
      <c r="AO413" s="57"/>
      <c r="AP413" s="57"/>
      <c r="AQ413" s="68"/>
      <c r="AY413" s="79" t="str">
        <f t="shared" si="16"/>
        <v/>
      </c>
    </row>
    <row r="414" spans="3:51">
      <c r="C414" s="54"/>
      <c r="D414" s="54"/>
      <c r="K414" s="91"/>
      <c r="AI414" s="18"/>
      <c r="AN414" s="57"/>
      <c r="AO414" s="57"/>
      <c r="AP414" s="57"/>
      <c r="AQ414" s="68"/>
      <c r="AY414" s="79" t="str">
        <f t="shared" si="16"/>
        <v/>
      </c>
    </row>
    <row r="415" spans="3:51">
      <c r="C415" s="54"/>
      <c r="D415" s="54"/>
      <c r="K415" s="91"/>
      <c r="AI415" s="18"/>
      <c r="AN415" s="57"/>
      <c r="AO415" s="57"/>
      <c r="AP415" s="57"/>
      <c r="AQ415" s="68"/>
      <c r="AY415" s="79" t="str">
        <f t="shared" si="16"/>
        <v/>
      </c>
    </row>
    <row r="416" spans="3:51">
      <c r="C416" s="54"/>
      <c r="D416" s="54"/>
      <c r="K416" s="91"/>
      <c r="AI416" s="18"/>
      <c r="AN416" s="57"/>
      <c r="AO416" s="57"/>
      <c r="AP416" s="57"/>
      <c r="AQ416" s="68"/>
      <c r="AY416" s="79" t="str">
        <f t="shared" si="16"/>
        <v/>
      </c>
    </row>
    <row r="417" spans="3:51">
      <c r="C417" s="54"/>
      <c r="D417" s="54"/>
      <c r="K417" s="91"/>
      <c r="AI417" s="18"/>
      <c r="AN417" s="57"/>
      <c r="AO417" s="57"/>
      <c r="AP417" s="57"/>
      <c r="AQ417" s="68"/>
      <c r="AY417" s="79" t="str">
        <f t="shared" si="16"/>
        <v/>
      </c>
    </row>
    <row r="418" spans="3:51">
      <c r="C418" s="54"/>
      <c r="D418" s="54"/>
      <c r="K418" s="91"/>
      <c r="AI418" s="18"/>
      <c r="AN418" s="57"/>
      <c r="AO418" s="57"/>
      <c r="AP418" s="57"/>
      <c r="AQ418" s="68"/>
      <c r="AY418" s="79" t="str">
        <f t="shared" si="16"/>
        <v/>
      </c>
    </row>
    <row r="419" spans="3:51">
      <c r="C419" s="54"/>
      <c r="D419" s="54"/>
      <c r="K419" s="91"/>
      <c r="AI419" s="18"/>
      <c r="AN419" s="57"/>
      <c r="AO419" s="57"/>
      <c r="AP419" s="57"/>
      <c r="AQ419" s="68"/>
      <c r="AY419" s="79" t="str">
        <f t="shared" si="16"/>
        <v/>
      </c>
    </row>
    <row r="420" spans="3:51">
      <c r="C420" s="54"/>
      <c r="D420" s="54"/>
      <c r="K420" s="91"/>
      <c r="AI420" s="18"/>
      <c r="AN420" s="57"/>
      <c r="AO420" s="57"/>
      <c r="AP420" s="57"/>
      <c r="AQ420" s="68"/>
      <c r="AY420" s="79" t="str">
        <f t="shared" si="16"/>
        <v/>
      </c>
    </row>
    <row r="421" spans="3:51">
      <c r="C421" s="54"/>
      <c r="D421" s="54"/>
      <c r="K421" s="91"/>
      <c r="AI421" s="18"/>
      <c r="AN421" s="57"/>
      <c r="AO421" s="57"/>
      <c r="AP421" s="57"/>
      <c r="AQ421" s="68"/>
      <c r="AY421" s="79" t="str">
        <f t="shared" si="16"/>
        <v/>
      </c>
    </row>
    <row r="422" spans="3:51">
      <c r="C422" s="54"/>
      <c r="D422" s="54"/>
      <c r="K422" s="91"/>
      <c r="AI422" s="18"/>
      <c r="AN422" s="57"/>
      <c r="AO422" s="57"/>
      <c r="AP422" s="57"/>
      <c r="AQ422" s="68"/>
      <c r="AY422" s="79" t="str">
        <f t="shared" si="16"/>
        <v/>
      </c>
    </row>
    <row r="423" spans="3:51">
      <c r="C423" s="54"/>
      <c r="D423" s="54"/>
      <c r="K423" s="91"/>
      <c r="AI423" s="18"/>
      <c r="AN423" s="57"/>
      <c r="AO423" s="57"/>
      <c r="AP423" s="57"/>
      <c r="AQ423" s="68"/>
      <c r="AY423" s="79" t="str">
        <f t="shared" si="16"/>
        <v/>
      </c>
    </row>
    <row r="424" spans="3:51">
      <c r="C424" s="54"/>
      <c r="D424" s="54"/>
      <c r="K424" s="91"/>
      <c r="AI424" s="18"/>
      <c r="AN424" s="57"/>
      <c r="AO424" s="57"/>
      <c r="AP424" s="57"/>
      <c r="AQ424" s="68"/>
      <c r="AY424" s="79" t="str">
        <f t="shared" si="16"/>
        <v/>
      </c>
    </row>
    <row r="425" spans="3:51">
      <c r="C425" s="54"/>
      <c r="D425" s="54"/>
      <c r="K425" s="91"/>
      <c r="AI425" s="18"/>
      <c r="AN425" s="57"/>
      <c r="AO425" s="57"/>
      <c r="AP425" s="57"/>
      <c r="AQ425" s="68"/>
      <c r="AY425" s="79" t="str">
        <f t="shared" si="16"/>
        <v/>
      </c>
    </row>
    <row r="426" spans="3:51">
      <c r="C426" s="54"/>
      <c r="D426" s="54"/>
      <c r="K426" s="91"/>
      <c r="AI426" s="18"/>
      <c r="AN426" s="57"/>
      <c r="AO426" s="57"/>
      <c r="AP426" s="57"/>
      <c r="AQ426" s="68"/>
      <c r="AY426" s="79" t="str">
        <f t="shared" si="16"/>
        <v/>
      </c>
    </row>
    <row r="427" spans="3:51">
      <c r="C427" s="54"/>
      <c r="D427" s="54"/>
      <c r="K427" s="91"/>
      <c r="AI427" s="18"/>
      <c r="AN427" s="57"/>
      <c r="AO427" s="57"/>
      <c r="AP427" s="57"/>
      <c r="AQ427" s="68"/>
      <c r="AY427" s="79" t="str">
        <f t="shared" si="16"/>
        <v/>
      </c>
    </row>
    <row r="428" spans="3:51">
      <c r="C428" s="54"/>
      <c r="D428" s="54"/>
      <c r="K428" s="91"/>
      <c r="AI428" s="18"/>
      <c r="AN428" s="57"/>
      <c r="AO428" s="57"/>
      <c r="AP428" s="57"/>
      <c r="AQ428" s="68"/>
      <c r="AY428" s="79" t="str">
        <f t="shared" si="16"/>
        <v/>
      </c>
    </row>
    <row r="429" spans="3:51">
      <c r="C429" s="54"/>
      <c r="D429" s="54"/>
      <c r="K429" s="91"/>
      <c r="AI429" s="18"/>
      <c r="AN429" s="57"/>
      <c r="AO429" s="57"/>
      <c r="AP429" s="57"/>
      <c r="AQ429" s="68"/>
      <c r="AY429" s="79" t="str">
        <f t="shared" si="16"/>
        <v/>
      </c>
    </row>
    <row r="430" spans="3:51">
      <c r="C430" s="54"/>
      <c r="D430" s="54"/>
      <c r="K430" s="91"/>
      <c r="AI430" s="18"/>
      <c r="AN430" s="57"/>
      <c r="AO430" s="57"/>
      <c r="AP430" s="57"/>
      <c r="AQ430" s="68"/>
      <c r="AY430" s="79" t="str">
        <f t="shared" si="16"/>
        <v/>
      </c>
    </row>
    <row r="431" spans="3:51">
      <c r="C431" s="54"/>
      <c r="D431" s="54"/>
      <c r="K431" s="91"/>
      <c r="AI431" s="18"/>
      <c r="AN431" s="57"/>
      <c r="AO431" s="57"/>
      <c r="AP431" s="57"/>
      <c r="AQ431" s="68"/>
      <c r="AY431" s="79" t="str">
        <f t="shared" si="16"/>
        <v/>
      </c>
    </row>
    <row r="432" spans="3:51">
      <c r="C432" s="54"/>
      <c r="D432" s="54"/>
      <c r="K432" s="91"/>
      <c r="AI432" s="18"/>
      <c r="AN432" s="57"/>
      <c r="AO432" s="57"/>
      <c r="AP432" s="57"/>
      <c r="AQ432" s="68"/>
      <c r="AY432" s="79" t="str">
        <f t="shared" si="16"/>
        <v/>
      </c>
    </row>
    <row r="433" spans="3:51">
      <c r="C433" s="54"/>
      <c r="D433" s="54"/>
      <c r="K433" s="91"/>
      <c r="AI433" s="18"/>
      <c r="AN433" s="57"/>
      <c r="AO433" s="57"/>
      <c r="AP433" s="57"/>
      <c r="AQ433" s="68"/>
      <c r="AY433" s="79" t="str">
        <f t="shared" si="16"/>
        <v/>
      </c>
    </row>
    <row r="434" spans="3:51">
      <c r="C434" s="54"/>
      <c r="D434" s="54"/>
      <c r="K434" s="91"/>
      <c r="AI434" s="18"/>
      <c r="AN434" s="57"/>
      <c r="AO434" s="57"/>
      <c r="AP434" s="57"/>
      <c r="AQ434" s="68"/>
      <c r="AY434" s="79" t="str">
        <f t="shared" si="16"/>
        <v/>
      </c>
    </row>
    <row r="435" spans="3:51">
      <c r="C435" s="54"/>
      <c r="D435" s="54"/>
      <c r="K435" s="91"/>
      <c r="AI435" s="18"/>
      <c r="AN435" s="57"/>
      <c r="AO435" s="57"/>
      <c r="AP435" s="57"/>
      <c r="AQ435" s="68"/>
      <c r="AY435" s="79" t="str">
        <f t="shared" si="16"/>
        <v/>
      </c>
    </row>
    <row r="436" spans="3:51">
      <c r="C436" s="54"/>
      <c r="D436" s="54"/>
      <c r="K436" s="91"/>
      <c r="AI436" s="18"/>
      <c r="AN436" s="57"/>
      <c r="AO436" s="57"/>
      <c r="AP436" s="57"/>
      <c r="AQ436" s="68"/>
      <c r="AY436" s="79" t="str">
        <f t="shared" si="16"/>
        <v/>
      </c>
    </row>
    <row r="437" spans="3:51">
      <c r="C437" s="54"/>
      <c r="D437" s="54"/>
      <c r="K437" s="91"/>
      <c r="AI437" s="18"/>
      <c r="AN437" s="57"/>
      <c r="AO437" s="57"/>
      <c r="AP437" s="57"/>
      <c r="AQ437" s="68"/>
      <c r="AY437" s="79" t="str">
        <f t="shared" si="16"/>
        <v/>
      </c>
    </row>
    <row r="438" spans="3:51">
      <c r="C438" s="54"/>
      <c r="D438" s="54"/>
      <c r="K438" s="91"/>
      <c r="AI438" s="18"/>
      <c r="AN438" s="57"/>
      <c r="AO438" s="57"/>
      <c r="AP438" s="57"/>
      <c r="AQ438" s="68"/>
      <c r="AY438" s="79" t="str">
        <f t="shared" si="16"/>
        <v/>
      </c>
    </row>
    <row r="439" spans="3:51">
      <c r="C439" s="54"/>
      <c r="D439" s="54"/>
      <c r="K439" s="91"/>
      <c r="AI439" s="18"/>
      <c r="AN439" s="57"/>
      <c r="AO439" s="57"/>
      <c r="AP439" s="57"/>
      <c r="AQ439" s="68"/>
      <c r="AY439" s="79" t="str">
        <f t="shared" si="16"/>
        <v/>
      </c>
    </row>
    <row r="440" spans="3:51">
      <c r="C440" s="54"/>
      <c r="D440" s="54"/>
      <c r="K440" s="91"/>
      <c r="AI440" s="18"/>
      <c r="AN440" s="57"/>
      <c r="AO440" s="57"/>
      <c r="AP440" s="57"/>
      <c r="AQ440" s="68"/>
      <c r="AY440" s="79" t="str">
        <f t="shared" si="16"/>
        <v/>
      </c>
    </row>
    <row r="441" spans="3:51">
      <c r="C441" s="54"/>
      <c r="D441" s="54"/>
      <c r="K441" s="91"/>
      <c r="AI441" s="18"/>
      <c r="AN441" s="57"/>
      <c r="AO441" s="57"/>
      <c r="AP441" s="57"/>
      <c r="AQ441" s="68"/>
      <c r="AY441" s="79" t="str">
        <f t="shared" si="16"/>
        <v/>
      </c>
    </row>
    <row r="442" spans="3:51">
      <c r="C442" s="54"/>
      <c r="D442" s="54"/>
      <c r="K442" s="91"/>
      <c r="AI442" s="18"/>
      <c r="AN442" s="57"/>
      <c r="AO442" s="57"/>
      <c r="AP442" s="57"/>
      <c r="AQ442" s="68"/>
      <c r="AY442" s="79" t="str">
        <f t="shared" si="16"/>
        <v/>
      </c>
    </row>
    <row r="443" spans="3:51">
      <c r="C443" s="54"/>
      <c r="D443" s="54"/>
      <c r="K443" s="91"/>
      <c r="AI443" s="18"/>
      <c r="AN443" s="57"/>
      <c r="AO443" s="57"/>
      <c r="AP443" s="57"/>
      <c r="AQ443" s="68"/>
      <c r="AY443" s="79" t="str">
        <f t="shared" si="16"/>
        <v/>
      </c>
    </row>
    <row r="444" spans="3:51">
      <c r="C444" s="54"/>
      <c r="D444" s="54"/>
      <c r="K444" s="91"/>
      <c r="AI444" s="18"/>
      <c r="AN444" s="57"/>
      <c r="AO444" s="57"/>
      <c r="AP444" s="57"/>
      <c r="AQ444" s="68"/>
      <c r="AY444" s="79" t="str">
        <f t="shared" si="16"/>
        <v/>
      </c>
    </row>
    <row r="445" spans="3:51">
      <c r="C445" s="54"/>
      <c r="D445" s="54"/>
      <c r="K445" s="91"/>
      <c r="AI445" s="18"/>
      <c r="AN445" s="57"/>
      <c r="AO445" s="57"/>
      <c r="AP445" s="57"/>
      <c r="AQ445" s="68"/>
      <c r="AY445" s="79" t="str">
        <f t="shared" si="16"/>
        <v/>
      </c>
    </row>
    <row r="446" spans="3:51">
      <c r="C446" s="54"/>
      <c r="D446" s="54"/>
      <c r="K446" s="91"/>
      <c r="AI446" s="18"/>
      <c r="AN446" s="57"/>
      <c r="AO446" s="57"/>
      <c r="AP446" s="57"/>
      <c r="AQ446" s="68"/>
      <c r="AY446" s="79" t="str">
        <f t="shared" si="16"/>
        <v/>
      </c>
    </row>
    <row r="447" spans="3:51">
      <c r="C447" s="54"/>
      <c r="D447" s="54"/>
      <c r="K447" s="91"/>
      <c r="AI447" s="18"/>
      <c r="AN447" s="57"/>
      <c r="AO447" s="57"/>
      <c r="AP447" s="57"/>
      <c r="AQ447" s="68"/>
      <c r="AY447" s="79" t="str">
        <f t="shared" si="16"/>
        <v/>
      </c>
    </row>
    <row r="448" spans="3:51">
      <c r="C448" s="54"/>
      <c r="D448" s="54"/>
      <c r="K448" s="91"/>
      <c r="AI448" s="18"/>
      <c r="AN448" s="57"/>
      <c r="AO448" s="57"/>
      <c r="AP448" s="57"/>
      <c r="AQ448" s="68"/>
      <c r="AY448" s="79" t="str">
        <f t="shared" si="16"/>
        <v/>
      </c>
    </row>
    <row r="449" spans="3:51">
      <c r="C449" s="54"/>
      <c r="D449" s="54"/>
      <c r="K449" s="91"/>
      <c r="AI449" s="18"/>
      <c r="AN449" s="57"/>
      <c r="AO449" s="57"/>
      <c r="AP449" s="57"/>
      <c r="AQ449" s="68"/>
      <c r="AY449" s="79" t="str">
        <f t="shared" si="16"/>
        <v/>
      </c>
    </row>
    <row r="450" spans="3:51">
      <c r="C450" s="54"/>
      <c r="D450" s="54"/>
      <c r="K450" s="91"/>
      <c r="AI450" s="18"/>
      <c r="AN450" s="57"/>
      <c r="AO450" s="57"/>
      <c r="AP450" s="57"/>
      <c r="AQ450" s="68"/>
      <c r="AY450" s="79" t="str">
        <f t="shared" ref="AY450:AY505" si="17">IF(A450="","",IF(ISNA(SUM(AR450:AW450)),"Something has gone wrong. Please contact eHealthier by email at info@ehealthier.net",VLOOKUP(SUM(AR450:AW450),HOOSCoversion,3,1)))</f>
        <v/>
      </c>
    </row>
    <row r="451" spans="3:51">
      <c r="C451" s="54"/>
      <c r="D451" s="54"/>
      <c r="K451" s="91"/>
      <c r="AI451" s="18"/>
      <c r="AN451" s="57"/>
      <c r="AO451" s="57"/>
      <c r="AP451" s="57"/>
      <c r="AQ451" s="68"/>
      <c r="AY451" s="79" t="str">
        <f t="shared" si="17"/>
        <v/>
      </c>
    </row>
    <row r="452" spans="3:51">
      <c r="C452" s="54"/>
      <c r="D452" s="54"/>
      <c r="K452" s="91"/>
      <c r="AI452" s="18"/>
      <c r="AN452" s="57"/>
      <c r="AO452" s="57"/>
      <c r="AP452" s="57"/>
      <c r="AQ452" s="68"/>
      <c r="AY452" s="79" t="str">
        <f t="shared" si="17"/>
        <v/>
      </c>
    </row>
    <row r="453" spans="3:51">
      <c r="C453" s="54"/>
      <c r="D453" s="54"/>
      <c r="K453" s="91"/>
      <c r="AI453" s="18"/>
      <c r="AN453" s="57"/>
      <c r="AO453" s="57"/>
      <c r="AP453" s="57"/>
      <c r="AQ453" s="68"/>
      <c r="AY453" s="79" t="str">
        <f t="shared" si="17"/>
        <v/>
      </c>
    </row>
    <row r="454" spans="3:51">
      <c r="C454" s="54"/>
      <c r="D454" s="54"/>
      <c r="K454" s="91"/>
      <c r="AI454" s="18"/>
      <c r="AN454" s="57"/>
      <c r="AO454" s="57"/>
      <c r="AP454" s="57"/>
      <c r="AQ454" s="68"/>
      <c r="AY454" s="79" t="str">
        <f t="shared" si="17"/>
        <v/>
      </c>
    </row>
    <row r="455" spans="3:51">
      <c r="C455" s="54"/>
      <c r="D455" s="54"/>
      <c r="K455" s="91"/>
      <c r="AI455" s="18"/>
      <c r="AN455" s="57"/>
      <c r="AO455" s="57"/>
      <c r="AP455" s="57"/>
      <c r="AQ455" s="68"/>
      <c r="AY455" s="79" t="str">
        <f t="shared" si="17"/>
        <v/>
      </c>
    </row>
    <row r="456" spans="3:51">
      <c r="C456" s="54"/>
      <c r="D456" s="54"/>
      <c r="K456" s="91"/>
      <c r="AI456" s="18"/>
      <c r="AN456" s="57"/>
      <c r="AO456" s="57"/>
      <c r="AP456" s="57"/>
      <c r="AQ456" s="68"/>
      <c r="AY456" s="79" t="str">
        <f t="shared" si="17"/>
        <v/>
      </c>
    </row>
    <row r="457" spans="3:51">
      <c r="C457" s="54"/>
      <c r="D457" s="54"/>
      <c r="K457" s="91"/>
      <c r="AI457" s="18"/>
      <c r="AN457" s="57"/>
      <c r="AO457" s="57"/>
      <c r="AP457" s="57"/>
      <c r="AQ457" s="68"/>
      <c r="AY457" s="79" t="str">
        <f t="shared" si="17"/>
        <v/>
      </c>
    </row>
    <row r="458" spans="3:51">
      <c r="C458" s="54"/>
      <c r="D458" s="54"/>
      <c r="K458" s="91"/>
      <c r="AI458" s="18"/>
      <c r="AN458" s="57"/>
      <c r="AO458" s="57"/>
      <c r="AP458" s="57"/>
      <c r="AQ458" s="68"/>
      <c r="AY458" s="79" t="str">
        <f t="shared" si="17"/>
        <v/>
      </c>
    </row>
    <row r="459" spans="3:51">
      <c r="C459" s="54"/>
      <c r="D459" s="54"/>
      <c r="K459" s="91"/>
      <c r="AI459" s="18"/>
      <c r="AN459" s="57"/>
      <c r="AO459" s="57"/>
      <c r="AP459" s="57"/>
      <c r="AQ459" s="68"/>
      <c r="AY459" s="79" t="str">
        <f t="shared" si="17"/>
        <v/>
      </c>
    </row>
    <row r="460" spans="3:51">
      <c r="C460" s="54"/>
      <c r="D460" s="54"/>
      <c r="K460" s="91"/>
      <c r="AI460" s="18"/>
      <c r="AN460" s="57"/>
      <c r="AO460" s="57"/>
      <c r="AP460" s="57"/>
      <c r="AQ460" s="68"/>
      <c r="AY460" s="79" t="str">
        <f t="shared" si="17"/>
        <v/>
      </c>
    </row>
    <row r="461" spans="3:51">
      <c r="C461" s="54"/>
      <c r="D461" s="54"/>
      <c r="K461" s="91"/>
      <c r="AI461" s="18"/>
      <c r="AN461" s="57"/>
      <c r="AO461" s="57"/>
      <c r="AP461" s="57"/>
      <c r="AQ461" s="68"/>
      <c r="AY461" s="79" t="str">
        <f t="shared" si="17"/>
        <v/>
      </c>
    </row>
    <row r="462" spans="3:51">
      <c r="C462" s="54"/>
      <c r="D462" s="54"/>
      <c r="K462" s="91"/>
      <c r="AI462" s="18"/>
      <c r="AN462" s="57"/>
      <c r="AO462" s="57"/>
      <c r="AP462" s="57"/>
      <c r="AQ462" s="68"/>
      <c r="AY462" s="79" t="str">
        <f t="shared" si="17"/>
        <v/>
      </c>
    </row>
    <row r="463" spans="3:51">
      <c r="C463" s="54"/>
      <c r="D463" s="54"/>
      <c r="K463" s="91"/>
      <c r="AI463" s="18"/>
      <c r="AN463" s="57"/>
      <c r="AO463" s="57"/>
      <c r="AP463" s="57"/>
      <c r="AQ463" s="68"/>
      <c r="AY463" s="79" t="str">
        <f t="shared" si="17"/>
        <v/>
      </c>
    </row>
    <row r="464" spans="3:51">
      <c r="C464" s="54"/>
      <c r="D464" s="54"/>
      <c r="K464" s="91"/>
      <c r="AI464" s="18"/>
      <c r="AN464" s="57"/>
      <c r="AO464" s="57"/>
      <c r="AP464" s="57"/>
      <c r="AQ464" s="68"/>
      <c r="AY464" s="79" t="str">
        <f t="shared" si="17"/>
        <v/>
      </c>
    </row>
    <row r="465" spans="3:51">
      <c r="C465" s="54"/>
      <c r="D465" s="54"/>
      <c r="K465" s="91"/>
      <c r="AI465" s="18"/>
      <c r="AN465" s="57"/>
      <c r="AO465" s="57"/>
      <c r="AP465" s="57"/>
      <c r="AQ465" s="68"/>
      <c r="AY465" s="79" t="str">
        <f t="shared" si="17"/>
        <v/>
      </c>
    </row>
    <row r="466" spans="3:51">
      <c r="C466" s="54"/>
      <c r="D466" s="54"/>
      <c r="K466" s="91"/>
      <c r="AI466" s="18"/>
      <c r="AN466" s="57"/>
      <c r="AO466" s="57"/>
      <c r="AP466" s="57"/>
      <c r="AQ466" s="68"/>
      <c r="AY466" s="79" t="str">
        <f t="shared" si="17"/>
        <v/>
      </c>
    </row>
    <row r="467" spans="3:51">
      <c r="C467" s="54"/>
      <c r="D467" s="54"/>
      <c r="K467" s="91"/>
      <c r="AI467" s="18"/>
      <c r="AN467" s="57"/>
      <c r="AO467" s="57"/>
      <c r="AP467" s="57"/>
      <c r="AQ467" s="68"/>
      <c r="AY467" s="79" t="str">
        <f t="shared" si="17"/>
        <v/>
      </c>
    </row>
    <row r="468" spans="3:51">
      <c r="C468" s="54"/>
      <c r="D468" s="54"/>
      <c r="K468" s="91"/>
      <c r="AI468" s="18"/>
      <c r="AN468" s="57"/>
      <c r="AO468" s="57"/>
      <c r="AP468" s="57"/>
      <c r="AQ468" s="68"/>
      <c r="AY468" s="79" t="str">
        <f t="shared" si="17"/>
        <v/>
      </c>
    </row>
    <row r="469" spans="3:51">
      <c r="C469" s="54"/>
      <c r="D469" s="54"/>
      <c r="K469" s="91"/>
      <c r="AI469" s="18"/>
      <c r="AN469" s="57"/>
      <c r="AO469" s="57"/>
      <c r="AP469" s="57"/>
      <c r="AQ469" s="68"/>
      <c r="AY469" s="79" t="str">
        <f t="shared" si="17"/>
        <v/>
      </c>
    </row>
    <row r="470" spans="3:51">
      <c r="C470" s="54"/>
      <c r="D470" s="54"/>
      <c r="K470" s="91"/>
      <c r="AI470" s="18"/>
      <c r="AN470" s="57"/>
      <c r="AO470" s="57"/>
      <c r="AP470" s="57"/>
      <c r="AQ470" s="68"/>
      <c r="AY470" s="79" t="str">
        <f t="shared" si="17"/>
        <v/>
      </c>
    </row>
    <row r="471" spans="3:51">
      <c r="C471" s="54"/>
      <c r="D471" s="54"/>
      <c r="K471" s="91"/>
      <c r="AI471" s="18"/>
      <c r="AN471" s="57"/>
      <c r="AO471" s="57"/>
      <c r="AP471" s="57"/>
      <c r="AQ471" s="68"/>
      <c r="AY471" s="79" t="str">
        <f t="shared" si="17"/>
        <v/>
      </c>
    </row>
    <row r="472" spans="3:51">
      <c r="C472" s="54"/>
      <c r="D472" s="54"/>
      <c r="K472" s="91"/>
      <c r="AI472" s="18"/>
      <c r="AN472" s="57"/>
      <c r="AO472" s="57"/>
      <c r="AP472" s="57"/>
      <c r="AQ472" s="68"/>
      <c r="AY472" s="79" t="str">
        <f t="shared" si="17"/>
        <v/>
      </c>
    </row>
    <row r="473" spans="3:51">
      <c r="C473" s="54"/>
      <c r="D473" s="54"/>
      <c r="K473" s="91"/>
      <c r="AI473" s="18"/>
      <c r="AN473" s="57"/>
      <c r="AO473" s="57"/>
      <c r="AP473" s="57"/>
      <c r="AQ473" s="68"/>
      <c r="AY473" s="79" t="str">
        <f t="shared" si="17"/>
        <v/>
      </c>
    </row>
    <row r="474" spans="3:51">
      <c r="C474" s="54"/>
      <c r="D474" s="54"/>
      <c r="K474" s="91"/>
      <c r="AI474" s="18"/>
      <c r="AN474" s="57"/>
      <c r="AO474" s="57"/>
      <c r="AP474" s="57"/>
      <c r="AQ474" s="68"/>
      <c r="AY474" s="79" t="str">
        <f t="shared" si="17"/>
        <v/>
      </c>
    </row>
    <row r="475" spans="3:51">
      <c r="C475" s="54"/>
      <c r="D475" s="54"/>
      <c r="K475" s="91"/>
      <c r="AI475" s="18"/>
      <c r="AN475" s="57"/>
      <c r="AO475" s="57"/>
      <c r="AP475" s="57"/>
      <c r="AQ475" s="68"/>
      <c r="AY475" s="79" t="str">
        <f t="shared" si="17"/>
        <v/>
      </c>
    </row>
    <row r="476" spans="3:51">
      <c r="C476" s="54"/>
      <c r="D476" s="54"/>
      <c r="K476" s="91"/>
      <c r="AI476" s="18"/>
      <c r="AN476" s="57"/>
      <c r="AO476" s="57"/>
      <c r="AP476" s="57"/>
      <c r="AQ476" s="68"/>
      <c r="AY476" s="79" t="str">
        <f t="shared" si="17"/>
        <v/>
      </c>
    </row>
    <row r="477" spans="3:51">
      <c r="C477" s="54"/>
      <c r="D477" s="54"/>
      <c r="K477" s="91"/>
      <c r="AI477" s="18"/>
      <c r="AN477" s="57"/>
      <c r="AO477" s="57"/>
      <c r="AP477" s="57"/>
      <c r="AQ477" s="68"/>
      <c r="AY477" s="79" t="str">
        <f t="shared" si="17"/>
        <v/>
      </c>
    </row>
    <row r="478" spans="3:51">
      <c r="C478" s="54"/>
      <c r="D478" s="54"/>
      <c r="K478" s="91"/>
      <c r="AI478" s="18"/>
      <c r="AN478" s="57"/>
      <c r="AO478" s="57"/>
      <c r="AP478" s="57"/>
      <c r="AQ478" s="68"/>
      <c r="AY478" s="79" t="str">
        <f t="shared" si="17"/>
        <v/>
      </c>
    </row>
    <row r="479" spans="3:51">
      <c r="C479" s="54"/>
      <c r="D479" s="54"/>
      <c r="K479" s="91"/>
      <c r="AI479" s="18"/>
      <c r="AN479" s="57"/>
      <c r="AO479" s="57"/>
      <c r="AP479" s="57"/>
      <c r="AQ479" s="68"/>
      <c r="AY479" s="79" t="str">
        <f t="shared" si="17"/>
        <v/>
      </c>
    </row>
    <row r="480" spans="3:51">
      <c r="C480" s="54"/>
      <c r="D480" s="54"/>
      <c r="K480" s="91"/>
      <c r="AI480" s="18"/>
      <c r="AN480" s="57"/>
      <c r="AO480" s="57"/>
      <c r="AP480" s="57"/>
      <c r="AQ480" s="68"/>
      <c r="AY480" s="79" t="str">
        <f t="shared" si="17"/>
        <v/>
      </c>
    </row>
    <row r="481" spans="3:51">
      <c r="C481" s="54"/>
      <c r="D481" s="54"/>
      <c r="K481" s="91"/>
      <c r="AI481" s="18"/>
      <c r="AN481" s="57"/>
      <c r="AO481" s="57"/>
      <c r="AP481" s="57"/>
      <c r="AQ481" s="68"/>
      <c r="AY481" s="79" t="str">
        <f t="shared" si="17"/>
        <v/>
      </c>
    </row>
    <row r="482" spans="3:51">
      <c r="C482" s="54"/>
      <c r="D482" s="54"/>
      <c r="K482" s="91"/>
      <c r="AI482" s="18"/>
      <c r="AN482" s="57"/>
      <c r="AO482" s="57"/>
      <c r="AP482" s="57"/>
      <c r="AQ482" s="68"/>
      <c r="AY482" s="79" t="str">
        <f t="shared" si="17"/>
        <v/>
      </c>
    </row>
    <row r="483" spans="3:51">
      <c r="C483" s="54"/>
      <c r="D483" s="54"/>
      <c r="K483" s="91"/>
      <c r="AI483" s="18"/>
      <c r="AN483" s="57"/>
      <c r="AO483" s="57"/>
      <c r="AP483" s="57"/>
      <c r="AQ483" s="68"/>
      <c r="AY483" s="79" t="str">
        <f t="shared" si="17"/>
        <v/>
      </c>
    </row>
    <row r="484" spans="3:51">
      <c r="C484" s="54"/>
      <c r="D484" s="54"/>
      <c r="K484" s="91"/>
      <c r="AI484" s="18"/>
      <c r="AN484" s="57"/>
      <c r="AO484" s="57"/>
      <c r="AP484" s="57"/>
      <c r="AQ484" s="68"/>
      <c r="AY484" s="79" t="str">
        <f t="shared" si="17"/>
        <v/>
      </c>
    </row>
    <row r="485" spans="3:51">
      <c r="C485" s="54"/>
      <c r="D485" s="54"/>
      <c r="K485" s="91"/>
      <c r="AI485" s="18"/>
      <c r="AN485" s="57"/>
      <c r="AO485" s="57"/>
      <c r="AP485" s="57"/>
      <c r="AQ485" s="68"/>
      <c r="AY485" s="79" t="str">
        <f t="shared" si="17"/>
        <v/>
      </c>
    </row>
    <row r="486" spans="3:51">
      <c r="C486" s="54"/>
      <c r="D486" s="54"/>
      <c r="K486" s="91"/>
      <c r="AI486" s="18"/>
      <c r="AN486" s="57"/>
      <c r="AO486" s="57"/>
      <c r="AP486" s="57"/>
      <c r="AQ486" s="68"/>
      <c r="AY486" s="79" t="str">
        <f t="shared" si="17"/>
        <v/>
      </c>
    </row>
    <row r="487" spans="3:51">
      <c r="C487" s="54"/>
      <c r="D487" s="54"/>
      <c r="K487" s="91"/>
      <c r="AI487" s="18"/>
      <c r="AN487" s="57"/>
      <c r="AO487" s="57"/>
      <c r="AP487" s="57"/>
      <c r="AQ487" s="68"/>
      <c r="AY487" s="79" t="str">
        <f t="shared" si="17"/>
        <v/>
      </c>
    </row>
    <row r="488" spans="3:51">
      <c r="C488" s="54"/>
      <c r="D488" s="54"/>
      <c r="K488" s="91"/>
      <c r="AI488" s="18"/>
      <c r="AN488" s="57"/>
      <c r="AO488" s="57"/>
      <c r="AP488" s="57"/>
      <c r="AQ488" s="68"/>
      <c r="AY488" s="79" t="str">
        <f t="shared" si="17"/>
        <v/>
      </c>
    </row>
    <row r="489" spans="3:51">
      <c r="C489" s="54"/>
      <c r="D489" s="54"/>
      <c r="K489" s="91"/>
      <c r="AI489" s="18"/>
      <c r="AN489" s="57"/>
      <c r="AO489" s="57"/>
      <c r="AP489" s="57"/>
      <c r="AQ489" s="68"/>
      <c r="AY489" s="79" t="str">
        <f t="shared" si="17"/>
        <v/>
      </c>
    </row>
    <row r="490" spans="3:51">
      <c r="C490" s="54"/>
      <c r="D490" s="54"/>
      <c r="K490" s="91"/>
      <c r="AI490" s="18"/>
      <c r="AN490" s="57"/>
      <c r="AO490" s="57"/>
      <c r="AP490" s="57"/>
      <c r="AQ490" s="68"/>
      <c r="AY490" s="79" t="str">
        <f t="shared" si="17"/>
        <v/>
      </c>
    </row>
    <row r="491" spans="3:51">
      <c r="C491" s="54"/>
      <c r="D491" s="54"/>
      <c r="K491" s="91"/>
      <c r="AI491" s="18"/>
      <c r="AN491" s="57"/>
      <c r="AO491" s="57"/>
      <c r="AP491" s="57"/>
      <c r="AQ491" s="68"/>
      <c r="AY491" s="79" t="str">
        <f t="shared" si="17"/>
        <v/>
      </c>
    </row>
    <row r="492" spans="3:51">
      <c r="C492" s="54"/>
      <c r="D492" s="54"/>
      <c r="K492" s="91"/>
      <c r="AI492" s="18"/>
      <c r="AN492" s="57"/>
      <c r="AO492" s="57"/>
      <c r="AP492" s="57"/>
      <c r="AQ492" s="68"/>
      <c r="AY492" s="79" t="str">
        <f t="shared" si="17"/>
        <v/>
      </c>
    </row>
    <row r="493" spans="3:51">
      <c r="C493" s="54"/>
      <c r="D493" s="54"/>
      <c r="K493" s="91"/>
      <c r="AI493" s="18"/>
      <c r="AN493" s="57"/>
      <c r="AO493" s="57"/>
      <c r="AP493" s="57"/>
      <c r="AQ493" s="68"/>
      <c r="AY493" s="79" t="str">
        <f t="shared" si="17"/>
        <v/>
      </c>
    </row>
    <row r="494" spans="3:51">
      <c r="C494" s="54"/>
      <c r="D494" s="54"/>
      <c r="K494" s="91"/>
      <c r="AI494" s="18"/>
      <c r="AN494" s="57"/>
      <c r="AO494" s="57"/>
      <c r="AP494" s="57"/>
      <c r="AQ494" s="68"/>
      <c r="AY494" s="79" t="str">
        <f t="shared" si="17"/>
        <v/>
      </c>
    </row>
    <row r="495" spans="3:51">
      <c r="C495" s="54"/>
      <c r="D495" s="54"/>
      <c r="K495" s="91"/>
      <c r="AI495" s="18"/>
      <c r="AN495" s="57"/>
      <c r="AO495" s="57"/>
      <c r="AP495" s="57"/>
      <c r="AQ495" s="68"/>
      <c r="AY495" s="79" t="str">
        <f t="shared" si="17"/>
        <v/>
      </c>
    </row>
    <row r="496" spans="3:51">
      <c r="C496" s="54"/>
      <c r="D496" s="54"/>
      <c r="K496" s="91"/>
      <c r="AI496" s="18"/>
      <c r="AN496" s="57"/>
      <c r="AO496" s="57"/>
      <c r="AP496" s="57"/>
      <c r="AQ496" s="68"/>
      <c r="AY496" s="79" t="str">
        <f t="shared" si="17"/>
        <v/>
      </c>
    </row>
    <row r="497" spans="3:51">
      <c r="C497" s="54"/>
      <c r="D497" s="54"/>
      <c r="K497" s="91"/>
      <c r="AI497" s="18"/>
      <c r="AN497" s="57"/>
      <c r="AO497" s="57"/>
      <c r="AP497" s="57"/>
      <c r="AQ497" s="68"/>
      <c r="AY497" s="79" t="str">
        <f t="shared" si="17"/>
        <v/>
      </c>
    </row>
    <row r="498" spans="3:51">
      <c r="C498" s="54"/>
      <c r="D498" s="54"/>
      <c r="K498" s="91"/>
      <c r="AI498" s="18"/>
      <c r="AN498" s="57"/>
      <c r="AO498" s="57"/>
      <c r="AP498" s="57"/>
      <c r="AQ498" s="68"/>
      <c r="AY498" s="79" t="str">
        <f t="shared" si="17"/>
        <v/>
      </c>
    </row>
    <row r="499" spans="3:51">
      <c r="C499" s="54"/>
      <c r="D499" s="54"/>
      <c r="K499" s="91"/>
      <c r="AI499" s="18"/>
      <c r="AN499" s="57"/>
      <c r="AO499" s="57"/>
      <c r="AP499" s="57"/>
      <c r="AQ499" s="68"/>
      <c r="AY499" s="79" t="str">
        <f t="shared" si="17"/>
        <v/>
      </c>
    </row>
    <row r="500" spans="3:51">
      <c r="C500" s="54"/>
      <c r="D500" s="54"/>
      <c r="K500" s="91"/>
      <c r="AI500" s="18"/>
      <c r="AN500" s="57"/>
      <c r="AO500" s="57"/>
      <c r="AP500" s="57"/>
      <c r="AQ500" s="68"/>
      <c r="AY500" s="79" t="str">
        <f t="shared" si="17"/>
        <v/>
      </c>
    </row>
    <row r="501" spans="3:51">
      <c r="C501" s="54"/>
      <c r="D501" s="54"/>
      <c r="K501" s="91"/>
      <c r="AI501" s="18"/>
      <c r="AN501" s="57"/>
      <c r="AO501" s="57"/>
      <c r="AP501" s="57"/>
      <c r="AQ501" s="68"/>
      <c r="AY501" s="79" t="str">
        <f t="shared" si="17"/>
        <v/>
      </c>
    </row>
    <row r="502" spans="3:51">
      <c r="C502" s="54"/>
      <c r="D502" s="54"/>
      <c r="K502" s="91"/>
      <c r="AI502" s="18"/>
      <c r="AN502" s="57"/>
      <c r="AO502" s="57"/>
      <c r="AP502" s="57"/>
      <c r="AQ502" s="68"/>
      <c r="AY502" s="79" t="str">
        <f t="shared" si="17"/>
        <v/>
      </c>
    </row>
    <row r="503" spans="3:51">
      <c r="C503" s="54"/>
      <c r="D503" s="54"/>
      <c r="K503" s="91"/>
      <c r="AI503" s="18"/>
      <c r="AN503" s="57"/>
      <c r="AO503" s="57"/>
      <c r="AP503" s="57"/>
      <c r="AQ503" s="68"/>
      <c r="AY503" s="79" t="str">
        <f t="shared" si="17"/>
        <v/>
      </c>
    </row>
    <row r="504" spans="3:51">
      <c r="C504" s="54"/>
      <c r="D504" s="54"/>
      <c r="K504" s="91"/>
      <c r="AI504" s="18"/>
      <c r="AN504" s="57"/>
      <c r="AO504" s="57"/>
      <c r="AP504" s="57"/>
      <c r="AQ504" s="68"/>
      <c r="AY504" s="79" t="str">
        <f t="shared" si="17"/>
        <v/>
      </c>
    </row>
    <row r="505" spans="3:51">
      <c r="C505" s="54"/>
      <c r="D505" s="54"/>
      <c r="K505" s="91"/>
      <c r="AI505" s="18"/>
      <c r="AN505" s="57"/>
      <c r="AO505" s="57"/>
      <c r="AP505" s="57"/>
      <c r="AQ505" s="68"/>
      <c r="AY505" s="79" t="str">
        <f t="shared" si="17"/>
        <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47"/>
  <sheetViews>
    <sheetView workbookViewId="0">
      <selection activeCell="B5" sqref="B5"/>
    </sheetView>
  </sheetViews>
  <sheetFormatPr defaultColWidth="15.140625" defaultRowHeight="15.75" customHeight="1"/>
  <cols>
    <col min="2" max="2" width="18" customWidth="1"/>
    <col min="3" max="3" width="22" customWidth="1"/>
    <col min="5" max="5" width="46.85546875" customWidth="1"/>
  </cols>
  <sheetData>
    <row r="1" spans="1:41">
      <c r="A1" s="59" t="s">
        <v>188</v>
      </c>
      <c r="B1" s="2">
        <v>4</v>
      </c>
      <c r="C1" s="18"/>
      <c r="E1" s="18"/>
      <c r="F1" s="18"/>
    </row>
    <row r="2" spans="1:41">
      <c r="A2" s="59" t="s">
        <v>130</v>
      </c>
      <c r="B2" s="18">
        <v>1</v>
      </c>
      <c r="C2" s="18"/>
      <c r="E2" s="18"/>
      <c r="F2" s="18"/>
    </row>
    <row r="3" spans="1:41">
      <c r="A3" s="59" t="s">
        <v>132</v>
      </c>
      <c r="B3" s="2">
        <v>2</v>
      </c>
      <c r="C3" s="18"/>
      <c r="E3" s="18"/>
      <c r="F3" s="18"/>
    </row>
    <row r="4" spans="1:41">
      <c r="A4" s="59" t="s">
        <v>549</v>
      </c>
      <c r="B4" s="2">
        <v>0</v>
      </c>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row>
    <row r="5" spans="1:41">
      <c r="A5" s="59" t="s">
        <v>219</v>
      </c>
      <c r="B5" s="18">
        <v>3</v>
      </c>
      <c r="C5" s="18"/>
      <c r="E5" s="18"/>
      <c r="F5" s="18"/>
    </row>
    <row r="6" spans="1:41">
      <c r="B6" s="18"/>
      <c r="C6" s="18"/>
      <c r="E6" s="18"/>
      <c r="F6" s="18"/>
    </row>
    <row r="7" spans="1:41">
      <c r="B7" s="18"/>
      <c r="C7" s="18"/>
      <c r="E7" s="18"/>
      <c r="F7" s="18"/>
    </row>
    <row r="8" spans="1:41">
      <c r="A8" s="62" t="s">
        <v>707</v>
      </c>
      <c r="B8" s="184" t="s">
        <v>708</v>
      </c>
      <c r="C8" s="64" t="s">
        <v>709</v>
      </c>
    </row>
    <row r="9" spans="1:41">
      <c r="A9" s="62" t="s">
        <v>710</v>
      </c>
      <c r="B9" s="183"/>
      <c r="C9" s="64" t="s">
        <v>711</v>
      </c>
      <c r="E9" s="18"/>
    </row>
    <row r="10" spans="1:41">
      <c r="A10" s="65">
        <v>0</v>
      </c>
      <c r="B10" s="66">
        <v>-3.4104000000000001</v>
      </c>
      <c r="C10" s="67">
        <v>0</v>
      </c>
      <c r="E10" s="18"/>
      <c r="F10" s="18"/>
    </row>
    <row r="11" spans="1:41">
      <c r="A11" s="65">
        <v>1</v>
      </c>
      <c r="B11" s="66">
        <v>-3.0415000000000001</v>
      </c>
      <c r="C11" s="67">
        <v>4.5999999999999996</v>
      </c>
      <c r="E11" s="18"/>
      <c r="F11" s="18"/>
    </row>
    <row r="12" spans="1:41">
      <c r="A12" s="65">
        <v>2</v>
      </c>
      <c r="B12" s="66">
        <v>-2.7014</v>
      </c>
      <c r="C12" s="67">
        <v>8.8000000000000007</v>
      </c>
      <c r="E12" s="18"/>
      <c r="F12" s="18"/>
    </row>
    <row r="13" spans="1:41">
      <c r="A13" s="65">
        <v>3</v>
      </c>
      <c r="B13" s="66">
        <v>-2.3847</v>
      </c>
      <c r="C13" s="67">
        <v>12.7</v>
      </c>
      <c r="E13" s="18"/>
      <c r="F13" s="18"/>
    </row>
    <row r="14" spans="1:41">
      <c r="A14" s="65">
        <v>4</v>
      </c>
      <c r="B14" s="66">
        <v>-2.0859999999999999</v>
      </c>
      <c r="C14" s="67">
        <v>16.399999999999999</v>
      </c>
      <c r="E14" s="18"/>
      <c r="F14" s="18"/>
    </row>
    <row r="15" spans="1:41">
      <c r="A15" s="65">
        <v>5</v>
      </c>
      <c r="B15" s="66">
        <v>-1.7999000000000001</v>
      </c>
      <c r="C15" s="67">
        <v>20</v>
      </c>
      <c r="D15" s="18"/>
      <c r="E15" s="18"/>
      <c r="F15" s="18"/>
    </row>
    <row r="16" spans="1:41">
      <c r="A16" s="65">
        <v>6</v>
      </c>
      <c r="B16" s="66">
        <v>-1.5209999999999999</v>
      </c>
      <c r="C16" s="67">
        <v>23.4</v>
      </c>
      <c r="D16" s="18"/>
    </row>
    <row r="17" spans="1:6">
      <c r="A17" s="65">
        <v>7</v>
      </c>
      <c r="B17" s="66">
        <v>-1.2439</v>
      </c>
      <c r="C17" s="67">
        <v>26.9</v>
      </c>
      <c r="E17" s="18"/>
    </row>
    <row r="18" spans="1:6">
      <c r="A18" s="65">
        <v>8</v>
      </c>
      <c r="B18" s="66">
        <v>-0.96319999999999995</v>
      </c>
      <c r="C18" s="67">
        <v>30.4</v>
      </c>
      <c r="D18" s="18"/>
      <c r="E18" s="18"/>
      <c r="F18" s="18"/>
    </row>
    <row r="19" spans="1:6">
      <c r="A19" s="65">
        <v>9</v>
      </c>
      <c r="B19" s="66">
        <v>-0.67349999999999999</v>
      </c>
      <c r="C19" s="67">
        <v>33.9</v>
      </c>
      <c r="E19" s="18"/>
      <c r="F19" s="18"/>
    </row>
    <row r="20" spans="1:6">
      <c r="A20" s="65">
        <v>10</v>
      </c>
      <c r="B20" s="66">
        <v>-0.36940000000000001</v>
      </c>
      <c r="C20" s="67">
        <v>37.700000000000003</v>
      </c>
      <c r="D20" s="18"/>
      <c r="E20" s="18"/>
      <c r="F20" s="18"/>
    </row>
    <row r="21" spans="1:6">
      <c r="A21" s="65">
        <v>11</v>
      </c>
      <c r="B21" s="66">
        <v>-4.5499999999999999E-2</v>
      </c>
      <c r="C21" s="67">
        <v>41.7</v>
      </c>
      <c r="D21" s="18"/>
      <c r="E21" s="18"/>
      <c r="F21" s="18"/>
    </row>
    <row r="22" spans="1:6">
      <c r="A22" s="65">
        <v>12</v>
      </c>
      <c r="B22" s="66">
        <v>0.30359999999999998</v>
      </c>
      <c r="C22" s="67">
        <v>46.1</v>
      </c>
      <c r="E22" s="18"/>
      <c r="F22" s="18"/>
    </row>
    <row r="23" spans="1:6">
      <c r="A23" s="65">
        <v>13</v>
      </c>
      <c r="B23" s="66">
        <v>0.68330000000000002</v>
      </c>
      <c r="C23" s="67">
        <v>50.8</v>
      </c>
      <c r="D23" s="18"/>
      <c r="E23" s="18"/>
      <c r="F23" s="18"/>
    </row>
    <row r="24" spans="1:6">
      <c r="A24" s="65">
        <v>14</v>
      </c>
      <c r="B24" s="66">
        <v>1.099</v>
      </c>
      <c r="C24" s="67">
        <v>55.9</v>
      </c>
    </row>
    <row r="25" spans="1:6">
      <c r="A25" s="65">
        <v>15</v>
      </c>
      <c r="B25" s="66">
        <v>1.5561</v>
      </c>
      <c r="C25" s="67">
        <v>61.6</v>
      </c>
      <c r="D25" s="18"/>
      <c r="E25" s="18"/>
    </row>
    <row r="26" spans="1:6">
      <c r="A26" s="65">
        <v>16</v>
      </c>
      <c r="B26" s="66">
        <v>2.06</v>
      </c>
      <c r="C26" s="67">
        <v>67.900000000000006</v>
      </c>
      <c r="E26" s="18"/>
      <c r="F26" s="18"/>
    </row>
    <row r="27" spans="1:6">
      <c r="A27" s="65">
        <v>17</v>
      </c>
      <c r="B27" s="66">
        <v>2.6160999999999999</v>
      </c>
      <c r="C27" s="67">
        <v>74.8</v>
      </c>
      <c r="D27" s="18"/>
      <c r="E27" s="18"/>
      <c r="F27" s="18"/>
    </row>
    <row r="28" spans="1:6">
      <c r="A28" s="65">
        <v>18</v>
      </c>
      <c r="B28" s="66">
        <v>3.2298</v>
      </c>
      <c r="C28" s="67">
        <v>82.4</v>
      </c>
      <c r="E28" s="18"/>
      <c r="F28" s="18"/>
    </row>
    <row r="29" spans="1:6">
      <c r="A29" s="65">
        <v>19</v>
      </c>
      <c r="B29" s="66">
        <v>3.9064999999999999</v>
      </c>
      <c r="C29" s="67">
        <v>90.8</v>
      </c>
      <c r="D29" s="18"/>
      <c r="E29" s="18"/>
      <c r="F29" s="18"/>
    </row>
    <row r="30" spans="1:6">
      <c r="A30" s="65">
        <v>20</v>
      </c>
      <c r="B30" s="66">
        <v>4.6516000000000002</v>
      </c>
      <c r="C30" s="67">
        <v>100</v>
      </c>
      <c r="E30" s="18"/>
      <c r="F30" s="18"/>
    </row>
    <row r="31" spans="1:6">
      <c r="A31" s="18"/>
      <c r="B31" s="18"/>
      <c r="C31" s="18"/>
      <c r="D31" s="18"/>
      <c r="E31" s="18"/>
      <c r="F31" s="18"/>
    </row>
    <row r="32" spans="1:6">
      <c r="A32" s="18"/>
      <c r="B32" s="18"/>
      <c r="C32" s="18"/>
    </row>
    <row r="33" spans="1:6">
      <c r="A33" s="18"/>
      <c r="B33" s="18"/>
      <c r="D33" s="18"/>
      <c r="E33" s="18"/>
    </row>
    <row r="34" spans="1:6">
      <c r="A34" s="18"/>
      <c r="B34" s="18"/>
      <c r="C34" s="18"/>
      <c r="E34" s="18"/>
      <c r="F34" s="18"/>
    </row>
    <row r="35" spans="1:6">
      <c r="A35" s="18"/>
      <c r="B35" s="18"/>
      <c r="C35" s="18"/>
      <c r="D35" s="18"/>
      <c r="E35" s="18"/>
      <c r="F35" s="18"/>
    </row>
    <row r="36" spans="1:6">
      <c r="A36" s="18"/>
      <c r="B36" s="18"/>
      <c r="C36" s="18"/>
      <c r="E36" s="18"/>
      <c r="F36" s="18"/>
    </row>
    <row r="37" spans="1:6">
      <c r="A37" s="18"/>
      <c r="B37" s="18"/>
      <c r="C37" s="18"/>
      <c r="D37" s="18"/>
      <c r="E37" s="18"/>
      <c r="F37" s="18"/>
    </row>
    <row r="38" spans="1:6">
      <c r="A38" s="18"/>
      <c r="B38" s="18"/>
      <c r="C38" s="18"/>
      <c r="E38" s="18"/>
      <c r="F38" s="18"/>
    </row>
    <row r="39" spans="1:6">
      <c r="A39" s="18"/>
      <c r="B39" s="18"/>
      <c r="C39" s="18"/>
      <c r="D39" s="18"/>
      <c r="E39" s="18"/>
      <c r="F39" s="18"/>
    </row>
    <row r="40" spans="1:6">
      <c r="A40" s="18"/>
    </row>
    <row r="41" spans="1:6">
      <c r="A41" s="18"/>
      <c r="D41" s="18"/>
    </row>
    <row r="42" spans="1:6">
      <c r="A42" s="18"/>
    </row>
    <row r="43" spans="1:6">
      <c r="A43" s="18"/>
      <c r="D43" s="18"/>
    </row>
    <row r="44" spans="1:6">
      <c r="A44" s="18"/>
    </row>
    <row r="45" spans="1:6">
      <c r="A45" s="18"/>
      <c r="D45" s="18"/>
    </row>
    <row r="46" spans="1:6">
      <c r="A46" s="18"/>
    </row>
    <row r="47" spans="1:6">
      <c r="A47" s="18"/>
      <c r="D47" s="18"/>
    </row>
    <row r="48" spans="1:6">
      <c r="A48" s="18"/>
    </row>
    <row r="49" spans="1:4">
      <c r="A49" s="18"/>
      <c r="D49" s="18"/>
    </row>
    <row r="50" spans="1:4">
      <c r="A50" s="18"/>
    </row>
    <row r="51" spans="1:4">
      <c r="A51" s="18"/>
      <c r="D51" s="18"/>
    </row>
    <row r="52" spans="1:4">
      <c r="A52" s="18"/>
    </row>
    <row r="53" spans="1:4">
      <c r="A53" s="18"/>
      <c r="D53" s="18"/>
    </row>
    <row r="54" spans="1:4">
      <c r="A54" s="18"/>
    </row>
    <row r="55" spans="1:4">
      <c r="A55" s="18"/>
      <c r="D55" s="18"/>
    </row>
    <row r="56" spans="1:4">
      <c r="A56" s="18"/>
    </row>
    <row r="57" spans="1:4">
      <c r="A57" s="18"/>
      <c r="D57" s="18"/>
    </row>
    <row r="58" spans="1:4">
      <c r="A58" s="18"/>
    </row>
    <row r="59" spans="1:4">
      <c r="A59" s="18"/>
      <c r="D59" s="18"/>
    </row>
    <row r="60" spans="1:4">
      <c r="A60" s="18"/>
    </row>
    <row r="61" spans="1:4">
      <c r="A61" s="18"/>
      <c r="D61" s="18"/>
    </row>
    <row r="62" spans="1:4">
      <c r="A62" s="18"/>
    </row>
    <row r="63" spans="1:4">
      <c r="A63" s="18"/>
      <c r="D63" s="18"/>
    </row>
    <row r="64" spans="1:4">
      <c r="A64" s="18"/>
    </row>
    <row r="65" spans="1:4">
      <c r="A65" s="18"/>
      <c r="D65" s="18"/>
    </row>
    <row r="66" spans="1:4">
      <c r="A66" s="18"/>
    </row>
    <row r="67" spans="1:4">
      <c r="A67" s="18"/>
      <c r="D67" s="18"/>
    </row>
    <row r="68" spans="1:4">
      <c r="A68" s="18"/>
    </row>
    <row r="69" spans="1:4">
      <c r="A69" s="18"/>
      <c r="D69" s="18"/>
    </row>
    <row r="70" spans="1:4">
      <c r="A70" s="18"/>
    </row>
    <row r="71" spans="1:4">
      <c r="A71" s="18"/>
      <c r="D71" s="18"/>
    </row>
    <row r="72" spans="1:4">
      <c r="A72" s="18"/>
    </row>
    <row r="73" spans="1:4">
      <c r="A73" s="18"/>
      <c r="D73" s="18"/>
    </row>
    <row r="74" spans="1:4">
      <c r="A74" s="18"/>
    </row>
    <row r="75" spans="1:4">
      <c r="A75" s="18"/>
      <c r="D75" s="18"/>
    </row>
    <row r="77" spans="1:4">
      <c r="D77" s="18"/>
    </row>
    <row r="79" spans="1:4">
      <c r="D79" s="18"/>
    </row>
    <row r="81" spans="4:4">
      <c r="D81" s="18"/>
    </row>
    <row r="83" spans="4:4">
      <c r="D83" s="18"/>
    </row>
    <row r="85" spans="4:4">
      <c r="D85" s="18"/>
    </row>
    <row r="87" spans="4:4">
      <c r="D87" s="18"/>
    </row>
    <row r="89" spans="4:4">
      <c r="D89" s="18"/>
    </row>
    <row r="91" spans="4:4">
      <c r="D91" s="18"/>
    </row>
    <row r="93" spans="4:4">
      <c r="D93" s="18"/>
    </row>
    <row r="95" spans="4:4">
      <c r="D95" s="18"/>
    </row>
    <row r="97" spans="4:4">
      <c r="D97" s="18"/>
    </row>
    <row r="99" spans="4:4">
      <c r="D99" s="18"/>
    </row>
    <row r="101" spans="4:4">
      <c r="D101" s="18"/>
    </row>
    <row r="103" spans="4:4">
      <c r="D103" s="18"/>
    </row>
    <row r="105" spans="4:4">
      <c r="D105" s="18"/>
    </row>
    <row r="107" spans="4:4">
      <c r="D107" s="18"/>
    </row>
    <row r="109" spans="4:4">
      <c r="D109" s="18"/>
    </row>
    <row r="111" spans="4:4">
      <c r="D111" s="18"/>
    </row>
    <row r="113" spans="4:4">
      <c r="D113" s="18"/>
    </row>
    <row r="115" spans="4:4">
      <c r="D115" s="18"/>
    </row>
    <row r="117" spans="4:4">
      <c r="D117" s="18"/>
    </row>
    <row r="119" spans="4:4">
      <c r="D119" s="18"/>
    </row>
    <row r="121" spans="4:4">
      <c r="D121" s="18"/>
    </row>
    <row r="123" spans="4:4">
      <c r="D123" s="18"/>
    </row>
    <row r="125" spans="4:4">
      <c r="D125" s="18"/>
    </row>
    <row r="127" spans="4:4">
      <c r="D127" s="18"/>
    </row>
    <row r="129" spans="4:4">
      <c r="D129" s="18"/>
    </row>
    <row r="131" spans="4:4">
      <c r="D131" s="18"/>
    </row>
    <row r="133" spans="4:4">
      <c r="D133" s="18"/>
    </row>
    <row r="135" spans="4:4">
      <c r="D135" s="18"/>
    </row>
    <row r="137" spans="4:4">
      <c r="D137" s="18"/>
    </row>
    <row r="139" spans="4:4">
      <c r="D139" s="18"/>
    </row>
    <row r="141" spans="4:4">
      <c r="D141" s="18"/>
    </row>
    <row r="143" spans="4:4">
      <c r="D143" s="18"/>
    </row>
    <row r="145" spans="4:4">
      <c r="D145" s="18"/>
    </row>
    <row r="147" spans="4:4">
      <c r="D147" s="18"/>
    </row>
  </sheetData>
  <mergeCells count="1">
    <mergeCell ref="B8:B9"/>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57"/>
  <sheetViews>
    <sheetView topLeftCell="AM1" workbookViewId="0">
      <selection activeCell="AR2" sqref="AR2"/>
    </sheetView>
  </sheetViews>
  <sheetFormatPr defaultColWidth="15.140625" defaultRowHeight="15.75" customHeight="1"/>
  <cols>
    <col min="10" max="10" width="49.42578125" customWidth="1"/>
    <col min="11" max="12" width="39.140625" customWidth="1"/>
    <col min="23" max="23" width="32.140625" customWidth="1"/>
    <col min="33" max="45" width="29.7109375" customWidth="1"/>
  </cols>
  <sheetData>
    <row r="1" spans="1:45" ht="35.25" customHeight="1">
      <c r="A1" s="3" t="s">
        <v>0</v>
      </c>
      <c r="B1" s="3" t="s">
        <v>1</v>
      </c>
      <c r="C1" s="3" t="s">
        <v>2</v>
      </c>
      <c r="D1" s="3" t="s">
        <v>3</v>
      </c>
      <c r="E1" s="3" t="s">
        <v>4</v>
      </c>
      <c r="F1" s="3" t="s">
        <v>5</v>
      </c>
      <c r="G1" s="3" t="s">
        <v>6</v>
      </c>
      <c r="H1" s="3" t="s">
        <v>7</v>
      </c>
      <c r="I1" s="3" t="s">
        <v>8</v>
      </c>
      <c r="J1" s="3" t="s">
        <v>19</v>
      </c>
      <c r="K1" s="3" t="s">
        <v>1061</v>
      </c>
      <c r="L1" s="3" t="s">
        <v>1062</v>
      </c>
      <c r="M1" s="3" t="s">
        <v>23</v>
      </c>
      <c r="N1" s="3" t="s">
        <v>25</v>
      </c>
      <c r="O1" s="3" t="s">
        <v>27</v>
      </c>
      <c r="P1" s="3" t="s">
        <v>29</v>
      </c>
      <c r="Q1" s="3" t="s">
        <v>31</v>
      </c>
      <c r="R1" s="3" t="s">
        <v>33</v>
      </c>
      <c r="S1" s="3" t="s">
        <v>20</v>
      </c>
      <c r="T1" s="3" t="s">
        <v>21</v>
      </c>
      <c r="U1" s="3" t="s">
        <v>24</v>
      </c>
      <c r="V1" s="3" t="s">
        <v>26</v>
      </c>
      <c r="W1" s="3" t="s">
        <v>38</v>
      </c>
      <c r="X1" s="3" t="s">
        <v>40</v>
      </c>
      <c r="Y1" s="3" t="s">
        <v>32</v>
      </c>
      <c r="Z1" s="3" t="s">
        <v>34</v>
      </c>
      <c r="AA1" s="3" t="s">
        <v>44</v>
      </c>
      <c r="AB1" s="3" t="s">
        <v>46</v>
      </c>
      <c r="AC1" s="3" t="s">
        <v>48</v>
      </c>
      <c r="AD1" s="3" t="s">
        <v>50</v>
      </c>
      <c r="AE1" s="3" t="s">
        <v>41</v>
      </c>
      <c r="AF1" s="3" t="s">
        <v>42</v>
      </c>
      <c r="AG1" s="3" t="s">
        <v>43</v>
      </c>
      <c r="AH1" s="3" t="s">
        <v>45</v>
      </c>
      <c r="AI1" s="3" t="s">
        <v>47</v>
      </c>
      <c r="AJ1" s="59" t="s">
        <v>1063</v>
      </c>
      <c r="AK1" s="59" t="s">
        <v>1064</v>
      </c>
      <c r="AL1" s="189" t="s">
        <v>1065</v>
      </c>
      <c r="AM1" s="59" t="s">
        <v>1066</v>
      </c>
      <c r="AN1" s="59" t="s">
        <v>1067</v>
      </c>
      <c r="AO1" s="59" t="s">
        <v>1068</v>
      </c>
      <c r="AP1" s="59" t="s">
        <v>1069</v>
      </c>
      <c r="AQ1" s="59" t="s">
        <v>1070</v>
      </c>
      <c r="AR1" s="59" t="s">
        <v>1071</v>
      </c>
      <c r="AS1" s="59" t="s">
        <v>1072</v>
      </c>
    </row>
    <row r="2" spans="1:45" ht="15">
      <c r="A2" s="2">
        <v>4090593516</v>
      </c>
      <c r="B2" s="2">
        <v>71309335</v>
      </c>
      <c r="C2" s="12">
        <v>42202.293182870373</v>
      </c>
      <c r="D2" s="12">
        <v>42202.295208333337</v>
      </c>
      <c r="E2" s="2" t="s">
        <v>140</v>
      </c>
      <c r="F2" s="9" t="s">
        <v>1073</v>
      </c>
      <c r="G2" s="9" t="s">
        <v>1074</v>
      </c>
      <c r="H2" s="9" t="s">
        <v>1075</v>
      </c>
      <c r="I2" s="9"/>
      <c r="J2" s="2" t="s">
        <v>170</v>
      </c>
      <c r="L2" t="s">
        <v>492</v>
      </c>
      <c r="M2" s="2" t="s">
        <v>1074</v>
      </c>
      <c r="N2" s="6" t="s">
        <v>1076</v>
      </c>
      <c r="O2" s="2" t="s">
        <v>1075</v>
      </c>
      <c r="P2" s="6" t="s">
        <v>86</v>
      </c>
      <c r="Q2" s="2" t="s">
        <v>1077</v>
      </c>
      <c r="R2" s="2" t="s">
        <v>1078</v>
      </c>
      <c r="S2" s="2" t="s">
        <v>1079</v>
      </c>
      <c r="T2" s="2" t="s">
        <v>1080</v>
      </c>
      <c r="U2" s="2" t="s">
        <v>1081</v>
      </c>
      <c r="V2" s="2" t="s">
        <v>1082</v>
      </c>
      <c r="W2" s="2" t="s">
        <v>1073</v>
      </c>
      <c r="X2" s="9" t="s">
        <v>117</v>
      </c>
      <c r="Y2" s="9" t="s">
        <v>1083</v>
      </c>
      <c r="Z2" s="9" t="s">
        <v>1084</v>
      </c>
      <c r="AA2" s="9" t="s">
        <v>1085</v>
      </c>
      <c r="AB2" s="9" t="s">
        <v>1086</v>
      </c>
      <c r="AC2" s="9" t="s">
        <v>1087</v>
      </c>
      <c r="AD2" s="9" t="s">
        <v>1088</v>
      </c>
      <c r="AE2" s="9" t="s">
        <v>1089</v>
      </c>
      <c r="AF2" s="9" t="s">
        <v>1090</v>
      </c>
      <c r="AG2" s="2" t="s">
        <v>1085</v>
      </c>
      <c r="AH2" s="2" t="s">
        <v>1085</v>
      </c>
      <c r="AI2" s="2" t="s">
        <v>1085</v>
      </c>
      <c r="AJ2" s="2" t="s">
        <v>1091</v>
      </c>
      <c r="AK2" s="2" t="s">
        <v>1092</v>
      </c>
      <c r="AL2" s="93" t="s">
        <v>1093</v>
      </c>
      <c r="AM2" s="2" t="s">
        <v>1094</v>
      </c>
      <c r="AN2" s="2" t="s">
        <v>1095</v>
      </c>
      <c r="AO2" s="2" t="s">
        <v>1094</v>
      </c>
      <c r="AP2" s="2" t="s">
        <v>1092</v>
      </c>
      <c r="AQ2" s="2" t="s">
        <v>1091</v>
      </c>
      <c r="AR2" s="2" t="s">
        <v>1092</v>
      </c>
      <c r="AS2" s="2" t="s">
        <v>1094</v>
      </c>
    </row>
    <row r="3" spans="1:45" ht="15">
      <c r="A3" s="2">
        <v>4094156443</v>
      </c>
      <c r="B3" s="2">
        <v>71309335</v>
      </c>
      <c r="C3" s="12">
        <v>42205.288032407407</v>
      </c>
      <c r="D3" s="12">
        <v>42205.288553240738</v>
      </c>
      <c r="E3" s="2" t="s">
        <v>140</v>
      </c>
      <c r="F3" s="7"/>
      <c r="G3" s="9"/>
      <c r="H3" s="9"/>
      <c r="I3" s="9"/>
      <c r="J3" s="2" t="s">
        <v>81</v>
      </c>
      <c r="K3" s="2"/>
      <c r="L3" s="2" t="s">
        <v>471</v>
      </c>
      <c r="M3" s="2"/>
      <c r="N3" s="6"/>
      <c r="O3" s="2"/>
      <c r="P3" s="6"/>
      <c r="Q3" s="2"/>
      <c r="R3" s="2"/>
      <c r="S3" s="2"/>
      <c r="T3" s="2"/>
      <c r="U3" s="5"/>
      <c r="V3" s="5"/>
      <c r="W3" s="2"/>
      <c r="X3" s="7"/>
      <c r="Y3" s="9"/>
      <c r="Z3" s="9"/>
      <c r="AA3" s="7"/>
      <c r="AB3" s="7"/>
      <c r="AC3" s="7"/>
      <c r="AD3" s="9"/>
      <c r="AE3" s="9"/>
      <c r="AF3" s="9"/>
      <c r="AG3" s="2"/>
      <c r="AH3" s="2"/>
      <c r="AI3" s="5"/>
      <c r="AJ3" s="2" t="s">
        <v>1094</v>
      </c>
      <c r="AK3" s="2" t="s">
        <v>1093</v>
      </c>
      <c r="AL3" s="93" t="s">
        <v>1094</v>
      </c>
      <c r="AM3" s="2" t="s">
        <v>1091</v>
      </c>
      <c r="AN3" s="2" t="s">
        <v>1092</v>
      </c>
      <c r="AO3" s="2" t="s">
        <v>1094</v>
      </c>
      <c r="AP3" s="2" t="s">
        <v>1094</v>
      </c>
      <c r="AQ3" s="2" t="s">
        <v>1091</v>
      </c>
      <c r="AR3" s="2" t="s">
        <v>1094</v>
      </c>
      <c r="AS3" s="2" t="s">
        <v>1092</v>
      </c>
    </row>
    <row r="4" spans="1:45" ht="15">
      <c r="A4" s="2">
        <v>4094173906</v>
      </c>
      <c r="B4" s="2">
        <v>71309335</v>
      </c>
      <c r="C4" s="12">
        <v>42205.30300925926</v>
      </c>
      <c r="D4" s="12">
        <v>42205.303368055553</v>
      </c>
      <c r="E4" s="2" t="s">
        <v>140</v>
      </c>
      <c r="F4" s="7"/>
      <c r="G4" s="9"/>
      <c r="H4" s="9"/>
      <c r="I4" s="9"/>
      <c r="J4" s="2" t="s">
        <v>81</v>
      </c>
      <c r="K4" s="2"/>
      <c r="L4" s="2" t="s">
        <v>471</v>
      </c>
      <c r="M4" s="2"/>
      <c r="N4" s="6"/>
      <c r="O4" s="2"/>
      <c r="P4" s="6"/>
      <c r="Q4" s="2"/>
      <c r="R4" s="2"/>
      <c r="S4" s="2"/>
      <c r="T4" s="2"/>
      <c r="U4" s="5"/>
      <c r="V4" s="5"/>
      <c r="W4" s="2"/>
      <c r="X4" s="7"/>
      <c r="Y4" s="9"/>
      <c r="Z4" s="9"/>
      <c r="AA4" s="7"/>
      <c r="AB4" s="7"/>
      <c r="AC4" s="7"/>
      <c r="AD4" s="9"/>
      <c r="AE4" s="9"/>
      <c r="AF4" s="9"/>
      <c r="AG4" s="2"/>
      <c r="AH4" s="2"/>
      <c r="AI4" s="5"/>
      <c r="AJ4" s="2" t="s">
        <v>1094</v>
      </c>
      <c r="AK4" s="2" t="s">
        <v>1095</v>
      </c>
      <c r="AL4" s="93" t="s">
        <v>1095</v>
      </c>
      <c r="AM4" s="2" t="s">
        <v>1095</v>
      </c>
      <c r="AN4" s="2" t="s">
        <v>1095</v>
      </c>
      <c r="AO4" s="2" t="s">
        <v>1095</v>
      </c>
      <c r="AP4" s="2" t="s">
        <v>1094</v>
      </c>
      <c r="AQ4" s="2" t="s">
        <v>1095</v>
      </c>
      <c r="AR4" s="2" t="s">
        <v>1095</v>
      </c>
      <c r="AS4" s="2" t="s">
        <v>1095</v>
      </c>
    </row>
    <row r="5" spans="1:45" ht="15">
      <c r="A5" s="2">
        <v>4094172659</v>
      </c>
      <c r="B5" s="2">
        <v>71309335</v>
      </c>
      <c r="C5" s="12">
        <v>42205.301944444444</v>
      </c>
      <c r="D5" s="12">
        <v>42205.30232638889</v>
      </c>
      <c r="E5" s="2" t="s">
        <v>140</v>
      </c>
      <c r="F5" s="7"/>
      <c r="G5" s="9"/>
      <c r="H5" s="9"/>
      <c r="I5" s="9"/>
      <c r="J5" s="2" t="s">
        <v>81</v>
      </c>
      <c r="K5" s="2"/>
      <c r="L5" s="2" t="s">
        <v>471</v>
      </c>
      <c r="M5" s="2"/>
      <c r="N5" s="6"/>
      <c r="O5" s="2"/>
      <c r="P5" s="6"/>
      <c r="Q5" s="2"/>
      <c r="R5" s="2"/>
      <c r="S5" s="2"/>
      <c r="T5" s="2"/>
      <c r="U5" s="5"/>
      <c r="V5" s="5"/>
      <c r="W5" s="2"/>
      <c r="X5" s="7"/>
      <c r="Y5" s="9"/>
      <c r="Z5" s="9"/>
      <c r="AA5" s="7"/>
      <c r="AB5" s="7"/>
      <c r="AC5" s="7"/>
      <c r="AD5" s="9"/>
      <c r="AE5" s="9"/>
      <c r="AF5" s="9"/>
      <c r="AG5" s="2"/>
      <c r="AH5" s="2"/>
      <c r="AI5" s="5"/>
      <c r="AJ5" s="2" t="s">
        <v>1094</v>
      </c>
      <c r="AK5" s="2" t="s">
        <v>1094</v>
      </c>
      <c r="AL5" s="93" t="s">
        <v>1094</v>
      </c>
      <c r="AM5" s="2" t="s">
        <v>1094</v>
      </c>
      <c r="AN5" s="2" t="s">
        <v>1092</v>
      </c>
      <c r="AO5" s="2" t="s">
        <v>1093</v>
      </c>
      <c r="AP5" s="2" t="s">
        <v>1094</v>
      </c>
      <c r="AQ5" s="2" t="s">
        <v>1094</v>
      </c>
      <c r="AR5" s="2" t="s">
        <v>1095</v>
      </c>
      <c r="AS5" s="2" t="s">
        <v>1095</v>
      </c>
    </row>
    <row r="6" spans="1:45" ht="15">
      <c r="A6" s="2">
        <v>4094173906</v>
      </c>
      <c r="B6" s="2">
        <v>71309335</v>
      </c>
      <c r="C6" s="12">
        <v>42205.30300925926</v>
      </c>
      <c r="D6" s="12">
        <v>42205.326342592591</v>
      </c>
      <c r="E6" s="2" t="s">
        <v>140</v>
      </c>
      <c r="F6" s="7"/>
      <c r="G6" s="9"/>
      <c r="H6" s="9"/>
      <c r="I6" s="9"/>
      <c r="J6" s="2" t="s">
        <v>81</v>
      </c>
      <c r="K6" s="2"/>
      <c r="L6" s="2" t="s">
        <v>471</v>
      </c>
      <c r="M6" s="2"/>
      <c r="N6" s="6"/>
      <c r="O6" s="2"/>
      <c r="P6" s="6"/>
      <c r="Q6" s="2"/>
      <c r="R6" s="2"/>
      <c r="S6" s="2"/>
      <c r="T6" s="2"/>
      <c r="U6" s="5"/>
      <c r="V6" s="5"/>
      <c r="W6" s="2"/>
      <c r="X6" s="7"/>
      <c r="Y6" s="9"/>
      <c r="Z6" s="9"/>
      <c r="AA6" s="7"/>
      <c r="AB6" s="7"/>
      <c r="AC6" s="7"/>
      <c r="AD6" s="9"/>
      <c r="AE6" s="9"/>
      <c r="AF6" s="9"/>
      <c r="AG6" s="2"/>
      <c r="AH6" s="2"/>
      <c r="AI6" s="5"/>
      <c r="AJ6" s="2" t="s">
        <v>1094</v>
      </c>
      <c r="AK6" s="2" t="s">
        <v>1095</v>
      </c>
      <c r="AL6" s="93" t="s">
        <v>1095</v>
      </c>
      <c r="AM6" s="2" t="s">
        <v>1095</v>
      </c>
      <c r="AN6" s="2" t="s">
        <v>1095</v>
      </c>
      <c r="AO6" s="2" t="s">
        <v>1095</v>
      </c>
      <c r="AP6" s="2" t="s">
        <v>1094</v>
      </c>
      <c r="AQ6" s="2" t="s">
        <v>1095</v>
      </c>
      <c r="AR6" s="2" t="s">
        <v>1095</v>
      </c>
      <c r="AS6" s="2" t="s">
        <v>1095</v>
      </c>
    </row>
    <row r="7" spans="1:45" ht="15">
      <c r="A7" s="2">
        <v>4106261067</v>
      </c>
      <c r="B7" s="2">
        <v>71309335</v>
      </c>
      <c r="C7" s="12">
        <v>42212.309618055559</v>
      </c>
      <c r="D7" s="12">
        <v>42212.310034722221</v>
      </c>
      <c r="E7" s="2" t="s">
        <v>140</v>
      </c>
      <c r="F7" s="7"/>
      <c r="G7" s="9"/>
      <c r="H7" s="9"/>
      <c r="I7" s="9"/>
      <c r="J7" s="2" t="s">
        <v>81</v>
      </c>
      <c r="K7" s="2"/>
      <c r="L7" s="2" t="s">
        <v>471</v>
      </c>
      <c r="M7" s="2"/>
      <c r="N7" s="6"/>
      <c r="O7" s="2"/>
      <c r="P7" s="6"/>
      <c r="Q7" s="2"/>
      <c r="R7" s="2"/>
      <c r="S7" s="2"/>
      <c r="T7" s="2"/>
      <c r="U7" s="5"/>
      <c r="V7" s="5"/>
      <c r="W7" s="2"/>
      <c r="X7" s="7"/>
      <c r="Y7" s="9"/>
      <c r="Z7" s="9"/>
      <c r="AA7" s="7"/>
      <c r="AB7" s="7"/>
      <c r="AC7" s="7"/>
      <c r="AD7" s="9"/>
      <c r="AE7" s="9"/>
      <c r="AF7" s="9"/>
      <c r="AG7" s="2"/>
      <c r="AH7" s="2"/>
      <c r="AI7" s="5"/>
      <c r="AJ7" s="2" t="s">
        <v>1094</v>
      </c>
      <c r="AK7" s="2" t="s">
        <v>1095</v>
      </c>
      <c r="AL7" s="93" t="s">
        <v>1095</v>
      </c>
      <c r="AM7" s="2" t="s">
        <v>1095</v>
      </c>
      <c r="AN7" s="2" t="s">
        <v>1095</v>
      </c>
      <c r="AO7" s="2" t="s">
        <v>1095</v>
      </c>
      <c r="AP7" s="2" t="s">
        <v>1095</v>
      </c>
      <c r="AQ7" s="2" t="s">
        <v>1095</v>
      </c>
      <c r="AR7" s="2" t="s">
        <v>1095</v>
      </c>
      <c r="AS7" s="2" t="s">
        <v>1095</v>
      </c>
    </row>
    <row r="8" spans="1:45" ht="15">
      <c r="A8" s="2">
        <v>4106256722</v>
      </c>
      <c r="B8" s="2">
        <v>71309335</v>
      </c>
      <c r="C8" s="12">
        <v>42212.306469907409</v>
      </c>
      <c r="D8" s="12">
        <v>42212.309374999997</v>
      </c>
      <c r="E8" s="2" t="s">
        <v>140</v>
      </c>
      <c r="F8" s="9" t="s">
        <v>1073</v>
      </c>
      <c r="G8" s="9" t="s">
        <v>1074</v>
      </c>
      <c r="H8" s="9" t="s">
        <v>85</v>
      </c>
      <c r="I8" s="9"/>
      <c r="J8" s="2" t="s">
        <v>170</v>
      </c>
      <c r="K8" s="2" t="s">
        <v>492</v>
      </c>
      <c r="L8" s="2"/>
      <c r="M8" s="2" t="s">
        <v>1074</v>
      </c>
      <c r="N8" s="6" t="s">
        <v>83</v>
      </c>
      <c r="O8" s="2" t="s">
        <v>85</v>
      </c>
      <c r="P8" s="6" t="s">
        <v>1096</v>
      </c>
      <c r="Q8" s="2" t="s">
        <v>353</v>
      </c>
      <c r="R8" s="2" t="s">
        <v>1078</v>
      </c>
      <c r="S8" s="2" t="s">
        <v>1097</v>
      </c>
      <c r="T8" s="2" t="s">
        <v>1098</v>
      </c>
      <c r="U8" s="2" t="s">
        <v>1081</v>
      </c>
      <c r="V8" s="2" t="s">
        <v>1082</v>
      </c>
      <c r="W8" s="2" t="s">
        <v>1073</v>
      </c>
      <c r="X8" s="9" t="s">
        <v>117</v>
      </c>
      <c r="Y8" s="9" t="s">
        <v>171</v>
      </c>
      <c r="Z8" s="9" t="s">
        <v>1084</v>
      </c>
      <c r="AA8" s="9" t="s">
        <v>1085</v>
      </c>
      <c r="AB8" s="9" t="s">
        <v>171</v>
      </c>
      <c r="AC8" s="9" t="s">
        <v>1099</v>
      </c>
      <c r="AD8" s="9" t="s">
        <v>1088</v>
      </c>
      <c r="AE8" s="9" t="s">
        <v>171</v>
      </c>
      <c r="AF8" s="9" t="s">
        <v>1100</v>
      </c>
      <c r="AG8" s="2" t="s">
        <v>1085</v>
      </c>
      <c r="AH8" s="2" t="s">
        <v>1085</v>
      </c>
      <c r="AI8" s="2" t="s">
        <v>1085</v>
      </c>
      <c r="AJ8" s="2" t="s">
        <v>1094</v>
      </c>
      <c r="AK8" s="2" t="s">
        <v>1094</v>
      </c>
      <c r="AL8" s="93" t="s">
        <v>1094</v>
      </c>
      <c r="AM8" s="2" t="s">
        <v>1094</v>
      </c>
      <c r="AN8" s="2" t="s">
        <v>1095</v>
      </c>
      <c r="AO8" s="2" t="s">
        <v>1095</v>
      </c>
      <c r="AP8" s="2" t="s">
        <v>1095</v>
      </c>
      <c r="AQ8" s="2" t="s">
        <v>1094</v>
      </c>
      <c r="AR8" s="2" t="s">
        <v>1094</v>
      </c>
      <c r="AS8" s="2" t="s">
        <v>1094</v>
      </c>
    </row>
    <row r="9" spans="1:45" ht="15">
      <c r="A9" s="2">
        <v>4625838189</v>
      </c>
      <c r="B9" s="2">
        <v>71309335</v>
      </c>
      <c r="C9" s="12">
        <v>42460.306331018517</v>
      </c>
      <c r="D9" s="12">
        <v>42460.308032407411</v>
      </c>
      <c r="E9" s="2" t="s">
        <v>524</v>
      </c>
      <c r="F9" s="9" t="s">
        <v>449</v>
      </c>
      <c r="G9" s="9" t="s">
        <v>83</v>
      </c>
      <c r="H9" s="9" t="s">
        <v>85</v>
      </c>
      <c r="I9" s="9"/>
      <c r="J9" s="2" t="s">
        <v>170</v>
      </c>
      <c r="K9" s="2" t="s">
        <v>492</v>
      </c>
      <c r="L9" s="2"/>
      <c r="M9" s="2" t="s">
        <v>83</v>
      </c>
      <c r="N9" s="6" t="s">
        <v>951</v>
      </c>
      <c r="O9" s="2" t="s">
        <v>85</v>
      </c>
      <c r="P9" s="6">
        <v>36215</v>
      </c>
      <c r="Q9" s="2" t="s">
        <v>353</v>
      </c>
      <c r="R9" s="2" t="s">
        <v>1101</v>
      </c>
      <c r="S9" s="2" t="s">
        <v>1102</v>
      </c>
      <c r="T9" s="2" t="s">
        <v>1103</v>
      </c>
      <c r="U9" s="2" t="s">
        <v>1104</v>
      </c>
      <c r="V9" s="2">
        <v>25252</v>
      </c>
      <c r="W9" s="2" t="s">
        <v>449</v>
      </c>
      <c r="X9" s="9" t="s">
        <v>452</v>
      </c>
      <c r="Y9" s="9"/>
      <c r="Z9" s="9"/>
      <c r="AA9" s="7"/>
      <c r="AB9" s="7"/>
      <c r="AC9" s="7"/>
      <c r="AD9" s="9"/>
      <c r="AE9" s="9"/>
      <c r="AF9" s="9"/>
      <c r="AG9" s="2"/>
      <c r="AH9" s="2"/>
      <c r="AI9" s="5"/>
      <c r="AJ9" s="2" t="s">
        <v>1093</v>
      </c>
      <c r="AK9" s="2" t="s">
        <v>1094</v>
      </c>
      <c r="AL9" s="93" t="s">
        <v>1094</v>
      </c>
      <c r="AM9" s="2" t="s">
        <v>1094</v>
      </c>
      <c r="AN9" s="2" t="s">
        <v>1094</v>
      </c>
      <c r="AO9" s="2" t="s">
        <v>1094</v>
      </c>
      <c r="AP9" s="2" t="s">
        <v>1094</v>
      </c>
      <c r="AQ9" s="2" t="s">
        <v>1094</v>
      </c>
      <c r="AR9" s="2" t="s">
        <v>1093</v>
      </c>
      <c r="AS9" s="2" t="s">
        <v>1091</v>
      </c>
    </row>
    <row r="10" spans="1:45" ht="15">
      <c r="A10">
        <v>4625838189</v>
      </c>
      <c r="B10" s="2" t="s">
        <v>1105</v>
      </c>
      <c r="C10" s="12">
        <v>42464.224652777775</v>
      </c>
      <c r="D10" s="12">
        <v>42464.225648148145</v>
      </c>
      <c r="E10" s="2" t="s">
        <v>524</v>
      </c>
      <c r="F10" s="7"/>
      <c r="G10" s="9"/>
      <c r="H10" s="9"/>
      <c r="I10" s="9" t="s">
        <v>449</v>
      </c>
      <c r="J10" s="2" t="s">
        <v>170</v>
      </c>
      <c r="K10" s="2"/>
      <c r="L10" s="2" t="s">
        <v>492</v>
      </c>
      <c r="M10" s="2" t="s">
        <v>83</v>
      </c>
      <c r="N10" s="6" t="s">
        <v>83</v>
      </c>
      <c r="O10" s="2" t="s">
        <v>85</v>
      </c>
      <c r="P10" s="6">
        <v>36215</v>
      </c>
      <c r="Q10" s="2" t="s">
        <v>353</v>
      </c>
      <c r="R10" s="2" t="s">
        <v>1101</v>
      </c>
      <c r="S10" s="2" t="s">
        <v>1102</v>
      </c>
      <c r="T10" s="2" t="s">
        <v>83</v>
      </c>
      <c r="U10" s="2" t="s">
        <v>85</v>
      </c>
      <c r="V10" s="2">
        <v>25252</v>
      </c>
      <c r="W10" s="2" t="s">
        <v>449</v>
      </c>
      <c r="X10" s="9" t="s">
        <v>117</v>
      </c>
      <c r="Y10" s="9" t="s">
        <v>171</v>
      </c>
      <c r="Z10" s="9" t="s">
        <v>1106</v>
      </c>
      <c r="AA10" s="9" t="s">
        <v>1106</v>
      </c>
      <c r="AB10" s="9" t="s">
        <v>1107</v>
      </c>
      <c r="AC10" s="9" t="s">
        <v>1107</v>
      </c>
      <c r="AD10" s="9" t="s">
        <v>1108</v>
      </c>
      <c r="AE10" s="9" t="s">
        <v>1109</v>
      </c>
      <c r="AF10" s="9" t="s">
        <v>1110</v>
      </c>
      <c r="AG10" s="2" t="s">
        <v>1111</v>
      </c>
      <c r="AH10" s="2" t="s">
        <v>1112</v>
      </c>
      <c r="AI10" s="2" t="s">
        <v>1113</v>
      </c>
      <c r="AJ10" s="2" t="s">
        <v>1091</v>
      </c>
      <c r="AK10" s="2" t="s">
        <v>1092</v>
      </c>
      <c r="AL10" s="93" t="s">
        <v>1094</v>
      </c>
      <c r="AM10" s="2" t="s">
        <v>1093</v>
      </c>
      <c r="AN10" s="2" t="s">
        <v>1094</v>
      </c>
      <c r="AO10" s="2" t="s">
        <v>1093</v>
      </c>
      <c r="AP10" s="2" t="s">
        <v>1095</v>
      </c>
      <c r="AQ10" s="2" t="s">
        <v>1091</v>
      </c>
      <c r="AR10" s="2" t="s">
        <v>1092</v>
      </c>
      <c r="AS10" s="2" t="s">
        <v>1093</v>
      </c>
    </row>
    <row r="11" spans="1:45" ht="15">
      <c r="A11">
        <v>4625838189</v>
      </c>
      <c r="B11" s="2"/>
      <c r="C11" s="12">
        <v>42464.257638888892</v>
      </c>
      <c r="D11" s="12">
        <v>42464.258171296293</v>
      </c>
      <c r="E11" s="2" t="s">
        <v>524</v>
      </c>
      <c r="F11" s="7"/>
      <c r="G11" s="9"/>
      <c r="H11" s="9"/>
      <c r="I11" s="9"/>
      <c r="J11" s="2" t="s">
        <v>81</v>
      </c>
      <c r="K11" s="2"/>
      <c r="L11" s="2" t="s">
        <v>492</v>
      </c>
      <c r="M11" s="2"/>
      <c r="N11" s="6"/>
      <c r="O11" s="2"/>
      <c r="P11" s="6"/>
      <c r="Q11" s="2"/>
      <c r="R11" s="2"/>
      <c r="S11" s="2"/>
      <c r="T11" s="2"/>
      <c r="U11" s="5"/>
      <c r="V11" s="5"/>
      <c r="W11" s="2"/>
      <c r="X11" s="7"/>
      <c r="Y11" s="9"/>
      <c r="Z11" s="9"/>
      <c r="AA11" s="7"/>
      <c r="AB11" s="7"/>
      <c r="AC11" s="7"/>
      <c r="AD11" s="9"/>
      <c r="AE11" s="9"/>
      <c r="AF11" s="9"/>
      <c r="AG11" s="2"/>
      <c r="AH11" s="2"/>
      <c r="AI11" s="5"/>
      <c r="AJ11" s="2" t="s">
        <v>1094</v>
      </c>
      <c r="AK11" s="2" t="s">
        <v>1095</v>
      </c>
      <c r="AL11" s="93" t="s">
        <v>1095</v>
      </c>
      <c r="AM11" s="2" t="s">
        <v>1095</v>
      </c>
      <c r="AN11" s="2" t="s">
        <v>1095</v>
      </c>
      <c r="AO11" s="2" t="s">
        <v>1094</v>
      </c>
      <c r="AP11" s="2" t="s">
        <v>1093</v>
      </c>
      <c r="AQ11" s="2" t="s">
        <v>1095</v>
      </c>
      <c r="AR11" s="2" t="s">
        <v>1094</v>
      </c>
      <c r="AS11" s="2" t="s">
        <v>1094</v>
      </c>
    </row>
    <row r="12" spans="1:45" ht="15">
      <c r="A12" s="2">
        <v>4633182359</v>
      </c>
      <c r="B12" s="2" t="s">
        <v>1105</v>
      </c>
      <c r="C12" s="12">
        <v>42464.224652777775</v>
      </c>
      <c r="D12" s="12">
        <v>42464.225648148145</v>
      </c>
      <c r="E12" s="2" t="s">
        <v>524</v>
      </c>
      <c r="F12" s="7"/>
      <c r="G12" s="9"/>
      <c r="H12" s="9"/>
      <c r="I12" s="9" t="s">
        <v>449</v>
      </c>
      <c r="J12" s="2" t="s">
        <v>170</v>
      </c>
      <c r="K12" s="2" t="s">
        <v>492</v>
      </c>
      <c r="L12" s="2"/>
      <c r="M12" s="2" t="s">
        <v>83</v>
      </c>
      <c r="N12" s="6" t="s">
        <v>83</v>
      </c>
      <c r="O12" s="2" t="s">
        <v>85</v>
      </c>
      <c r="P12" s="6">
        <v>36215</v>
      </c>
      <c r="Q12" s="2" t="s">
        <v>353</v>
      </c>
      <c r="R12" s="2" t="s">
        <v>1101</v>
      </c>
      <c r="S12" s="2" t="s">
        <v>1102</v>
      </c>
      <c r="T12" s="2" t="s">
        <v>83</v>
      </c>
      <c r="U12" s="2" t="s">
        <v>85</v>
      </c>
      <c r="V12" s="2">
        <v>25252</v>
      </c>
      <c r="W12" s="2" t="s">
        <v>449</v>
      </c>
      <c r="X12" s="9" t="s">
        <v>117</v>
      </c>
      <c r="Y12" s="9" t="s">
        <v>171</v>
      </c>
      <c r="Z12" s="9" t="s">
        <v>1106</v>
      </c>
      <c r="AA12" s="9" t="s">
        <v>1106</v>
      </c>
      <c r="AB12" s="9" t="s">
        <v>1107</v>
      </c>
      <c r="AC12" s="9" t="s">
        <v>1107</v>
      </c>
      <c r="AD12" s="9" t="s">
        <v>1108</v>
      </c>
      <c r="AE12" s="9" t="s">
        <v>1109</v>
      </c>
      <c r="AF12" s="9" t="s">
        <v>1110</v>
      </c>
      <c r="AG12" s="2" t="s">
        <v>1111</v>
      </c>
      <c r="AH12" s="2" t="s">
        <v>1112</v>
      </c>
      <c r="AI12" s="2" t="s">
        <v>1113</v>
      </c>
      <c r="AJ12" s="2" t="s">
        <v>1091</v>
      </c>
      <c r="AK12" s="2" t="s">
        <v>1092</v>
      </c>
      <c r="AL12" s="93" t="s">
        <v>1094</v>
      </c>
      <c r="AM12" s="2" t="s">
        <v>1093</v>
      </c>
      <c r="AN12" s="2" t="s">
        <v>1094</v>
      </c>
      <c r="AO12" s="2" t="s">
        <v>1093</v>
      </c>
      <c r="AP12" s="2" t="s">
        <v>1095</v>
      </c>
      <c r="AQ12" s="2" t="s">
        <v>1091</v>
      </c>
      <c r="AR12" s="2" t="s">
        <v>1092</v>
      </c>
      <c r="AS12" s="2" t="s">
        <v>1093</v>
      </c>
    </row>
    <row r="13" spans="1:45" ht="15">
      <c r="A13" s="2">
        <v>4638593807</v>
      </c>
      <c r="B13" s="2">
        <v>71309335</v>
      </c>
      <c r="C13" s="12">
        <v>42466.07403935185</v>
      </c>
      <c r="D13" s="12">
        <v>42466.078865740739</v>
      </c>
      <c r="E13" s="2" t="s">
        <v>524</v>
      </c>
      <c r="F13" s="7"/>
      <c r="G13" s="9"/>
      <c r="H13" s="9"/>
      <c r="I13" s="9" t="s">
        <v>455</v>
      </c>
      <c r="J13" s="2" t="s">
        <v>170</v>
      </c>
      <c r="K13" s="2" t="s">
        <v>1114</v>
      </c>
      <c r="L13" s="2"/>
      <c r="M13" s="2" t="s">
        <v>525</v>
      </c>
      <c r="N13" s="6" t="s">
        <v>1115</v>
      </c>
      <c r="O13" s="2" t="s">
        <v>526</v>
      </c>
      <c r="P13" s="6">
        <v>36526</v>
      </c>
      <c r="Q13" s="2" t="s">
        <v>353</v>
      </c>
      <c r="R13" s="2" t="s">
        <v>1116</v>
      </c>
      <c r="S13" s="2" t="s">
        <v>84</v>
      </c>
      <c r="T13" s="2" t="s">
        <v>1117</v>
      </c>
      <c r="U13" s="2" t="s">
        <v>1118</v>
      </c>
      <c r="V13" s="5"/>
      <c r="W13" s="2" t="s">
        <v>455</v>
      </c>
      <c r="X13" s="9" t="s">
        <v>117</v>
      </c>
      <c r="Y13" s="9" t="s">
        <v>1119</v>
      </c>
      <c r="Z13" s="9" t="s">
        <v>1120</v>
      </c>
      <c r="AA13" s="9" t="s">
        <v>1121</v>
      </c>
      <c r="AB13" s="9" t="s">
        <v>1122</v>
      </c>
      <c r="AC13" s="9" t="s">
        <v>1123</v>
      </c>
      <c r="AD13" s="9" t="s">
        <v>1124</v>
      </c>
      <c r="AE13" s="9" t="s">
        <v>1125</v>
      </c>
      <c r="AF13" s="9" t="s">
        <v>1126</v>
      </c>
      <c r="AG13" s="2" t="s">
        <v>434</v>
      </c>
      <c r="AH13" s="2" t="s">
        <v>1127</v>
      </c>
      <c r="AI13" s="2" t="s">
        <v>1128</v>
      </c>
      <c r="AJ13" s="2" t="s">
        <v>1093</v>
      </c>
      <c r="AK13" s="2" t="s">
        <v>1093</v>
      </c>
      <c r="AL13" s="93" t="s">
        <v>1093</v>
      </c>
      <c r="AM13" s="2" t="s">
        <v>1093</v>
      </c>
      <c r="AN13" s="2" t="s">
        <v>1095</v>
      </c>
      <c r="AO13" s="2" t="s">
        <v>1091</v>
      </c>
      <c r="AP13" s="2" t="s">
        <v>1092</v>
      </c>
      <c r="AQ13" s="2" t="s">
        <v>1095</v>
      </c>
      <c r="AR13" s="2" t="s">
        <v>1094</v>
      </c>
      <c r="AS13" s="2" t="s">
        <v>1093</v>
      </c>
    </row>
    <row r="14" spans="1:45" ht="15">
      <c r="A14" s="2">
        <v>4638593807</v>
      </c>
      <c r="B14" s="2">
        <v>71309335</v>
      </c>
      <c r="C14" s="12">
        <v>42466.07403935185</v>
      </c>
      <c r="D14" s="12">
        <v>42466.078865740739</v>
      </c>
      <c r="E14" s="2" t="s">
        <v>524</v>
      </c>
      <c r="F14" s="7"/>
      <c r="G14" s="9"/>
      <c r="H14" s="9"/>
      <c r="I14" s="9" t="s">
        <v>455</v>
      </c>
      <c r="J14" s="2" t="s">
        <v>170</v>
      </c>
      <c r="K14" s="2" t="s">
        <v>1114</v>
      </c>
      <c r="L14" s="2"/>
      <c r="M14" s="2" t="s">
        <v>525</v>
      </c>
      <c r="N14" s="6" t="s">
        <v>1115</v>
      </c>
      <c r="O14" s="2" t="s">
        <v>526</v>
      </c>
      <c r="P14" s="6">
        <v>36526</v>
      </c>
      <c r="Q14" s="2" t="s">
        <v>353</v>
      </c>
      <c r="R14" s="2" t="s">
        <v>1116</v>
      </c>
      <c r="S14" s="2" t="s">
        <v>84</v>
      </c>
      <c r="T14" s="2" t="s">
        <v>1117</v>
      </c>
      <c r="U14" s="2" t="s">
        <v>1118</v>
      </c>
      <c r="V14" s="5"/>
      <c r="W14" s="2" t="s">
        <v>455</v>
      </c>
      <c r="X14" s="9" t="s">
        <v>117</v>
      </c>
      <c r="Y14" s="9" t="s">
        <v>1119</v>
      </c>
      <c r="Z14" s="9" t="s">
        <v>1120</v>
      </c>
      <c r="AA14" s="9" t="s">
        <v>1121</v>
      </c>
      <c r="AB14" s="9" t="s">
        <v>1122</v>
      </c>
      <c r="AC14" s="9" t="s">
        <v>1123</v>
      </c>
      <c r="AD14" s="9" t="s">
        <v>1124</v>
      </c>
      <c r="AE14" s="9" t="s">
        <v>1125</v>
      </c>
      <c r="AF14" s="9" t="s">
        <v>1126</v>
      </c>
      <c r="AG14" s="2" t="s">
        <v>434</v>
      </c>
      <c r="AH14" s="2" t="s">
        <v>1127</v>
      </c>
      <c r="AI14" s="2" t="s">
        <v>1128</v>
      </c>
      <c r="AJ14" s="2" t="s">
        <v>1093</v>
      </c>
      <c r="AK14" s="2" t="s">
        <v>1093</v>
      </c>
      <c r="AL14" s="93" t="s">
        <v>1093</v>
      </c>
      <c r="AM14" s="2" t="s">
        <v>1093</v>
      </c>
      <c r="AN14" s="2" t="s">
        <v>1095</v>
      </c>
      <c r="AO14" s="2" t="s">
        <v>1091</v>
      </c>
      <c r="AP14" s="2" t="s">
        <v>1092</v>
      </c>
      <c r="AQ14" s="2" t="s">
        <v>1095</v>
      </c>
      <c r="AR14" s="2" t="s">
        <v>1094</v>
      </c>
      <c r="AS14" s="2" t="s">
        <v>1093</v>
      </c>
    </row>
    <row r="15" spans="1:45" ht="15">
      <c r="A15" s="2">
        <v>4638857575</v>
      </c>
      <c r="B15" s="2">
        <v>71309335</v>
      </c>
      <c r="C15" s="12">
        <v>42466.244120370371</v>
      </c>
      <c r="D15" s="12">
        <v>42466.244664351849</v>
      </c>
      <c r="E15" s="2" t="s">
        <v>524</v>
      </c>
      <c r="F15" s="7"/>
      <c r="G15" s="9"/>
      <c r="H15" s="9"/>
      <c r="I15" s="9"/>
      <c r="J15" s="2" t="s">
        <v>81</v>
      </c>
      <c r="K15" s="2"/>
      <c r="L15" s="2" t="s">
        <v>1129</v>
      </c>
      <c r="M15" s="2"/>
      <c r="N15" s="6"/>
      <c r="O15" s="2"/>
      <c r="P15" s="6"/>
      <c r="Q15" s="2"/>
      <c r="R15" s="2"/>
      <c r="S15" s="2"/>
      <c r="T15" s="2"/>
      <c r="U15" s="5"/>
      <c r="V15" s="5"/>
      <c r="W15" s="2"/>
      <c r="X15" s="7"/>
      <c r="Y15" s="9"/>
      <c r="Z15" s="9"/>
      <c r="AA15" s="7"/>
      <c r="AB15" s="7"/>
      <c r="AC15" s="7"/>
      <c r="AD15" s="9"/>
      <c r="AE15" s="9"/>
      <c r="AF15" s="9"/>
      <c r="AG15" s="2"/>
      <c r="AH15" s="2"/>
      <c r="AI15" s="5"/>
      <c r="AJ15" s="2" t="s">
        <v>1094</v>
      </c>
      <c r="AK15" s="2" t="s">
        <v>1093</v>
      </c>
      <c r="AL15" s="93" t="s">
        <v>1092</v>
      </c>
      <c r="AM15" s="2" t="s">
        <v>1091</v>
      </c>
      <c r="AN15" s="2" t="s">
        <v>1092</v>
      </c>
      <c r="AO15" s="2" t="s">
        <v>1095</v>
      </c>
      <c r="AP15" s="2" t="s">
        <v>1095</v>
      </c>
      <c r="AQ15" s="2" t="s">
        <v>1092</v>
      </c>
      <c r="AR15" s="2" t="s">
        <v>1092</v>
      </c>
      <c r="AS15" s="2" t="s">
        <v>1094</v>
      </c>
    </row>
    <row r="16" spans="1:45" ht="15">
      <c r="A16" s="2">
        <v>4638871570</v>
      </c>
      <c r="B16" s="2">
        <v>71309335</v>
      </c>
      <c r="C16" s="12">
        <v>42466.255185185182</v>
      </c>
      <c r="D16" s="12">
        <v>42466.255659722221</v>
      </c>
      <c r="E16" s="2" t="s">
        <v>524</v>
      </c>
      <c r="F16" s="7"/>
      <c r="G16" s="9"/>
      <c r="H16" s="9"/>
      <c r="I16" s="9"/>
      <c r="J16" s="2" t="s">
        <v>81</v>
      </c>
      <c r="K16" s="2"/>
      <c r="L16" s="2" t="s">
        <v>1129</v>
      </c>
      <c r="M16" s="2"/>
      <c r="N16" s="6"/>
      <c r="O16" s="2"/>
      <c r="P16" s="6"/>
      <c r="Q16" s="2"/>
      <c r="R16" s="2"/>
      <c r="S16" s="2"/>
      <c r="T16" s="2"/>
      <c r="U16" s="5"/>
      <c r="V16" s="5"/>
      <c r="W16" s="2"/>
      <c r="X16" s="7"/>
      <c r="Y16" s="9"/>
      <c r="Z16" s="9"/>
      <c r="AA16" s="7"/>
      <c r="AB16" s="7"/>
      <c r="AC16" s="7"/>
      <c r="AD16" s="9"/>
      <c r="AE16" s="9"/>
      <c r="AF16" s="9"/>
      <c r="AG16" s="2"/>
      <c r="AH16" s="2"/>
      <c r="AI16" s="5"/>
      <c r="AJ16" s="2" t="s">
        <v>1095</v>
      </c>
      <c r="AK16" s="2" t="s">
        <v>1095</v>
      </c>
      <c r="AL16" s="93" t="s">
        <v>1095</v>
      </c>
      <c r="AM16" s="2" t="s">
        <v>1095</v>
      </c>
      <c r="AN16" s="2" t="s">
        <v>1095</v>
      </c>
      <c r="AO16" s="2" t="s">
        <v>1095</v>
      </c>
      <c r="AP16" s="2" t="s">
        <v>1095</v>
      </c>
      <c r="AQ16" s="2" t="s">
        <v>1095</v>
      </c>
      <c r="AR16" s="2" t="s">
        <v>1095</v>
      </c>
      <c r="AS16" s="2" t="s">
        <v>1095</v>
      </c>
    </row>
    <row r="17" spans="1:45" ht="15">
      <c r="A17" s="2">
        <v>4638860597</v>
      </c>
      <c r="B17" s="2">
        <v>71309335</v>
      </c>
      <c r="C17" s="12">
        <v>42466.246504629627</v>
      </c>
      <c r="D17" s="12">
        <v>42466.247245370374</v>
      </c>
      <c r="E17" s="2" t="s">
        <v>524</v>
      </c>
      <c r="F17" s="7"/>
      <c r="G17" s="9"/>
      <c r="H17" s="9"/>
      <c r="I17" s="9" t="s">
        <v>455</v>
      </c>
      <c r="J17" s="2" t="s">
        <v>170</v>
      </c>
      <c r="K17" s="2" t="s">
        <v>1114</v>
      </c>
      <c r="L17" s="2"/>
      <c r="M17" s="2" t="s">
        <v>525</v>
      </c>
      <c r="N17" s="6" t="s">
        <v>1130</v>
      </c>
      <c r="O17" s="2" t="s">
        <v>1131</v>
      </c>
      <c r="P17" s="6">
        <v>36526</v>
      </c>
      <c r="Q17" s="2" t="s">
        <v>559</v>
      </c>
      <c r="R17" s="2" t="s">
        <v>1116</v>
      </c>
      <c r="S17" s="2" t="s">
        <v>1132</v>
      </c>
      <c r="T17" s="2" t="s">
        <v>1133</v>
      </c>
      <c r="U17" s="2" t="s">
        <v>1134</v>
      </c>
      <c r="V17" s="5"/>
      <c r="W17" s="2" t="s">
        <v>455</v>
      </c>
      <c r="X17" s="9" t="s">
        <v>452</v>
      </c>
      <c r="Y17" s="9"/>
      <c r="Z17" s="9"/>
      <c r="AA17" s="7"/>
      <c r="AB17" s="7"/>
      <c r="AC17" s="7"/>
      <c r="AD17" s="9"/>
      <c r="AE17" s="9"/>
      <c r="AF17" s="9"/>
      <c r="AG17" s="2"/>
      <c r="AH17" s="2"/>
      <c r="AI17" s="5"/>
      <c r="AJ17" s="2" t="s">
        <v>1094</v>
      </c>
      <c r="AK17" s="2" t="s">
        <v>1094</v>
      </c>
      <c r="AL17" s="93" t="s">
        <v>1094</v>
      </c>
      <c r="AM17" s="2" t="s">
        <v>1095</v>
      </c>
      <c r="AN17" s="2" t="s">
        <v>1095</v>
      </c>
      <c r="AO17" s="2" t="s">
        <v>1095</v>
      </c>
      <c r="AP17" s="2" t="s">
        <v>1094</v>
      </c>
      <c r="AQ17" s="2" t="s">
        <v>1095</v>
      </c>
      <c r="AR17" s="2" t="s">
        <v>1092</v>
      </c>
      <c r="AS17" s="2" t="s">
        <v>1094</v>
      </c>
    </row>
    <row r="18" spans="1:45" ht="15">
      <c r="A18" s="2">
        <v>4778359557</v>
      </c>
      <c r="B18" s="2">
        <v>71309335</v>
      </c>
      <c r="C18" s="12">
        <v>42528.252326388887</v>
      </c>
      <c r="D18" s="12">
        <v>42528.255231481482</v>
      </c>
      <c r="E18" s="2" t="s">
        <v>1135</v>
      </c>
      <c r="F18" s="7"/>
      <c r="G18" s="9"/>
      <c r="H18" s="9"/>
      <c r="I18" s="9" t="s">
        <v>1136</v>
      </c>
      <c r="J18" s="2" t="s">
        <v>170</v>
      </c>
      <c r="K18" s="2">
        <v>5346548654654</v>
      </c>
      <c r="L18" s="2"/>
      <c r="M18" s="2" t="s">
        <v>1137</v>
      </c>
      <c r="N18" s="6"/>
      <c r="O18" s="2" t="s">
        <v>1138</v>
      </c>
      <c r="P18" s="6" t="s">
        <v>1139</v>
      </c>
      <c r="Q18" s="2"/>
      <c r="R18" s="2"/>
      <c r="S18" s="2" t="s">
        <v>1137</v>
      </c>
      <c r="T18" s="2"/>
      <c r="U18" s="2" t="s">
        <v>1138</v>
      </c>
      <c r="V18" s="2" t="s">
        <v>1140</v>
      </c>
      <c r="W18" s="2" t="s">
        <v>1136</v>
      </c>
      <c r="X18" s="9" t="s">
        <v>452</v>
      </c>
      <c r="Y18" s="9"/>
      <c r="Z18" s="9"/>
      <c r="AA18" s="7"/>
      <c r="AB18" s="7"/>
      <c r="AC18" s="7"/>
      <c r="AD18" s="9"/>
      <c r="AE18" s="9"/>
      <c r="AF18" s="9"/>
      <c r="AG18" s="2"/>
      <c r="AH18" s="2"/>
      <c r="AI18" s="5"/>
      <c r="AJ18" s="2" t="s">
        <v>1092</v>
      </c>
      <c r="AK18" s="2" t="s">
        <v>1094</v>
      </c>
      <c r="AL18" s="93" t="s">
        <v>1093</v>
      </c>
      <c r="AM18" s="2" t="s">
        <v>1091</v>
      </c>
      <c r="AN18" s="2" t="s">
        <v>1095</v>
      </c>
      <c r="AO18" s="2" t="s">
        <v>1093</v>
      </c>
      <c r="AP18" s="2" t="s">
        <v>1094</v>
      </c>
      <c r="AQ18" s="2" t="s">
        <v>1093</v>
      </c>
      <c r="AR18" s="2" t="s">
        <v>1093</v>
      </c>
      <c r="AS18" s="2" t="s">
        <v>1093</v>
      </c>
    </row>
    <row r="19" spans="1:45" ht="15">
      <c r="A19" s="2">
        <v>4846403395</v>
      </c>
      <c r="B19" s="2">
        <v>71309335</v>
      </c>
      <c r="C19" s="12">
        <v>42562.022893518515</v>
      </c>
      <c r="D19" s="12">
        <v>42562.023784722223</v>
      </c>
      <c r="E19" s="2" t="s">
        <v>667</v>
      </c>
      <c r="F19" s="7"/>
      <c r="G19" s="9"/>
      <c r="H19" s="9"/>
      <c r="I19" s="9"/>
      <c r="J19" s="2" t="s">
        <v>81</v>
      </c>
      <c r="K19" s="2"/>
      <c r="L19" s="2" t="s">
        <v>668</v>
      </c>
      <c r="M19" s="2"/>
      <c r="N19" s="6"/>
      <c r="O19" s="2"/>
      <c r="P19" s="6"/>
      <c r="Q19" s="2"/>
      <c r="R19" s="2"/>
      <c r="S19" s="2"/>
      <c r="T19" s="2"/>
      <c r="U19" s="5"/>
      <c r="V19" s="5"/>
      <c r="W19" s="2"/>
      <c r="X19" s="7"/>
      <c r="Y19" s="9"/>
      <c r="Z19" s="9"/>
      <c r="AA19" s="7"/>
      <c r="AB19" s="7"/>
      <c r="AC19" s="7"/>
      <c r="AD19" s="9"/>
      <c r="AE19" s="9"/>
      <c r="AF19" s="9"/>
      <c r="AG19" s="2"/>
      <c r="AH19" s="2"/>
      <c r="AI19" s="5"/>
      <c r="AJ19" s="2" t="s">
        <v>1094</v>
      </c>
      <c r="AK19" s="2" t="s">
        <v>1095</v>
      </c>
      <c r="AL19" s="93" t="s">
        <v>1095</v>
      </c>
      <c r="AM19" s="2" t="s">
        <v>1094</v>
      </c>
      <c r="AN19" s="2" t="s">
        <v>1095</v>
      </c>
      <c r="AO19" s="2" t="s">
        <v>1095</v>
      </c>
      <c r="AP19" s="2" t="s">
        <v>1094</v>
      </c>
      <c r="AQ19" s="2" t="s">
        <v>1095</v>
      </c>
      <c r="AR19" s="2" t="s">
        <v>1095</v>
      </c>
      <c r="AS19" s="2" t="s">
        <v>1095</v>
      </c>
    </row>
    <row r="20" spans="1:45" ht="15">
      <c r="A20" s="2"/>
      <c r="B20" s="2"/>
      <c r="C20" s="12"/>
      <c r="D20" s="12"/>
      <c r="E20" s="2"/>
      <c r="F20" s="7"/>
      <c r="G20" s="9"/>
      <c r="H20" s="9"/>
      <c r="I20" s="9"/>
      <c r="J20" s="2"/>
      <c r="K20" s="2"/>
      <c r="L20" s="2"/>
      <c r="M20" s="2"/>
      <c r="N20" s="6"/>
      <c r="O20" s="2"/>
      <c r="P20" s="6"/>
      <c r="Q20" s="2"/>
      <c r="R20" s="2"/>
      <c r="S20" s="2"/>
      <c r="T20" s="2"/>
      <c r="U20" s="5"/>
      <c r="V20" s="5"/>
      <c r="W20" s="2"/>
      <c r="X20" s="7"/>
      <c r="Y20" s="9"/>
      <c r="Z20" s="9"/>
      <c r="AA20" s="7"/>
      <c r="AB20" s="7"/>
      <c r="AC20" s="7"/>
      <c r="AD20" s="9"/>
      <c r="AE20" s="9"/>
      <c r="AF20" s="9"/>
      <c r="AG20" s="2"/>
      <c r="AH20" s="2"/>
      <c r="AI20" s="5"/>
      <c r="AJ20" s="2"/>
      <c r="AK20" s="2"/>
      <c r="AL20" s="93"/>
      <c r="AM20" s="2"/>
      <c r="AN20" s="2"/>
      <c r="AO20" s="2"/>
      <c r="AP20" s="2"/>
      <c r="AQ20" s="2"/>
      <c r="AR20" s="2"/>
      <c r="AS20" s="2"/>
    </row>
    <row r="21" spans="1:45" ht="15">
      <c r="A21" s="2"/>
      <c r="B21" s="2"/>
      <c r="C21" s="12"/>
      <c r="D21" s="12"/>
      <c r="E21" s="2"/>
      <c r="F21" s="7"/>
      <c r="G21" s="7"/>
      <c r="H21" s="7"/>
      <c r="I21" s="7"/>
      <c r="J21" s="2"/>
      <c r="K21" s="2"/>
      <c r="L21" s="2"/>
      <c r="M21" s="2"/>
      <c r="N21" s="6"/>
      <c r="O21" s="2"/>
      <c r="P21" s="6"/>
      <c r="Q21" s="2"/>
      <c r="R21" s="2"/>
      <c r="S21" s="2"/>
      <c r="T21" s="2"/>
      <c r="U21" s="5"/>
      <c r="V21" s="5"/>
      <c r="W21" s="2"/>
      <c r="X21" s="7"/>
      <c r="Y21" s="9"/>
      <c r="Z21" s="9"/>
      <c r="AA21" s="7"/>
      <c r="AB21" s="7"/>
      <c r="AC21" s="7"/>
      <c r="AD21" s="9"/>
      <c r="AE21" s="9"/>
      <c r="AF21" s="9"/>
      <c r="AG21" s="2"/>
      <c r="AH21" s="2"/>
      <c r="AI21" s="5"/>
      <c r="AJ21" s="2"/>
      <c r="AK21" s="2"/>
      <c r="AL21" s="2"/>
      <c r="AM21" s="2"/>
      <c r="AN21" s="2"/>
      <c r="AO21" s="2"/>
      <c r="AP21" s="2"/>
      <c r="AQ21" s="2"/>
      <c r="AR21" s="2"/>
      <c r="AS21" s="2"/>
    </row>
    <row r="22" spans="1:45" ht="15">
      <c r="A22" s="2"/>
      <c r="B22" s="2"/>
      <c r="C22" s="12"/>
      <c r="D22" s="12"/>
      <c r="E22" s="2"/>
      <c r="F22" s="7"/>
      <c r="G22" s="7"/>
      <c r="H22" s="7"/>
      <c r="I22" s="7"/>
      <c r="J22" s="2"/>
      <c r="K22" s="2"/>
      <c r="L22" s="2"/>
      <c r="M22" s="2"/>
      <c r="N22" s="6"/>
      <c r="O22" s="2"/>
      <c r="P22" s="6"/>
      <c r="Q22" s="2"/>
      <c r="R22" s="2"/>
      <c r="S22" s="2"/>
      <c r="T22" s="2"/>
      <c r="U22" s="5"/>
      <c r="V22" s="5"/>
      <c r="W22" s="2"/>
      <c r="X22" s="7"/>
      <c r="Y22" s="9"/>
      <c r="Z22" s="9"/>
      <c r="AA22" s="7"/>
      <c r="AB22" s="7"/>
      <c r="AC22" s="7"/>
      <c r="AD22" s="9"/>
      <c r="AE22" s="9"/>
      <c r="AF22" s="9"/>
      <c r="AG22" s="2"/>
      <c r="AH22" s="2"/>
      <c r="AI22" s="5"/>
      <c r="AJ22" s="2"/>
      <c r="AK22" s="2"/>
      <c r="AL22" s="2"/>
      <c r="AM22" s="2"/>
      <c r="AN22" s="2"/>
      <c r="AO22" s="2"/>
      <c r="AP22" s="2"/>
      <c r="AQ22" s="2"/>
      <c r="AR22" s="2"/>
      <c r="AS22" s="2"/>
    </row>
    <row r="23" spans="1:45" ht="15">
      <c r="A23" s="2"/>
      <c r="B23" s="2"/>
      <c r="C23" s="12"/>
      <c r="D23" s="12"/>
      <c r="E23" s="2"/>
      <c r="F23" s="7"/>
      <c r="G23" s="7"/>
      <c r="H23" s="7"/>
      <c r="I23" s="9"/>
      <c r="J23" s="2"/>
      <c r="K23" s="2"/>
      <c r="L23" s="2"/>
      <c r="M23" s="2"/>
      <c r="N23" s="6"/>
      <c r="O23" s="2"/>
      <c r="P23" s="6"/>
      <c r="Q23" s="2"/>
      <c r="R23" s="2"/>
      <c r="S23" s="2"/>
      <c r="T23" s="2"/>
      <c r="U23" s="5"/>
      <c r="V23" s="5"/>
      <c r="W23" s="2"/>
      <c r="X23" s="7"/>
      <c r="Y23" s="9"/>
      <c r="Z23" s="9"/>
      <c r="AA23" s="7"/>
      <c r="AB23" s="7"/>
      <c r="AC23" s="7"/>
      <c r="AD23" s="9"/>
      <c r="AE23" s="9"/>
      <c r="AF23" s="9"/>
      <c r="AG23" s="2"/>
      <c r="AH23" s="2"/>
      <c r="AI23" s="5"/>
      <c r="AJ23" s="2"/>
      <c r="AK23" s="2"/>
      <c r="AL23" s="2"/>
      <c r="AM23" s="2"/>
      <c r="AN23" s="2"/>
      <c r="AO23" s="2"/>
      <c r="AP23" s="2"/>
      <c r="AQ23" s="2"/>
      <c r="AR23" s="2"/>
      <c r="AS23" s="2"/>
    </row>
    <row r="24" spans="1:45" ht="15">
      <c r="A24" s="2"/>
      <c r="B24" s="2"/>
      <c r="C24" s="12"/>
      <c r="D24" s="12"/>
      <c r="E24" s="2"/>
      <c r="F24" s="7"/>
      <c r="G24" s="7"/>
      <c r="H24" s="7"/>
      <c r="I24" s="9"/>
      <c r="J24" s="2"/>
      <c r="K24" s="2"/>
      <c r="L24" s="2"/>
      <c r="M24" s="2"/>
      <c r="N24" s="6"/>
      <c r="O24" s="2"/>
      <c r="P24" s="6"/>
      <c r="Q24" s="2"/>
      <c r="R24" s="2"/>
      <c r="S24" s="2"/>
      <c r="T24" s="2"/>
      <c r="U24" s="5"/>
      <c r="V24" s="5"/>
      <c r="W24" s="2"/>
      <c r="X24" s="7"/>
      <c r="Y24" s="9"/>
      <c r="Z24" s="9"/>
      <c r="AA24" s="7"/>
      <c r="AB24" s="7"/>
      <c r="AC24" s="7"/>
      <c r="AD24" s="9"/>
      <c r="AE24" s="9"/>
      <c r="AF24" s="9"/>
      <c r="AG24" s="2"/>
      <c r="AH24" s="2"/>
      <c r="AI24" s="5"/>
      <c r="AJ24" s="2"/>
      <c r="AK24" s="2"/>
      <c r="AL24" s="2"/>
      <c r="AM24" s="2"/>
      <c r="AN24" s="2"/>
      <c r="AO24" s="2"/>
      <c r="AP24" s="2"/>
      <c r="AQ24" s="2"/>
      <c r="AR24" s="2"/>
      <c r="AS24" s="2"/>
    </row>
    <row r="25" spans="1:45" ht="15">
      <c r="A25" s="2"/>
      <c r="B25" s="2"/>
      <c r="C25" s="12"/>
      <c r="D25" s="12"/>
      <c r="E25" s="2"/>
      <c r="F25" s="7"/>
      <c r="G25" s="7"/>
      <c r="H25" s="7"/>
      <c r="I25" s="9"/>
      <c r="J25" s="2"/>
      <c r="K25" s="2"/>
      <c r="L25" s="2"/>
      <c r="M25" s="2"/>
      <c r="N25" s="6"/>
      <c r="O25" s="2"/>
      <c r="P25" s="6"/>
      <c r="Q25" s="2"/>
      <c r="R25" s="2"/>
      <c r="S25" s="2"/>
      <c r="T25" s="2"/>
      <c r="U25" s="5"/>
      <c r="V25" s="5"/>
      <c r="W25" s="2"/>
      <c r="X25" s="7"/>
      <c r="Y25" s="9"/>
      <c r="Z25" s="9"/>
      <c r="AA25" s="7"/>
      <c r="AB25" s="7"/>
      <c r="AC25" s="7"/>
      <c r="AD25" s="9"/>
      <c r="AE25" s="9"/>
      <c r="AF25" s="9"/>
      <c r="AG25" s="2"/>
      <c r="AH25" s="2"/>
      <c r="AI25" s="5"/>
      <c r="AJ25" s="2"/>
      <c r="AK25" s="2"/>
      <c r="AL25" s="2"/>
      <c r="AM25" s="2"/>
      <c r="AN25" s="2"/>
      <c r="AO25" s="2"/>
      <c r="AP25" s="2"/>
      <c r="AQ25" s="2"/>
      <c r="AR25" s="2"/>
      <c r="AS25" s="2"/>
    </row>
    <row r="26" spans="1:45" ht="15">
      <c r="A26" s="2"/>
      <c r="B26" s="2"/>
      <c r="C26" s="12"/>
      <c r="D26" s="12"/>
      <c r="E26" s="2"/>
      <c r="F26" s="7"/>
      <c r="G26" s="7"/>
      <c r="H26" s="7"/>
      <c r="I26" s="9"/>
      <c r="J26" s="2"/>
      <c r="K26" s="2"/>
      <c r="L26" s="2"/>
      <c r="M26" s="2"/>
      <c r="N26" s="6"/>
      <c r="O26" s="2"/>
      <c r="P26" s="6"/>
      <c r="Q26" s="2"/>
      <c r="R26" s="2"/>
      <c r="S26" s="2"/>
      <c r="T26" s="2"/>
      <c r="U26" s="5"/>
      <c r="V26" s="5"/>
      <c r="W26" s="2"/>
      <c r="X26" s="7"/>
      <c r="Y26" s="9"/>
      <c r="Z26" s="9"/>
      <c r="AA26" s="7"/>
      <c r="AB26" s="7"/>
      <c r="AC26" s="7"/>
      <c r="AD26" s="9"/>
      <c r="AE26" s="9"/>
      <c r="AF26" s="9"/>
      <c r="AG26" s="2"/>
      <c r="AH26" s="2"/>
      <c r="AI26" s="5"/>
      <c r="AJ26" s="2"/>
      <c r="AK26" s="2"/>
      <c r="AL26" s="2"/>
      <c r="AM26" s="2"/>
      <c r="AN26" s="2"/>
      <c r="AO26" s="2"/>
      <c r="AP26" s="2"/>
      <c r="AQ26" s="2"/>
      <c r="AR26" s="2"/>
      <c r="AS26" s="2"/>
    </row>
    <row r="27" spans="1:45" ht="15">
      <c r="A27" s="2"/>
      <c r="B27" s="2"/>
      <c r="C27" s="12"/>
      <c r="D27" s="12"/>
      <c r="E27" s="2"/>
      <c r="F27" s="7"/>
      <c r="G27" s="7"/>
      <c r="H27" s="7"/>
      <c r="I27" s="9"/>
      <c r="J27" s="2"/>
      <c r="K27" s="2"/>
      <c r="L27" s="2"/>
      <c r="M27" s="2"/>
      <c r="N27" s="6"/>
      <c r="O27" s="2"/>
      <c r="P27" s="6"/>
      <c r="Q27" s="2"/>
      <c r="R27" s="2"/>
      <c r="S27" s="2"/>
      <c r="T27" s="2"/>
      <c r="U27" s="5"/>
      <c r="V27" s="5"/>
      <c r="W27" s="2"/>
      <c r="X27" s="7"/>
      <c r="Y27" s="9"/>
      <c r="Z27" s="9"/>
      <c r="AA27" s="7"/>
      <c r="AB27" s="7"/>
      <c r="AC27" s="7"/>
      <c r="AD27" s="9"/>
      <c r="AE27" s="9"/>
      <c r="AF27" s="9"/>
      <c r="AG27" s="2"/>
      <c r="AH27" s="2"/>
      <c r="AI27" s="5"/>
      <c r="AJ27" s="2"/>
      <c r="AK27" s="2"/>
      <c r="AL27" s="2"/>
      <c r="AM27" s="2"/>
      <c r="AN27" s="2"/>
      <c r="AO27" s="2"/>
      <c r="AP27" s="2"/>
      <c r="AQ27" s="2"/>
      <c r="AR27" s="2"/>
      <c r="AS27" s="2"/>
    </row>
    <row r="28" spans="1:45" ht="15">
      <c r="A28" s="2"/>
      <c r="B28" s="2"/>
      <c r="C28" s="12"/>
      <c r="D28" s="12"/>
      <c r="E28" s="2"/>
      <c r="F28" s="7"/>
      <c r="G28" s="7"/>
      <c r="H28" s="7"/>
      <c r="I28" s="7"/>
      <c r="J28" s="2"/>
      <c r="K28" s="2"/>
      <c r="L28" s="2"/>
      <c r="M28" s="2"/>
      <c r="N28" s="6"/>
      <c r="O28" s="2"/>
      <c r="P28" s="6"/>
      <c r="Q28" s="2"/>
      <c r="R28" s="2"/>
      <c r="S28" s="2"/>
      <c r="T28" s="5"/>
      <c r="U28" s="5"/>
      <c r="V28" s="5"/>
      <c r="W28" s="9"/>
      <c r="X28" s="7"/>
      <c r="Y28" s="9"/>
      <c r="Z28" s="9"/>
      <c r="AA28" s="7"/>
      <c r="AB28" s="7"/>
      <c r="AC28" s="7"/>
      <c r="AD28" s="9"/>
      <c r="AE28" s="9"/>
      <c r="AF28" s="9"/>
      <c r="AG28" s="2"/>
      <c r="AH28" s="2"/>
      <c r="AI28" s="5"/>
      <c r="AJ28" s="2"/>
      <c r="AK28" s="2"/>
      <c r="AL28" s="2"/>
      <c r="AM28" s="2"/>
      <c r="AN28" s="2"/>
      <c r="AO28" s="2"/>
      <c r="AP28" s="2"/>
      <c r="AQ28" s="2"/>
      <c r="AR28" s="2"/>
      <c r="AS28" s="2"/>
    </row>
    <row r="29" spans="1:45" ht="15">
      <c r="A29" s="2"/>
      <c r="B29" s="2"/>
      <c r="C29" s="12"/>
      <c r="D29" s="12"/>
      <c r="E29" s="2"/>
      <c r="F29" s="7"/>
      <c r="G29" s="7"/>
      <c r="H29" s="7"/>
      <c r="I29" s="7"/>
      <c r="J29" s="2"/>
      <c r="K29" s="2"/>
      <c r="L29" s="2"/>
      <c r="M29" s="2"/>
      <c r="N29" s="6"/>
      <c r="O29" s="2"/>
      <c r="P29" s="6"/>
      <c r="Q29" s="2"/>
      <c r="R29" s="2"/>
      <c r="S29" s="2"/>
      <c r="T29" s="5"/>
      <c r="U29" s="5"/>
      <c r="V29" s="5"/>
      <c r="W29" s="9"/>
      <c r="X29" s="7"/>
      <c r="Y29" s="9"/>
      <c r="Z29" s="9"/>
      <c r="AA29" s="7"/>
      <c r="AB29" s="7"/>
      <c r="AC29" s="7"/>
      <c r="AD29" s="9"/>
      <c r="AE29" s="9"/>
      <c r="AF29" s="9"/>
      <c r="AG29" s="2"/>
      <c r="AH29" s="2"/>
      <c r="AI29" s="5"/>
      <c r="AJ29" s="2"/>
      <c r="AK29" s="2"/>
      <c r="AL29" s="2"/>
      <c r="AM29" s="2"/>
      <c r="AN29" s="2"/>
      <c r="AO29" s="2"/>
      <c r="AP29" s="2"/>
      <c r="AQ29" s="2"/>
      <c r="AR29" s="2"/>
      <c r="AS29" s="2"/>
    </row>
    <row r="30" spans="1:45" ht="15">
      <c r="A30" s="2"/>
      <c r="B30" s="2"/>
      <c r="C30" s="12"/>
      <c r="D30" s="12"/>
      <c r="E30" s="2"/>
      <c r="F30" s="9"/>
      <c r="G30" s="9"/>
      <c r="H30" s="9"/>
      <c r="I30" s="7"/>
      <c r="J30" s="2"/>
      <c r="K30" s="2"/>
      <c r="L30" s="2"/>
      <c r="M30" s="2"/>
      <c r="N30" s="6"/>
      <c r="O30" s="2"/>
      <c r="P30" s="6"/>
      <c r="Q30" s="2"/>
      <c r="R30" s="2"/>
      <c r="S30" s="2"/>
      <c r="T30" s="2"/>
      <c r="U30" s="2"/>
      <c r="V30" s="2"/>
      <c r="W30" s="9"/>
      <c r="X30" s="9"/>
      <c r="Y30" s="9"/>
      <c r="Z30" s="9"/>
      <c r="AA30" s="9"/>
      <c r="AB30" s="9"/>
      <c r="AC30" s="9"/>
      <c r="AD30" s="9"/>
      <c r="AE30" s="9"/>
      <c r="AF30" s="9"/>
      <c r="AG30" s="2"/>
      <c r="AH30" s="2"/>
      <c r="AI30" s="2"/>
      <c r="AJ30" s="2"/>
      <c r="AK30" s="2"/>
      <c r="AL30" s="2"/>
      <c r="AM30" s="2"/>
      <c r="AN30" s="2"/>
      <c r="AO30" s="2"/>
      <c r="AP30" s="2"/>
      <c r="AQ30" s="2"/>
      <c r="AR30" s="2"/>
      <c r="AS30" s="2"/>
    </row>
    <row r="31" spans="1:45" ht="15">
      <c r="A31" s="2"/>
      <c r="B31" s="2"/>
      <c r="C31" s="12"/>
      <c r="D31" s="12"/>
      <c r="E31" s="2"/>
      <c r="F31" s="9"/>
      <c r="G31" s="9"/>
      <c r="H31" s="9"/>
      <c r="I31" s="7"/>
      <c r="J31" s="2"/>
      <c r="K31" s="2"/>
      <c r="L31" s="2"/>
      <c r="M31" s="2"/>
      <c r="N31" s="6"/>
      <c r="O31" s="2"/>
      <c r="P31" s="6"/>
      <c r="Q31" s="2"/>
      <c r="R31" s="2"/>
      <c r="S31" s="2"/>
      <c r="T31" s="2"/>
      <c r="U31" s="2"/>
      <c r="V31" s="2"/>
      <c r="W31" s="9"/>
      <c r="X31" s="9"/>
      <c r="Y31" s="9"/>
      <c r="Z31" s="9"/>
      <c r="AA31" s="9"/>
      <c r="AB31" s="9"/>
      <c r="AC31" s="9"/>
      <c r="AD31" s="9"/>
      <c r="AE31" s="9"/>
      <c r="AF31" s="9"/>
      <c r="AG31" s="2"/>
      <c r="AH31" s="2"/>
      <c r="AI31" s="2"/>
      <c r="AJ31" s="2"/>
      <c r="AK31" s="2"/>
      <c r="AL31" s="2"/>
      <c r="AM31" s="2"/>
      <c r="AN31" s="2"/>
      <c r="AO31" s="2"/>
      <c r="AP31" s="2"/>
      <c r="AQ31" s="2"/>
      <c r="AR31" s="2"/>
      <c r="AS31" s="2"/>
    </row>
    <row r="32" spans="1:45" ht="15">
      <c r="A32" s="2"/>
      <c r="B32" s="2"/>
      <c r="C32" s="12"/>
      <c r="D32" s="12"/>
      <c r="E32" s="2"/>
      <c r="F32" s="9"/>
      <c r="G32" s="9"/>
      <c r="H32" s="9"/>
      <c r="I32" s="7"/>
      <c r="J32" s="2"/>
      <c r="K32" s="2"/>
      <c r="L32" s="2"/>
      <c r="M32" s="2"/>
      <c r="N32" s="6"/>
      <c r="O32" s="2"/>
      <c r="P32" s="6"/>
      <c r="Q32" s="2"/>
      <c r="R32" s="2"/>
      <c r="S32" s="2"/>
      <c r="T32" s="2"/>
      <c r="U32" s="2"/>
      <c r="V32" s="2"/>
      <c r="W32" s="9"/>
      <c r="X32" s="9"/>
      <c r="Y32" s="9"/>
      <c r="Z32" s="9"/>
      <c r="AA32" s="9"/>
      <c r="AB32" s="9"/>
      <c r="AC32" s="9"/>
      <c r="AD32" s="9"/>
      <c r="AE32" s="9"/>
      <c r="AF32" s="9"/>
      <c r="AG32" s="2"/>
      <c r="AH32" s="2"/>
      <c r="AI32" s="2"/>
      <c r="AJ32" s="2"/>
      <c r="AK32" s="2"/>
      <c r="AL32" s="2"/>
      <c r="AM32" s="2"/>
      <c r="AN32" s="2"/>
      <c r="AO32" s="2"/>
      <c r="AP32" s="2"/>
      <c r="AQ32" s="2"/>
      <c r="AR32" s="2"/>
      <c r="AS32" s="2"/>
    </row>
    <row r="33" spans="1:45" ht="15">
      <c r="A33" s="2"/>
      <c r="B33" s="2"/>
      <c r="C33" s="12"/>
      <c r="D33" s="12"/>
      <c r="E33" s="2"/>
      <c r="F33" s="9"/>
      <c r="G33" s="9"/>
      <c r="H33" s="9"/>
      <c r="I33" s="7"/>
      <c r="J33" s="2"/>
      <c r="K33" s="2"/>
      <c r="L33" s="2"/>
      <c r="M33" s="2"/>
      <c r="N33" s="6"/>
      <c r="O33" s="2"/>
      <c r="P33" s="6"/>
      <c r="Q33" s="2"/>
      <c r="R33" s="2"/>
      <c r="S33" s="2"/>
      <c r="T33" s="2"/>
      <c r="U33" s="2"/>
      <c r="V33" s="2"/>
      <c r="W33" s="9"/>
      <c r="X33" s="9"/>
      <c r="Y33" s="9"/>
      <c r="Z33" s="9"/>
      <c r="AA33" s="9"/>
      <c r="AB33" s="9"/>
      <c r="AC33" s="9"/>
      <c r="AD33" s="9"/>
      <c r="AE33" s="9"/>
      <c r="AF33" s="9"/>
      <c r="AG33" s="2"/>
      <c r="AH33" s="2"/>
      <c r="AI33" s="2"/>
      <c r="AJ33" s="2"/>
      <c r="AK33" s="2"/>
      <c r="AL33" s="2"/>
      <c r="AM33" s="2"/>
      <c r="AN33" s="2"/>
      <c r="AO33" s="2"/>
      <c r="AP33" s="2"/>
      <c r="AQ33" s="2"/>
      <c r="AR33" s="2"/>
      <c r="AS33" s="2"/>
    </row>
    <row r="34" spans="1:45" ht="15">
      <c r="A34" s="2"/>
      <c r="B34" s="2"/>
      <c r="C34" s="12"/>
      <c r="D34" s="12"/>
      <c r="E34" s="2"/>
      <c r="F34" s="7"/>
      <c r="G34" s="7"/>
      <c r="H34" s="7"/>
      <c r="I34" s="7"/>
      <c r="J34" s="2"/>
      <c r="K34" s="2"/>
      <c r="L34" s="2"/>
      <c r="M34" s="2"/>
      <c r="N34" s="6"/>
      <c r="O34" s="2"/>
      <c r="P34" s="6"/>
      <c r="Q34" s="2"/>
      <c r="R34" s="2"/>
      <c r="S34" s="2"/>
      <c r="T34" s="5"/>
      <c r="U34" s="5"/>
      <c r="V34" s="5"/>
      <c r="W34" s="9"/>
      <c r="X34" s="7"/>
      <c r="Y34" s="9"/>
      <c r="Z34" s="9"/>
      <c r="AA34" s="7"/>
      <c r="AB34" s="7"/>
      <c r="AC34" s="7"/>
      <c r="AD34" s="9"/>
      <c r="AE34" s="9"/>
      <c r="AF34" s="9"/>
      <c r="AG34" s="2"/>
      <c r="AH34" s="2"/>
      <c r="AI34" s="5"/>
      <c r="AJ34" s="2"/>
      <c r="AK34" s="2"/>
      <c r="AL34" s="2"/>
      <c r="AM34" s="2"/>
      <c r="AN34" s="2"/>
      <c r="AO34" s="2"/>
      <c r="AP34" s="2"/>
      <c r="AQ34" s="2"/>
      <c r="AR34" s="2"/>
      <c r="AS34" s="2"/>
    </row>
    <row r="35" spans="1:45" ht="15">
      <c r="A35" s="2"/>
      <c r="B35" s="2"/>
      <c r="C35" s="12"/>
      <c r="D35" s="12"/>
      <c r="E35" s="2"/>
      <c r="F35" s="7"/>
      <c r="G35" s="7"/>
      <c r="H35" s="7"/>
      <c r="I35" s="7"/>
      <c r="J35" s="2"/>
      <c r="K35" s="2"/>
      <c r="L35" s="2"/>
      <c r="M35" s="2"/>
      <c r="N35" s="6"/>
      <c r="O35" s="2"/>
      <c r="P35" s="6"/>
      <c r="Q35" s="2"/>
      <c r="R35" s="2"/>
      <c r="S35" s="2"/>
      <c r="T35" s="5"/>
      <c r="U35" s="5"/>
      <c r="V35" s="5"/>
      <c r="W35" s="9"/>
      <c r="X35" s="7"/>
      <c r="Y35" s="9"/>
      <c r="Z35" s="9"/>
      <c r="AA35" s="7"/>
      <c r="AB35" s="7"/>
      <c r="AC35" s="7"/>
      <c r="AD35" s="9"/>
      <c r="AE35" s="9"/>
      <c r="AF35" s="9"/>
      <c r="AG35" s="2"/>
      <c r="AH35" s="2"/>
      <c r="AI35" s="5"/>
      <c r="AJ35" s="2"/>
      <c r="AK35" s="2"/>
      <c r="AL35" s="2"/>
      <c r="AM35" s="2"/>
      <c r="AN35" s="2"/>
      <c r="AO35" s="2"/>
      <c r="AP35" s="2"/>
      <c r="AQ35" s="2"/>
      <c r="AR35" s="2"/>
      <c r="AS35" s="2"/>
    </row>
    <row r="36" spans="1:45" ht="15">
      <c r="A36" s="2"/>
      <c r="B36" s="2"/>
      <c r="C36" s="12"/>
      <c r="D36" s="12"/>
      <c r="E36" s="2"/>
      <c r="F36" s="7"/>
      <c r="G36" s="7"/>
      <c r="H36" s="7"/>
      <c r="I36" s="7"/>
      <c r="J36" s="2"/>
      <c r="K36" s="2"/>
      <c r="L36" s="2"/>
      <c r="M36" s="2"/>
      <c r="N36" s="6"/>
      <c r="O36" s="2"/>
      <c r="P36" s="6"/>
      <c r="Q36" s="2"/>
      <c r="R36" s="2"/>
      <c r="S36" s="2"/>
      <c r="T36" s="5"/>
      <c r="U36" s="5"/>
      <c r="V36" s="5"/>
      <c r="W36" s="9"/>
      <c r="X36" s="7"/>
      <c r="Y36" s="9"/>
      <c r="Z36" s="9"/>
      <c r="AA36" s="7"/>
      <c r="AB36" s="7"/>
      <c r="AC36" s="7"/>
      <c r="AD36" s="9"/>
      <c r="AE36" s="9"/>
      <c r="AF36" s="9"/>
      <c r="AG36" s="2"/>
      <c r="AH36" s="2"/>
      <c r="AI36" s="5"/>
      <c r="AJ36" s="2"/>
      <c r="AK36" s="2"/>
      <c r="AL36" s="2"/>
      <c r="AM36" s="2"/>
      <c r="AN36" s="2"/>
      <c r="AO36" s="2"/>
      <c r="AP36" s="2"/>
      <c r="AQ36" s="2"/>
      <c r="AR36" s="2"/>
      <c r="AS36" s="2"/>
    </row>
    <row r="37" spans="1:45" ht="15">
      <c r="A37" s="2"/>
      <c r="B37" s="2"/>
      <c r="C37" s="12"/>
      <c r="D37" s="12"/>
      <c r="E37" s="2"/>
      <c r="F37" s="7"/>
      <c r="G37" s="7"/>
      <c r="H37" s="7"/>
      <c r="I37" s="7"/>
      <c r="J37" s="2"/>
      <c r="K37" s="2"/>
      <c r="L37" s="2"/>
      <c r="M37" s="2"/>
      <c r="N37" s="6"/>
      <c r="O37" s="2"/>
      <c r="P37" s="6"/>
      <c r="Q37" s="2"/>
      <c r="R37" s="2"/>
      <c r="S37" s="2"/>
      <c r="T37" s="5"/>
      <c r="U37" s="5"/>
      <c r="V37" s="5"/>
      <c r="W37" s="9"/>
      <c r="X37" s="7"/>
      <c r="Y37" s="9"/>
      <c r="Z37" s="9"/>
      <c r="AA37" s="7"/>
      <c r="AB37" s="7"/>
      <c r="AC37" s="7"/>
      <c r="AD37" s="9"/>
      <c r="AE37" s="9"/>
      <c r="AF37" s="9"/>
      <c r="AG37" s="2"/>
      <c r="AH37" s="2"/>
      <c r="AI37" s="5"/>
      <c r="AJ37" s="2"/>
      <c r="AK37" s="2"/>
      <c r="AL37" s="2"/>
      <c r="AM37" s="2"/>
      <c r="AN37" s="2"/>
      <c r="AO37" s="2"/>
      <c r="AP37" s="2"/>
      <c r="AQ37" s="2"/>
      <c r="AR37" s="2"/>
      <c r="AS37" s="2"/>
    </row>
    <row r="38" spans="1:45" ht="15">
      <c r="A38" s="2"/>
      <c r="B38" s="2"/>
      <c r="C38" s="12"/>
      <c r="D38" s="12"/>
      <c r="E38" s="2"/>
      <c r="F38" s="7"/>
      <c r="G38" s="7"/>
      <c r="H38" s="7"/>
      <c r="I38" s="7"/>
      <c r="J38" s="2"/>
      <c r="K38" s="2"/>
      <c r="L38" s="2"/>
      <c r="M38" s="2"/>
      <c r="N38" s="6"/>
      <c r="O38" s="2"/>
      <c r="P38" s="6"/>
      <c r="Q38" s="2"/>
      <c r="R38" s="2"/>
      <c r="S38" s="2"/>
      <c r="T38" s="5"/>
      <c r="U38" s="5"/>
      <c r="V38" s="5"/>
      <c r="W38" s="9"/>
      <c r="X38" s="7"/>
      <c r="Y38" s="9"/>
      <c r="Z38" s="9"/>
      <c r="AA38" s="7"/>
      <c r="AB38" s="7"/>
      <c r="AC38" s="7"/>
      <c r="AD38" s="9"/>
      <c r="AE38" s="9"/>
      <c r="AF38" s="9"/>
      <c r="AG38" s="2"/>
      <c r="AH38" s="2"/>
      <c r="AI38" s="5"/>
      <c r="AJ38" s="2"/>
      <c r="AK38" s="2"/>
      <c r="AL38" s="2"/>
      <c r="AM38" s="2"/>
      <c r="AN38" s="2"/>
      <c r="AO38" s="2"/>
      <c r="AP38" s="2"/>
      <c r="AQ38" s="2"/>
      <c r="AR38" s="2"/>
      <c r="AS38" s="2"/>
    </row>
    <row r="39" spans="1:45" ht="15">
      <c r="A39" s="2"/>
      <c r="B39" s="2"/>
      <c r="C39" s="12"/>
      <c r="D39" s="12"/>
      <c r="E39" s="2"/>
      <c r="F39" s="7"/>
      <c r="G39" s="7"/>
      <c r="H39" s="7"/>
      <c r="I39" s="7"/>
      <c r="J39" s="2"/>
      <c r="K39" s="2"/>
      <c r="L39" s="2"/>
      <c r="M39" s="2"/>
      <c r="N39" s="6"/>
      <c r="O39" s="2"/>
      <c r="P39" s="6"/>
      <c r="Q39" s="2"/>
      <c r="R39" s="2"/>
      <c r="S39" s="2"/>
      <c r="T39" s="5"/>
      <c r="U39" s="5"/>
      <c r="V39" s="5"/>
      <c r="W39" s="9"/>
      <c r="X39" s="7"/>
      <c r="Y39" s="9"/>
      <c r="Z39" s="9"/>
      <c r="AA39" s="7"/>
      <c r="AB39" s="7"/>
      <c r="AC39" s="7"/>
      <c r="AD39" s="9"/>
      <c r="AE39" s="9"/>
      <c r="AF39" s="9"/>
      <c r="AG39" s="2"/>
      <c r="AH39" s="2"/>
      <c r="AI39" s="5"/>
      <c r="AJ39" s="2"/>
      <c r="AK39" s="2"/>
      <c r="AL39" s="2"/>
      <c r="AM39" s="2"/>
      <c r="AN39" s="2"/>
      <c r="AO39" s="2"/>
      <c r="AP39" s="2"/>
      <c r="AQ39" s="2"/>
      <c r="AR39" s="2"/>
      <c r="AS39" s="2"/>
    </row>
    <row r="40" spans="1:45" ht="15">
      <c r="A40" s="2"/>
      <c r="B40" s="2"/>
      <c r="C40" s="12"/>
      <c r="D40" s="12"/>
      <c r="E40" s="2"/>
      <c r="F40" s="7"/>
      <c r="G40" s="9"/>
      <c r="H40" s="9"/>
      <c r="I40" s="9"/>
      <c r="J40" s="2"/>
      <c r="K40" s="2"/>
      <c r="L40" s="2"/>
      <c r="M40" s="2"/>
      <c r="N40" s="6"/>
      <c r="O40" s="2"/>
      <c r="P40" s="6"/>
      <c r="Q40" s="5"/>
      <c r="R40" s="5"/>
      <c r="S40" s="2"/>
      <c r="T40" s="5"/>
      <c r="U40" s="5"/>
      <c r="V40" s="5"/>
      <c r="W40" s="7"/>
      <c r="X40" s="7"/>
      <c r="Y40" s="9"/>
      <c r="Z40" s="9"/>
      <c r="AA40" s="7"/>
      <c r="AB40" s="7"/>
      <c r="AC40" s="7"/>
      <c r="AD40" s="9"/>
      <c r="AE40" s="9"/>
      <c r="AF40" s="9"/>
      <c r="AG40" s="2"/>
      <c r="AH40" s="2"/>
      <c r="AI40" s="5"/>
      <c r="AJ40" s="2"/>
      <c r="AK40" s="2"/>
      <c r="AL40" s="2"/>
      <c r="AM40" s="2"/>
      <c r="AN40" s="2"/>
      <c r="AO40" s="2"/>
      <c r="AP40" s="2"/>
      <c r="AQ40" s="2"/>
      <c r="AR40" s="2"/>
      <c r="AS40" s="2"/>
    </row>
    <row r="41" spans="1:45" ht="15">
      <c r="A41" s="2"/>
      <c r="B41" s="2"/>
      <c r="C41" s="12"/>
      <c r="D41" s="12"/>
      <c r="E41" s="2"/>
      <c r="F41" s="7"/>
      <c r="G41" s="9"/>
      <c r="H41" s="9"/>
      <c r="I41" s="9"/>
      <c r="J41" s="2"/>
      <c r="K41" s="2"/>
      <c r="L41" s="2"/>
      <c r="M41" s="2"/>
      <c r="N41" s="6"/>
      <c r="O41" s="2"/>
      <c r="P41" s="6"/>
      <c r="Q41" s="5"/>
      <c r="R41" s="5"/>
      <c r="S41" s="2"/>
      <c r="T41" s="5"/>
      <c r="U41" s="5"/>
      <c r="V41" s="5"/>
      <c r="W41" s="7"/>
      <c r="X41" s="7"/>
      <c r="Y41" s="9"/>
      <c r="Z41" s="9"/>
      <c r="AA41" s="7"/>
      <c r="AB41" s="7"/>
      <c r="AC41" s="7"/>
      <c r="AD41" s="9"/>
      <c r="AE41" s="9"/>
      <c r="AF41" s="9"/>
      <c r="AG41" s="2"/>
      <c r="AH41" s="2"/>
      <c r="AI41" s="5"/>
      <c r="AJ41" s="2"/>
      <c r="AK41" s="2"/>
      <c r="AL41" s="2"/>
      <c r="AM41" s="2"/>
      <c r="AN41" s="2"/>
      <c r="AO41" s="2"/>
      <c r="AP41" s="2"/>
      <c r="AQ41" s="2"/>
      <c r="AR41" s="2"/>
      <c r="AS41" s="2"/>
    </row>
    <row r="42" spans="1:45" ht="15">
      <c r="A42" s="2"/>
      <c r="B42" s="2"/>
      <c r="C42" s="12"/>
      <c r="D42" s="12"/>
      <c r="E42" s="2"/>
      <c r="F42" s="7"/>
      <c r="G42" s="9"/>
      <c r="H42" s="9"/>
      <c r="I42" s="9"/>
      <c r="J42" s="2"/>
      <c r="K42" s="2"/>
      <c r="L42" s="2"/>
      <c r="M42" s="2"/>
      <c r="N42" s="6"/>
      <c r="O42" s="2"/>
      <c r="P42" s="6"/>
      <c r="Q42" s="5"/>
      <c r="R42" s="5"/>
      <c r="S42" s="2"/>
      <c r="T42" s="5"/>
      <c r="U42" s="5"/>
      <c r="V42" s="5"/>
      <c r="W42" s="7"/>
      <c r="X42" s="7"/>
      <c r="Y42" s="9"/>
      <c r="Z42" s="9"/>
      <c r="AA42" s="7"/>
      <c r="AB42" s="7"/>
      <c r="AC42" s="7"/>
      <c r="AD42" s="9"/>
      <c r="AE42" s="9"/>
      <c r="AF42" s="9"/>
      <c r="AG42" s="2"/>
      <c r="AH42" s="2"/>
      <c r="AI42" s="5"/>
      <c r="AJ42" s="2"/>
      <c r="AK42" s="2"/>
      <c r="AL42" s="2"/>
      <c r="AM42" s="2"/>
      <c r="AN42" s="2"/>
      <c r="AO42" s="2"/>
      <c r="AP42" s="2"/>
      <c r="AQ42" s="2"/>
      <c r="AR42" s="2"/>
      <c r="AS42" s="2"/>
    </row>
    <row r="43" spans="1:45" ht="15">
      <c r="A43" s="2"/>
      <c r="B43" s="2"/>
      <c r="C43" s="12"/>
      <c r="D43" s="12"/>
      <c r="E43" s="2"/>
      <c r="F43" s="7"/>
      <c r="G43" s="9"/>
      <c r="H43" s="9"/>
      <c r="I43" s="9"/>
      <c r="J43" s="2"/>
      <c r="K43" s="2"/>
      <c r="L43" s="2"/>
      <c r="M43" s="2"/>
      <c r="N43" s="6"/>
      <c r="O43" s="2"/>
      <c r="P43" s="6"/>
      <c r="Q43" s="5"/>
      <c r="R43" s="5"/>
      <c r="S43" s="2"/>
      <c r="T43" s="5"/>
      <c r="U43" s="5"/>
      <c r="V43" s="5"/>
      <c r="W43" s="7"/>
      <c r="X43" s="7"/>
      <c r="Y43" s="9"/>
      <c r="Z43" s="9"/>
      <c r="AA43" s="7"/>
      <c r="AB43" s="7"/>
      <c r="AC43" s="7"/>
      <c r="AD43" s="9"/>
      <c r="AE43" s="9"/>
      <c r="AF43" s="9"/>
      <c r="AG43" s="2"/>
      <c r="AH43" s="2"/>
      <c r="AI43" s="5"/>
      <c r="AJ43" s="2"/>
      <c r="AK43" s="2"/>
      <c r="AL43" s="2"/>
      <c r="AM43" s="2"/>
      <c r="AN43" s="2"/>
      <c r="AO43" s="2"/>
      <c r="AP43" s="2"/>
      <c r="AQ43" s="2"/>
      <c r="AR43" s="2"/>
      <c r="AS43" s="2"/>
    </row>
    <row r="44" spans="1:45" ht="15">
      <c r="A44" s="2"/>
      <c r="B44" s="2"/>
      <c r="C44" s="12"/>
      <c r="D44" s="12"/>
      <c r="E44" s="2"/>
      <c r="F44" s="7"/>
      <c r="G44" s="9"/>
      <c r="H44" s="9"/>
      <c r="I44" s="9"/>
      <c r="J44" s="2"/>
      <c r="K44" s="2"/>
      <c r="L44" s="2"/>
      <c r="M44" s="2"/>
      <c r="N44" s="6"/>
      <c r="O44" s="2"/>
      <c r="P44" s="6"/>
      <c r="Q44" s="5"/>
      <c r="R44" s="5"/>
      <c r="S44" s="2"/>
      <c r="T44" s="5"/>
      <c r="U44" s="5"/>
      <c r="V44" s="5"/>
      <c r="W44" s="7"/>
      <c r="X44" s="7"/>
      <c r="Y44" s="9"/>
      <c r="Z44" s="9"/>
      <c r="AA44" s="7"/>
      <c r="AB44" s="7"/>
      <c r="AC44" s="7"/>
      <c r="AD44" s="9"/>
      <c r="AE44" s="9"/>
      <c r="AF44" s="9"/>
      <c r="AG44" s="2"/>
      <c r="AH44" s="2"/>
      <c r="AI44" s="5"/>
      <c r="AJ44" s="2"/>
      <c r="AK44" s="2"/>
      <c r="AL44" s="2"/>
      <c r="AM44" s="2"/>
      <c r="AN44" s="2"/>
      <c r="AO44" s="2"/>
      <c r="AP44" s="2"/>
      <c r="AQ44" s="2"/>
      <c r="AR44" s="2"/>
      <c r="AS44" s="2"/>
    </row>
    <row r="45" spans="1:45" ht="15">
      <c r="A45" s="2"/>
      <c r="B45" s="2"/>
      <c r="C45" s="12"/>
      <c r="D45" s="12"/>
      <c r="E45" s="2"/>
      <c r="F45" s="7"/>
      <c r="G45" s="9"/>
      <c r="H45" s="9"/>
      <c r="I45" s="9"/>
      <c r="J45" s="2"/>
      <c r="K45" s="2"/>
      <c r="L45" s="2"/>
      <c r="M45" s="2"/>
      <c r="N45" s="6"/>
      <c r="O45" s="2"/>
      <c r="P45" s="6"/>
      <c r="Q45" s="5"/>
      <c r="R45" s="5"/>
      <c r="S45" s="2"/>
      <c r="T45" s="5"/>
      <c r="U45" s="5"/>
      <c r="V45" s="5"/>
      <c r="W45" s="7"/>
      <c r="X45" s="7"/>
      <c r="Y45" s="9"/>
      <c r="Z45" s="9"/>
      <c r="AA45" s="7"/>
      <c r="AB45" s="7"/>
      <c r="AC45" s="7"/>
      <c r="AD45" s="9"/>
      <c r="AE45" s="9"/>
      <c r="AF45" s="9"/>
      <c r="AG45" s="2"/>
      <c r="AH45" s="2"/>
      <c r="AI45" s="5"/>
      <c r="AJ45" s="2"/>
      <c r="AK45" s="2"/>
      <c r="AL45" s="2"/>
      <c r="AM45" s="2"/>
      <c r="AN45" s="2"/>
      <c r="AO45" s="2"/>
      <c r="AP45" s="2"/>
      <c r="AQ45" s="2"/>
      <c r="AR45" s="2"/>
      <c r="AS45" s="2"/>
    </row>
    <row r="46" spans="1:45" ht="15">
      <c r="A46" s="2"/>
      <c r="B46" s="2"/>
      <c r="C46" s="12"/>
      <c r="D46" s="12"/>
      <c r="E46" s="2"/>
      <c r="F46" s="7"/>
      <c r="G46" s="9"/>
      <c r="H46" s="9"/>
      <c r="I46" s="9"/>
      <c r="J46" s="2"/>
      <c r="K46" s="2"/>
      <c r="L46" s="2"/>
      <c r="M46" s="2"/>
      <c r="N46" s="6"/>
      <c r="O46" s="2"/>
      <c r="P46" s="6"/>
      <c r="Q46" s="5"/>
      <c r="R46" s="5"/>
      <c r="S46" s="2"/>
      <c r="T46" s="5"/>
      <c r="U46" s="5"/>
      <c r="V46" s="5"/>
      <c r="W46" s="7"/>
      <c r="X46" s="7"/>
      <c r="Y46" s="9"/>
      <c r="Z46" s="9"/>
      <c r="AA46" s="7"/>
      <c r="AB46" s="7"/>
      <c r="AC46" s="7"/>
      <c r="AD46" s="9"/>
      <c r="AE46" s="9"/>
      <c r="AF46" s="9"/>
      <c r="AG46" s="2"/>
      <c r="AH46" s="2"/>
      <c r="AI46" s="5"/>
      <c r="AJ46" s="2"/>
      <c r="AK46" s="2"/>
      <c r="AL46" s="2"/>
      <c r="AM46" s="2"/>
      <c r="AN46" s="2"/>
      <c r="AO46" s="2"/>
      <c r="AP46" s="2"/>
      <c r="AQ46" s="2"/>
      <c r="AR46" s="2"/>
      <c r="AS46" s="2"/>
    </row>
    <row r="47" spans="1:45" ht="15">
      <c r="A47" s="2"/>
      <c r="B47" s="2"/>
      <c r="C47" s="12"/>
      <c r="D47" s="12"/>
      <c r="E47" s="2"/>
      <c r="F47" s="7"/>
      <c r="G47" s="9"/>
      <c r="H47" s="9"/>
      <c r="I47" s="9"/>
      <c r="J47" s="2"/>
      <c r="K47" s="2"/>
      <c r="L47" s="2"/>
      <c r="M47" s="2"/>
      <c r="N47" s="6"/>
      <c r="O47" s="2"/>
      <c r="P47" s="6"/>
      <c r="Q47" s="5"/>
      <c r="R47" s="5"/>
      <c r="S47" s="2"/>
      <c r="T47" s="5"/>
      <c r="U47" s="5"/>
      <c r="V47" s="5"/>
      <c r="W47" s="7"/>
      <c r="X47" s="7"/>
      <c r="Y47" s="9"/>
      <c r="Z47" s="9"/>
      <c r="AA47" s="7"/>
      <c r="AB47" s="7"/>
      <c r="AC47" s="7"/>
      <c r="AD47" s="9"/>
      <c r="AE47" s="9"/>
      <c r="AF47" s="9"/>
      <c r="AG47" s="2"/>
      <c r="AH47" s="2"/>
      <c r="AI47" s="5"/>
      <c r="AJ47" s="2"/>
      <c r="AK47" s="2"/>
      <c r="AL47" s="2"/>
      <c r="AM47" s="2"/>
      <c r="AN47" s="2"/>
      <c r="AO47" s="2"/>
      <c r="AP47" s="2"/>
      <c r="AQ47" s="2"/>
      <c r="AR47" s="2"/>
      <c r="AS47" s="2"/>
    </row>
    <row r="48" spans="1:45" ht="15">
      <c r="A48" s="2"/>
      <c r="B48" s="2"/>
      <c r="C48" s="12"/>
      <c r="D48" s="12"/>
      <c r="E48" s="2"/>
      <c r="F48" s="7"/>
      <c r="G48" s="9"/>
      <c r="H48" s="9"/>
      <c r="I48" s="9"/>
      <c r="J48" s="2"/>
      <c r="K48" s="2"/>
      <c r="L48" s="2"/>
      <c r="M48" s="2"/>
      <c r="N48" s="6"/>
      <c r="O48" s="2"/>
      <c r="P48" s="6"/>
      <c r="Q48" s="5"/>
      <c r="R48" s="5"/>
      <c r="S48" s="2"/>
      <c r="T48" s="5"/>
      <c r="U48" s="5"/>
      <c r="V48" s="5"/>
      <c r="W48" s="7"/>
      <c r="X48" s="7"/>
      <c r="Y48" s="9"/>
      <c r="Z48" s="9"/>
      <c r="AA48" s="7"/>
      <c r="AB48" s="7"/>
      <c r="AC48" s="7"/>
      <c r="AD48" s="9"/>
      <c r="AE48" s="9"/>
      <c r="AF48" s="9"/>
      <c r="AG48" s="2"/>
      <c r="AH48" s="2"/>
      <c r="AI48" s="5"/>
      <c r="AJ48" s="2"/>
      <c r="AK48" s="2"/>
      <c r="AL48" s="2"/>
      <c r="AM48" s="2"/>
      <c r="AN48" s="2"/>
      <c r="AO48" s="2"/>
      <c r="AP48" s="2"/>
      <c r="AQ48" s="2"/>
      <c r="AR48" s="2"/>
      <c r="AS48" s="2"/>
    </row>
    <row r="49" spans="1:45" ht="15">
      <c r="A49" s="2"/>
      <c r="B49" s="2"/>
      <c r="C49" s="12"/>
      <c r="D49" s="12"/>
      <c r="E49" s="2"/>
      <c r="F49" s="7"/>
      <c r="G49" s="9"/>
      <c r="H49" s="9"/>
      <c r="I49" s="9"/>
      <c r="J49" s="2"/>
      <c r="K49" s="2"/>
      <c r="L49" s="2"/>
      <c r="M49" s="2"/>
      <c r="N49" s="6"/>
      <c r="O49" s="2"/>
      <c r="P49" s="6"/>
      <c r="Q49" s="5"/>
      <c r="R49" s="5"/>
      <c r="S49" s="2"/>
      <c r="T49" s="5"/>
      <c r="U49" s="5"/>
      <c r="V49" s="5"/>
      <c r="W49" s="7"/>
      <c r="X49" s="7"/>
      <c r="Y49" s="9"/>
      <c r="Z49" s="9"/>
      <c r="AA49" s="7"/>
      <c r="AB49" s="7"/>
      <c r="AC49" s="7"/>
      <c r="AD49" s="9"/>
      <c r="AE49" s="9"/>
      <c r="AF49" s="9"/>
      <c r="AG49" s="2"/>
      <c r="AH49" s="2"/>
      <c r="AI49" s="5"/>
      <c r="AJ49" s="2"/>
      <c r="AK49" s="2"/>
      <c r="AL49" s="2"/>
      <c r="AM49" s="2"/>
      <c r="AN49" s="2"/>
      <c r="AO49" s="2"/>
      <c r="AP49" s="2"/>
      <c r="AQ49" s="2"/>
      <c r="AR49" s="2"/>
      <c r="AS49" s="2"/>
    </row>
    <row r="50" spans="1:45" ht="15">
      <c r="A50" s="2"/>
      <c r="B50" s="2"/>
      <c r="C50" s="12"/>
      <c r="D50" s="12"/>
      <c r="E50" s="2"/>
      <c r="F50" s="7"/>
      <c r="G50" s="9"/>
      <c r="H50" s="9"/>
      <c r="I50" s="7"/>
      <c r="J50" s="2"/>
      <c r="K50" s="2"/>
      <c r="L50" s="2"/>
      <c r="M50" s="2"/>
      <c r="N50" s="6"/>
      <c r="O50" s="2"/>
      <c r="P50" s="6"/>
      <c r="Q50" s="2"/>
      <c r="R50" s="2"/>
      <c r="S50" s="2"/>
      <c r="T50" s="2"/>
      <c r="U50" s="5"/>
      <c r="V50" s="5"/>
      <c r="W50" s="9"/>
      <c r="X50" s="7"/>
      <c r="Y50" s="9"/>
      <c r="Z50" s="9"/>
      <c r="AA50" s="7"/>
      <c r="AB50" s="7"/>
      <c r="AC50" s="7"/>
      <c r="AD50" s="9"/>
      <c r="AE50" s="9"/>
      <c r="AF50" s="9"/>
      <c r="AG50" s="2"/>
      <c r="AH50" s="2"/>
      <c r="AI50" s="5"/>
      <c r="AJ50" s="2"/>
      <c r="AK50" s="2"/>
      <c r="AL50" s="2"/>
      <c r="AM50" s="2"/>
      <c r="AN50" s="2"/>
      <c r="AO50" s="2"/>
      <c r="AP50" s="2"/>
      <c r="AQ50" s="2"/>
      <c r="AR50" s="2"/>
      <c r="AS50" s="2"/>
    </row>
    <row r="51" spans="1:45" ht="15">
      <c r="A51" s="2"/>
      <c r="B51" s="2"/>
      <c r="C51" s="12"/>
      <c r="D51" s="12"/>
      <c r="E51" s="2"/>
      <c r="F51" s="7"/>
      <c r="G51" s="9"/>
      <c r="H51" s="9"/>
      <c r="I51" s="7"/>
      <c r="J51" s="2"/>
      <c r="K51" s="2"/>
      <c r="L51" s="2"/>
      <c r="M51" s="2"/>
      <c r="N51" s="6"/>
      <c r="O51" s="2"/>
      <c r="P51" s="6"/>
      <c r="Q51" s="2"/>
      <c r="R51" s="2"/>
      <c r="S51" s="2"/>
      <c r="T51" s="2"/>
      <c r="U51" s="5"/>
      <c r="V51" s="5"/>
      <c r="W51" s="9"/>
      <c r="X51" s="7"/>
      <c r="Y51" s="9"/>
      <c r="Z51" s="9"/>
      <c r="AA51" s="7"/>
      <c r="AB51" s="7"/>
      <c r="AC51" s="7"/>
      <c r="AD51" s="9"/>
      <c r="AE51" s="9"/>
      <c r="AF51" s="9"/>
      <c r="AG51" s="2"/>
      <c r="AH51" s="2"/>
      <c r="AI51" s="5"/>
      <c r="AJ51" s="2"/>
      <c r="AK51" s="2"/>
      <c r="AL51" s="2"/>
      <c r="AM51" s="2"/>
      <c r="AN51" s="2"/>
      <c r="AO51" s="2"/>
      <c r="AP51" s="2"/>
      <c r="AQ51" s="2"/>
      <c r="AR51" s="2"/>
      <c r="AS51" s="2"/>
    </row>
    <row r="52" spans="1:45" ht="15">
      <c r="A52" s="2"/>
      <c r="B52" s="2"/>
      <c r="C52" s="6"/>
      <c r="D52" s="6"/>
      <c r="E52" s="2"/>
      <c r="F52" s="7"/>
      <c r="G52" s="7"/>
      <c r="H52" s="7"/>
      <c r="I52" s="7"/>
      <c r="J52" s="2"/>
      <c r="K52" s="2"/>
      <c r="L52" s="2"/>
      <c r="M52" s="5"/>
      <c r="N52" s="10"/>
      <c r="O52" s="5"/>
      <c r="P52" s="5"/>
      <c r="Q52" s="5"/>
      <c r="R52" s="5"/>
      <c r="S52" s="5"/>
      <c r="T52" s="5"/>
      <c r="U52" s="5"/>
      <c r="V52" s="5"/>
      <c r="W52" s="7"/>
      <c r="X52" s="7"/>
      <c r="Y52" s="7"/>
      <c r="Z52" s="7"/>
      <c r="AA52" s="7"/>
      <c r="AB52" s="7"/>
      <c r="AC52" s="7"/>
      <c r="AD52" s="7"/>
      <c r="AE52" s="7"/>
      <c r="AF52" s="7"/>
      <c r="AG52" s="5"/>
      <c r="AH52" s="5"/>
      <c r="AI52" s="5"/>
      <c r="AJ52" s="2"/>
      <c r="AK52" s="2"/>
      <c r="AL52" s="2"/>
      <c r="AM52" s="2"/>
      <c r="AN52" s="2"/>
      <c r="AO52" s="2"/>
      <c r="AP52" s="2"/>
      <c r="AQ52" s="2"/>
      <c r="AR52" s="2"/>
      <c r="AS52" s="2"/>
    </row>
    <row r="53" spans="1:45" ht="15">
      <c r="A53" s="2"/>
      <c r="B53" s="2"/>
      <c r="C53" s="6"/>
      <c r="D53" s="6"/>
      <c r="E53" s="2"/>
      <c r="F53" s="7"/>
      <c r="G53" s="7"/>
      <c r="H53" s="7"/>
      <c r="I53" s="7"/>
      <c r="J53" s="2"/>
      <c r="K53" s="2"/>
      <c r="L53" s="2"/>
      <c r="M53" s="5"/>
      <c r="N53" s="10"/>
      <c r="O53" s="5"/>
      <c r="P53" s="5"/>
      <c r="Q53" s="5"/>
      <c r="R53" s="5"/>
      <c r="S53" s="5"/>
      <c r="T53" s="5"/>
      <c r="U53" s="5"/>
      <c r="V53" s="5"/>
      <c r="W53" s="7"/>
      <c r="X53" s="7"/>
      <c r="Y53" s="7"/>
      <c r="Z53" s="7"/>
      <c r="AA53" s="7"/>
      <c r="AB53" s="7"/>
      <c r="AC53" s="7"/>
      <c r="AD53" s="7"/>
      <c r="AE53" s="7"/>
      <c r="AF53" s="7"/>
      <c r="AG53" s="5"/>
      <c r="AH53" s="5"/>
      <c r="AI53" s="5"/>
      <c r="AJ53" s="2"/>
      <c r="AK53" s="2"/>
      <c r="AL53" s="2"/>
      <c r="AM53" s="2"/>
      <c r="AN53" s="2"/>
      <c r="AO53" s="2"/>
      <c r="AP53" s="2"/>
      <c r="AQ53" s="2"/>
      <c r="AR53" s="2"/>
      <c r="AS53" s="2"/>
    </row>
    <row r="54" spans="1:45" ht="15">
      <c r="A54" s="2"/>
      <c r="B54" s="2"/>
      <c r="C54" s="6"/>
      <c r="D54" s="6"/>
      <c r="E54" s="2"/>
      <c r="F54" s="7"/>
      <c r="G54" s="7"/>
      <c r="H54" s="7"/>
      <c r="I54" s="7"/>
      <c r="J54" s="2"/>
      <c r="K54" s="2"/>
      <c r="L54" s="2"/>
      <c r="M54" s="5"/>
      <c r="N54" s="10"/>
      <c r="O54" s="5"/>
      <c r="P54" s="5"/>
      <c r="Q54" s="5"/>
      <c r="R54" s="5"/>
      <c r="S54" s="5"/>
      <c r="T54" s="5"/>
      <c r="U54" s="5"/>
      <c r="V54" s="5"/>
      <c r="W54" s="7"/>
      <c r="X54" s="7"/>
      <c r="Y54" s="7"/>
      <c r="Z54" s="7"/>
      <c r="AA54" s="7"/>
      <c r="AB54" s="7"/>
      <c r="AC54" s="7"/>
      <c r="AD54" s="7"/>
      <c r="AE54" s="7"/>
      <c r="AF54" s="7"/>
      <c r="AG54" s="5"/>
      <c r="AH54" s="5"/>
      <c r="AI54" s="5"/>
      <c r="AJ54" s="2"/>
      <c r="AK54" s="2"/>
      <c r="AL54" s="2"/>
      <c r="AM54" s="2"/>
      <c r="AN54" s="2"/>
      <c r="AO54" s="2"/>
      <c r="AP54" s="2"/>
      <c r="AQ54" s="2"/>
      <c r="AR54" s="2"/>
      <c r="AS54" s="2"/>
    </row>
    <row r="55" spans="1:45" ht="15">
      <c r="A55" s="2"/>
      <c r="B55" s="2"/>
      <c r="C55" s="6"/>
      <c r="D55" s="6"/>
      <c r="E55" s="2"/>
      <c r="F55" s="7"/>
      <c r="G55" s="7"/>
      <c r="H55" s="7"/>
      <c r="I55" s="7"/>
      <c r="J55" s="2"/>
      <c r="K55" s="2"/>
      <c r="L55" s="2"/>
      <c r="M55" s="5"/>
      <c r="N55" s="10"/>
      <c r="O55" s="5"/>
      <c r="P55" s="5"/>
      <c r="Q55" s="5"/>
      <c r="R55" s="5"/>
      <c r="S55" s="5"/>
      <c r="T55" s="5"/>
      <c r="U55" s="5"/>
      <c r="V55" s="5"/>
      <c r="W55" s="7"/>
      <c r="X55" s="7"/>
      <c r="Y55" s="7"/>
      <c r="Z55" s="7"/>
      <c r="AA55" s="7"/>
      <c r="AB55" s="7"/>
      <c r="AC55" s="7"/>
      <c r="AD55" s="7"/>
      <c r="AE55" s="7"/>
      <c r="AF55" s="7"/>
      <c r="AG55" s="5"/>
      <c r="AH55" s="5"/>
      <c r="AI55" s="5"/>
      <c r="AJ55" s="2"/>
      <c r="AK55" s="2"/>
      <c r="AL55" s="2"/>
      <c r="AM55" s="2"/>
      <c r="AN55" s="2"/>
      <c r="AO55" s="2"/>
      <c r="AP55" s="2"/>
      <c r="AQ55" s="2"/>
      <c r="AR55" s="2"/>
      <c r="AS55" s="2"/>
    </row>
    <row r="56" spans="1:45" ht="15">
      <c r="A56" s="2"/>
      <c r="B56" s="2"/>
      <c r="C56" s="6"/>
      <c r="D56" s="6"/>
      <c r="E56" s="2"/>
      <c r="F56" s="7"/>
      <c r="G56" s="7"/>
      <c r="H56" s="7"/>
      <c r="I56" s="7"/>
      <c r="J56" s="2"/>
      <c r="K56" s="2"/>
      <c r="L56" s="2"/>
      <c r="M56" s="5"/>
      <c r="N56" s="10"/>
      <c r="O56" s="5"/>
      <c r="P56" s="5"/>
      <c r="Q56" s="5"/>
      <c r="R56" s="5"/>
      <c r="S56" s="5"/>
      <c r="T56" s="5"/>
      <c r="U56" s="5"/>
      <c r="V56" s="5"/>
      <c r="W56" s="7"/>
      <c r="X56" s="7"/>
      <c r="Y56" s="7"/>
      <c r="Z56" s="7"/>
      <c r="AA56" s="7"/>
      <c r="AB56" s="7"/>
      <c r="AC56" s="7"/>
      <c r="AD56" s="7"/>
      <c r="AE56" s="7"/>
      <c r="AF56" s="7"/>
      <c r="AG56" s="5"/>
      <c r="AH56" s="5"/>
      <c r="AI56" s="5"/>
      <c r="AJ56" s="2"/>
      <c r="AK56" s="2"/>
      <c r="AL56" s="2"/>
      <c r="AM56" s="2"/>
      <c r="AN56" s="2"/>
      <c r="AO56" s="2"/>
      <c r="AP56" s="2"/>
      <c r="AQ56" s="2"/>
      <c r="AR56" s="2"/>
      <c r="AS56" s="2"/>
    </row>
    <row r="57" spans="1:45" ht="15">
      <c r="A57" s="2"/>
      <c r="B57" s="2"/>
      <c r="C57" s="6"/>
      <c r="D57" s="6"/>
      <c r="E57" s="2"/>
      <c r="F57" s="7"/>
      <c r="G57" s="7"/>
      <c r="H57" s="7"/>
      <c r="I57" s="7"/>
      <c r="J57" s="2"/>
      <c r="K57" s="2"/>
      <c r="L57" s="2"/>
      <c r="M57" s="5"/>
      <c r="N57" s="10"/>
      <c r="O57" s="5"/>
      <c r="P57" s="5"/>
      <c r="Q57" s="5"/>
      <c r="R57" s="5"/>
      <c r="S57" s="5"/>
      <c r="T57" s="5"/>
      <c r="U57" s="5"/>
      <c r="V57" s="5"/>
      <c r="W57" s="7"/>
      <c r="X57" s="7"/>
      <c r="Y57" s="7"/>
      <c r="Z57" s="7"/>
      <c r="AA57" s="7"/>
      <c r="AB57" s="7"/>
      <c r="AC57" s="7"/>
      <c r="AD57" s="7"/>
      <c r="AE57" s="7"/>
      <c r="AF57" s="7"/>
      <c r="AG57" s="5"/>
      <c r="AH57" s="5"/>
      <c r="AI57" s="5"/>
      <c r="AJ57" s="2"/>
      <c r="AK57" s="2"/>
      <c r="AL57" s="2"/>
      <c r="AM57" s="2"/>
      <c r="AN57" s="2"/>
      <c r="AO57" s="2"/>
      <c r="AP57" s="2"/>
      <c r="AQ57" s="2"/>
      <c r="AR57" s="2"/>
      <c r="AS57" s="2"/>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505"/>
  <sheetViews>
    <sheetView topLeftCell="AY1" workbookViewId="0">
      <selection activeCell="BF9" sqref="BF9"/>
    </sheetView>
  </sheetViews>
  <sheetFormatPr defaultColWidth="15.140625" defaultRowHeight="15.75" customHeight="1"/>
  <cols>
    <col min="10" max="10" width="49.42578125" customWidth="1"/>
    <col min="11" max="11" width="25.140625" customWidth="1"/>
    <col min="22" max="22" width="26.85546875" customWidth="1"/>
    <col min="40" max="46" width="25.42578125" customWidth="1"/>
    <col min="48" max="49" width="19" customWidth="1"/>
    <col min="53" max="53" width="11.42578125" customWidth="1"/>
    <col min="57" max="57" width="15.140625" customWidth="1"/>
  </cols>
  <sheetData>
    <row r="1" spans="1:58">
      <c r="A1" s="2" t="str">
        <f t="array" ref="A1:AS57">'K10 Data'!A:AS</f>
        <v>RespondentID</v>
      </c>
      <c r="B1" s="2" t="str">
        <v>CollectorID</v>
      </c>
      <c r="C1" s="8" t="str">
        <v>StartDate</v>
      </c>
      <c r="D1" s="8" t="str">
        <v>EndDate</v>
      </c>
      <c r="E1" s="2" t="str">
        <v>IP Address</v>
      </c>
      <c r="F1" s="2" t="str">
        <v>Email Address</v>
      </c>
      <c r="G1" s="2" t="str">
        <v>First Name</v>
      </c>
      <c r="H1" s="2" t="str">
        <v>LastName</v>
      </c>
      <c r="I1" s="2" t="str">
        <v>Custom Data</v>
      </c>
      <c r="J1" s="2" t="str">
        <v>Does the claimant have their information recorded on file with eHealthier?</v>
      </c>
      <c r="K1" s="90" t="str">
        <v>Patient Created Code</v>
      </c>
      <c r="L1" s="2" t="str">
        <v>eHealthier Identifier</v>
      </c>
      <c r="M1" s="2" t="str">
        <v>Please enter the claimant's information in the fields below - First Name</v>
      </c>
      <c r="N1" s="2" t="str">
        <v>Please enter the claimant's information in the fields below - Initials</v>
      </c>
      <c r="O1" s="2" t="str">
        <v>Please enter the claimant's information in the fields below - Last Name</v>
      </c>
      <c r="P1" s="2" t="str">
        <v>Please enter the claimant's information in the fields below - Date of birth (DD/MM/YYYY)</v>
      </c>
      <c r="Q1" s="2" t="str">
        <v>Please enter the claimant's information in the fields below - Gender (M or F or U)</v>
      </c>
      <c r="R1" s="2" t="str">
        <v>Please enter the claimant's information in the fields below - Employer's full name</v>
      </c>
      <c r="S1" s="2" t="str">
        <v>Please enter the Nominated Treating Doctor's information in the fields below - First Name</v>
      </c>
      <c r="T1" s="2" t="str">
        <v>Please enter the Nominated Treating Doctor's information in the fields below - Initials</v>
      </c>
      <c r="U1" s="2" t="str">
        <v>Please enter the Nominated Treating Doctor's information in the fields below - Last name</v>
      </c>
      <c r="V1" s="2" t="str">
        <v>Please enter the Nominated Treating Doctor's information in the fields below - Provider Number</v>
      </c>
      <c r="W1" s="2" t="str">
        <v>Please enter the email address to which all results will be sent (this will provide access to all of your claimants' results and thus should be a unique email address used solely for eHealthier data monitoring). For privacy reasons, it is highly recommended that access to the email address be restricted and closely monitored. - Open-Ended Response</v>
      </c>
      <c r="X1" s="2" t="str">
        <v>Does the claimant have additional health practitioners associated with their treatment?</v>
      </c>
      <c r="Y1" s="2" t="str">
        <v>Nominated Treating Specialist details - Name</v>
      </c>
      <c r="Z1" s="2" t="str">
        <v>Nominated Treating Specialist details - Provider number</v>
      </c>
      <c r="AA1" s="2" t="str">
        <v>Nominated Treating Therapist (e.g. physiotherapist, chiropractor, osteopath and other approved providers) details - Type of therapist (e.g. physiotherapist, chiropractor, osteopath and other approved providers)</v>
      </c>
      <c r="AB1" s="2" t="str">
        <v>Nominated Treating Therapist (e.g. physiotherapist, chiropractor, osteopath and other approved providers) details - Name</v>
      </c>
      <c r="AC1" s="2" t="str">
        <v>Nominated Treating Therapist (e.g. physiotherapist, chiropractor, osteopath and other approved providers) details - Provider number</v>
      </c>
      <c r="AD1" s="2" t="str">
        <v>Other Ancillary Health Providers (e.g. remedial masseur, psychologist, exercise physiologist, dietician) - Type of practitioner (e.g. remedial masseur, psychologist, exercise physiologist, dietician)</v>
      </c>
      <c r="AE1" s="2" t="str">
        <v>Other Ancillary Health Providers (e.g. remedial masseur, psychologist, exercise physiologist, dietician) - Name</v>
      </c>
      <c r="AF1" s="2" t="str">
        <v>Other Ancillary Health Providers (e.g. remedial masseur, psychologist, exercise physiologist, dietician) - Provider number</v>
      </c>
      <c r="AG1" s="2" t="str">
        <v>Rehabilitation Provider - Type</v>
      </c>
      <c r="AH1" s="2" t="str">
        <v>Rehabilitation Provider - Name</v>
      </c>
      <c r="AI1" s="52" t="str">
        <v>Rehabilitation Provider - Provider number</v>
      </c>
      <c r="AJ1" s="52" t="str">
        <v>During the last 30 days, about how often did you feel tired out for no good reason?</v>
      </c>
      <c r="AK1" s="52" t="str">
        <v>During the last 30 days, about how often did you feel nervous?</v>
      </c>
      <c r="AL1" s="52" t="str">
        <v>During the last 30 days, about how often did you feel so nervous that nothing could calm you</v>
      </c>
      <c r="AM1" s="52" t="str">
        <v>During the last 30 days, about how often did you feel hopeless?</v>
      </c>
      <c r="AN1" s="52" t="str">
        <v>During the last 30 days, about how often did you feel restless or fidgety?</v>
      </c>
      <c r="AO1" s="52" t="str">
        <v>During the last 30 days, about how often did you feel so restless you could not sit still?</v>
      </c>
      <c r="AP1" s="52" t="str">
        <v>During the last 30 days, about how often did you feel depressed?</v>
      </c>
      <c r="AQ1" s="52" t="str">
        <v>During the last 30 days, about how often did you feel that everything was an effort?</v>
      </c>
      <c r="AR1" s="52" t="str">
        <v>During the last 30 days, about how often did you feel so sad that nothing could cheer you up?</v>
      </c>
      <c r="AS1" s="52" t="str">
        <v>During the last 30 days, about how often did you feel worthless?</v>
      </c>
      <c r="AT1" s="2" t="s">
        <v>700</v>
      </c>
      <c r="AU1" s="3" t="s">
        <v>701</v>
      </c>
      <c r="AV1" s="59" t="s">
        <v>1062</v>
      </c>
      <c r="AW1" s="59" t="str">
        <f t="shared" ref="AW1:BE1" si="0">AJ1</f>
        <v>During the last 30 days, about how often did you feel tired out for no good reason?</v>
      </c>
      <c r="AX1" s="59" t="str">
        <f t="shared" si="0"/>
        <v>During the last 30 days, about how often did you feel nervous?</v>
      </c>
      <c r="AY1" s="59" t="str">
        <f t="shared" si="0"/>
        <v>During the last 30 days, about how often did you feel so nervous that nothing could calm you</v>
      </c>
      <c r="AZ1" s="59" t="str">
        <f t="shared" si="0"/>
        <v>During the last 30 days, about how often did you feel hopeless?</v>
      </c>
      <c r="BA1" s="59" t="str">
        <f t="shared" si="0"/>
        <v>During the last 30 days, about how often did you feel restless or fidgety?</v>
      </c>
      <c r="BB1" s="59" t="str">
        <f t="shared" si="0"/>
        <v>During the last 30 days, about how often did you feel so restless you could not sit still?</v>
      </c>
      <c r="BC1" s="59" t="str">
        <f t="shared" si="0"/>
        <v>During the last 30 days, about how often did you feel depressed?</v>
      </c>
      <c r="BD1" s="59" t="str">
        <f t="shared" si="0"/>
        <v>During the last 30 days, about how often did you feel that everything was an effort?</v>
      </c>
      <c r="BE1" s="59" t="str">
        <f t="shared" si="0"/>
        <v>During the last 30 days, about how often did you feel so sad that nothing could cheer you up?</v>
      </c>
      <c r="BF1" s="2" t="s">
        <v>1141</v>
      </c>
    </row>
    <row r="2" spans="1:58">
      <c r="A2">
        <v>4090593516</v>
      </c>
      <c r="B2">
        <v>71309335</v>
      </c>
      <c r="C2" s="54">
        <v>42202.293182870373</v>
      </c>
      <c r="D2" s="54">
        <v>42202.295208333337</v>
      </c>
      <c r="E2" t="str">
        <v>58.173.113.97</v>
      </c>
      <c r="F2" t="str">
        <v>Jamesbenjamin1961@gmail.com</v>
      </c>
      <c r="G2" t="str">
        <v>PatName</v>
      </c>
      <c r="H2" t="str">
        <v>Pat last</v>
      </c>
      <c r="I2">
        <v>0</v>
      </c>
      <c r="J2" t="str">
        <v>No, I want to input the claim's particulars</v>
      </c>
      <c r="K2" s="91">
        <v>0</v>
      </c>
      <c r="L2" t="str">
        <v>Test123</v>
      </c>
      <c r="M2" t="str">
        <v>PatName</v>
      </c>
      <c r="N2" s="55" t="str">
        <v>Pat init</v>
      </c>
      <c r="O2" t="str">
        <v>Pat last</v>
      </c>
      <c r="P2" s="55" t="str">
        <v>4/24/1961</v>
      </c>
      <c r="Q2" t="str">
        <v>U</v>
      </c>
      <c r="R2" t="str">
        <v>ABC Pty Ltd</v>
      </c>
      <c r="S2" t="str">
        <v>fnAME</v>
      </c>
      <c r="T2" t="str">
        <v>INITIAL</v>
      </c>
      <c r="U2" t="str">
        <v>LNAME</v>
      </c>
      <c r="V2" t="str">
        <v>werwrnum</v>
      </c>
      <c r="W2" t="str">
        <v>Jamesbenjamin1961@gmail.com</v>
      </c>
      <c r="X2" t="str">
        <v>Yes</v>
      </c>
      <c r="Y2" t="str">
        <v>czvav</v>
      </c>
      <c r="Z2" t="str">
        <v>vafafdvadva</v>
      </c>
      <c r="AA2" t="str">
        <v>vasdv</v>
      </c>
      <c r="AB2" t="str">
        <v>vavasdv</v>
      </c>
      <c r="AC2" t="str">
        <v>vdv</v>
      </c>
      <c r="AD2" t="str">
        <v>avdsfv</v>
      </c>
      <c r="AE2" t="str">
        <v>vasdvav</v>
      </c>
      <c r="AF2" t="str">
        <v>asdvvdv</v>
      </c>
      <c r="AG2" t="str">
        <v>vasdv</v>
      </c>
      <c r="AH2" t="str">
        <v>vasdv</v>
      </c>
      <c r="AI2" s="18" t="str">
        <v>vasdv</v>
      </c>
      <c r="AJ2" t="str">
        <v>All of the time</v>
      </c>
      <c r="AK2" t="str">
        <v>Most of the time</v>
      </c>
      <c r="AL2" t="str">
        <v>Some of the time</v>
      </c>
      <c r="AM2" t="str">
        <v>A little of the time</v>
      </c>
      <c r="AN2" s="57" t="str">
        <v>None of the time</v>
      </c>
      <c r="AO2" s="57" t="str">
        <v>A little of the time</v>
      </c>
      <c r="AP2" s="57" t="str">
        <v>Most of the time</v>
      </c>
      <c r="AQ2" s="57" t="str">
        <v>All of the time</v>
      </c>
      <c r="AR2" s="57" t="str">
        <v>Most of the time</v>
      </c>
      <c r="AS2" s="57" t="str">
        <v>A little of the time</v>
      </c>
      <c r="AT2" s="57" t="str">
        <f t="shared" ref="AT2:AT47" si="1">IF(W2="",VLOOKUP(L2,CodeToEmailData,2,0),W2)</f>
        <v>Jamesbenjamin1961@gmail.com</v>
      </c>
      <c r="AU2" s="68" t="str">
        <f t="shared" ref="AU2:AU47" si="2">IF(K2="",VLOOKUP(L2,CodeToEmailData,3,0),M2&amp;" "&amp;O2)</f>
        <v>PatName Pat last</v>
      </c>
      <c r="AW2">
        <f t="shared" ref="AW2:AW33" si="3">VLOOKUP(AJ2,K10Matrix,2,1)</f>
        <v>5</v>
      </c>
      <c r="AX2">
        <f t="shared" ref="AX2:AX33" si="4">VLOOKUP(AK2,K10Matrix,2,1)</f>
        <v>4</v>
      </c>
      <c r="AY2">
        <f t="shared" ref="AY2:AY33" si="5">VLOOKUP(AL2,K10Matrix,2,1)</f>
        <v>3</v>
      </c>
      <c r="AZ2">
        <f t="shared" ref="AZ2:AZ33" si="6">VLOOKUP(AM2,K10Matrix,2,1)</f>
        <v>2</v>
      </c>
      <c r="BA2">
        <f t="shared" ref="BA2:BA33" si="7">VLOOKUP(AN2,K10Matrix,2,1)</f>
        <v>1</v>
      </c>
      <c r="BB2">
        <f t="shared" ref="BB2:BB33" si="8">VLOOKUP(AO2,K10Matrix,2,1)</f>
        <v>2</v>
      </c>
      <c r="BC2">
        <f t="shared" ref="BC2:BC33" si="9">VLOOKUP(AP2,K10Matrix,2,1)</f>
        <v>4</v>
      </c>
      <c r="BD2">
        <f t="shared" ref="BD2:BD33" si="10">VLOOKUP(AQ2,K10Matrix,2,1)</f>
        <v>5</v>
      </c>
      <c r="BE2">
        <f t="shared" ref="BE2:BE33" si="11">VLOOKUP(AR2,K10Matrix,2,1)</f>
        <v>4</v>
      </c>
      <c r="BF2" s="57">
        <f t="shared" ref="BF2:BF33" si="12">IF(A2="","",IF(ISNA(SUM(AW2:BA2)),"Something has gone wrong. Please contact eHealthier by email at info@ehealthier.net",VLOOKUP(SUM(AW2:BA2),HOOSCoversion,3,1)))</f>
        <v>61.6</v>
      </c>
    </row>
    <row r="3" spans="1:58">
      <c r="A3">
        <v>4094156443</v>
      </c>
      <c r="B3">
        <v>71309335</v>
      </c>
      <c r="C3" s="54">
        <v>42205.288032407407</v>
      </c>
      <c r="D3" s="54">
        <v>42205.288553240738</v>
      </c>
      <c r="E3" t="str">
        <v>58.173.113.97</v>
      </c>
      <c r="F3">
        <v>0</v>
      </c>
      <c r="G3">
        <v>0</v>
      </c>
      <c r="H3">
        <v>0</v>
      </c>
      <c r="I3">
        <v>0</v>
      </c>
      <c r="J3" t="str">
        <v>Yes, I have the client identification code</v>
      </c>
      <c r="K3" s="91">
        <v>0</v>
      </c>
      <c r="L3" t="str">
        <v>sdfSDFASDFAS</v>
      </c>
      <c r="M3">
        <v>0</v>
      </c>
      <c r="N3" s="55">
        <v>0</v>
      </c>
      <c r="O3">
        <v>0</v>
      </c>
      <c r="P3" s="55">
        <v>0</v>
      </c>
      <c r="Q3">
        <v>0</v>
      </c>
      <c r="R3">
        <v>0</v>
      </c>
      <c r="S3">
        <v>0</v>
      </c>
      <c r="T3">
        <v>0</v>
      </c>
      <c r="U3">
        <v>0</v>
      </c>
      <c r="V3">
        <v>0</v>
      </c>
      <c r="W3">
        <v>0</v>
      </c>
      <c r="X3">
        <v>0</v>
      </c>
      <c r="Y3">
        <v>0</v>
      </c>
      <c r="Z3">
        <v>0</v>
      </c>
      <c r="AA3">
        <v>0</v>
      </c>
      <c r="AB3">
        <v>0</v>
      </c>
      <c r="AC3">
        <v>0</v>
      </c>
      <c r="AD3">
        <v>0</v>
      </c>
      <c r="AE3">
        <v>0</v>
      </c>
      <c r="AF3">
        <v>0</v>
      </c>
      <c r="AG3">
        <v>0</v>
      </c>
      <c r="AH3">
        <v>0</v>
      </c>
      <c r="AI3" s="18">
        <v>0</v>
      </c>
      <c r="AJ3" t="str">
        <v>A little of the time</v>
      </c>
      <c r="AK3" t="str">
        <v>Some of the time</v>
      </c>
      <c r="AL3" t="str">
        <v>A little of the time</v>
      </c>
      <c r="AM3" t="str">
        <v>All of the time</v>
      </c>
      <c r="AN3" s="57" t="str">
        <v>Most of the time</v>
      </c>
      <c r="AO3" s="57" t="str">
        <v>A little of the time</v>
      </c>
      <c r="AP3" s="57" t="str">
        <v>A little of the time</v>
      </c>
      <c r="AQ3" s="57" t="str">
        <v>All of the time</v>
      </c>
      <c r="AR3" s="57" t="str">
        <v>A little of the time</v>
      </c>
      <c r="AS3" s="57" t="str">
        <v>Most of the time</v>
      </c>
      <c r="AT3" s="57">
        <f t="shared" si="1"/>
        <v>0</v>
      </c>
      <c r="AU3" s="68" t="str">
        <f t="shared" si="2"/>
        <v>0 0</v>
      </c>
      <c r="AW3">
        <f t="shared" si="3"/>
        <v>2</v>
      </c>
      <c r="AX3">
        <f t="shared" si="4"/>
        <v>3</v>
      </c>
      <c r="AY3">
        <f t="shared" si="5"/>
        <v>2</v>
      </c>
      <c r="AZ3">
        <f t="shared" si="6"/>
        <v>5</v>
      </c>
      <c r="BA3">
        <f t="shared" si="7"/>
        <v>4</v>
      </c>
      <c r="BB3">
        <f t="shared" si="8"/>
        <v>2</v>
      </c>
      <c r="BC3">
        <f t="shared" si="9"/>
        <v>2</v>
      </c>
      <c r="BD3">
        <f t="shared" si="10"/>
        <v>5</v>
      </c>
      <c r="BE3">
        <f t="shared" si="11"/>
        <v>2</v>
      </c>
      <c r="BF3" s="57">
        <f t="shared" si="12"/>
        <v>67.900000000000006</v>
      </c>
    </row>
    <row r="4" spans="1:58">
      <c r="A4">
        <v>4094173906</v>
      </c>
      <c r="B4">
        <v>71309335</v>
      </c>
      <c r="C4" s="54">
        <v>42205.30300925926</v>
      </c>
      <c r="D4" s="54">
        <v>42205.303368055553</v>
      </c>
      <c r="E4" t="str">
        <v>58.173.113.97</v>
      </c>
      <c r="F4">
        <v>0</v>
      </c>
      <c r="G4">
        <v>0</v>
      </c>
      <c r="H4">
        <v>0</v>
      </c>
      <c r="I4">
        <v>0</v>
      </c>
      <c r="J4" t="str">
        <v>Yes, I have the client identification code</v>
      </c>
      <c r="K4" s="91">
        <v>0</v>
      </c>
      <c r="L4" t="str">
        <v>sdfSDFASDFAS</v>
      </c>
      <c r="M4">
        <v>0</v>
      </c>
      <c r="N4" s="55">
        <v>0</v>
      </c>
      <c r="O4">
        <v>0</v>
      </c>
      <c r="P4" s="55">
        <v>0</v>
      </c>
      <c r="Q4">
        <v>0</v>
      </c>
      <c r="R4">
        <v>0</v>
      </c>
      <c r="S4">
        <v>0</v>
      </c>
      <c r="T4">
        <v>0</v>
      </c>
      <c r="U4">
        <v>0</v>
      </c>
      <c r="V4">
        <v>0</v>
      </c>
      <c r="W4">
        <v>0</v>
      </c>
      <c r="X4">
        <v>0</v>
      </c>
      <c r="Y4">
        <v>0</v>
      </c>
      <c r="Z4">
        <v>0</v>
      </c>
      <c r="AA4">
        <v>0</v>
      </c>
      <c r="AB4">
        <v>0</v>
      </c>
      <c r="AC4">
        <v>0</v>
      </c>
      <c r="AD4">
        <v>0</v>
      </c>
      <c r="AE4">
        <v>0</v>
      </c>
      <c r="AF4">
        <v>0</v>
      </c>
      <c r="AG4">
        <v>0</v>
      </c>
      <c r="AH4">
        <v>0</v>
      </c>
      <c r="AI4" s="18">
        <v>0</v>
      </c>
      <c r="AJ4" t="str">
        <v>A little of the time</v>
      </c>
      <c r="AK4" t="str">
        <v>None of the time</v>
      </c>
      <c r="AL4" t="str">
        <v>None of the time</v>
      </c>
      <c r="AM4" t="str">
        <v>None of the time</v>
      </c>
      <c r="AN4" s="57" t="str">
        <v>None of the time</v>
      </c>
      <c r="AO4" s="57" t="str">
        <v>None of the time</v>
      </c>
      <c r="AP4" s="57" t="str">
        <v>A little of the time</v>
      </c>
      <c r="AQ4" s="57" t="str">
        <v>None of the time</v>
      </c>
      <c r="AR4" s="57" t="str">
        <v>None of the time</v>
      </c>
      <c r="AS4" s="57" t="str">
        <v>None of the time</v>
      </c>
      <c r="AT4" s="57">
        <f t="shared" si="1"/>
        <v>0</v>
      </c>
      <c r="AU4" s="68" t="str">
        <f t="shared" si="2"/>
        <v>0 0</v>
      </c>
      <c r="AW4">
        <f t="shared" si="3"/>
        <v>2</v>
      </c>
      <c r="AX4">
        <f t="shared" si="4"/>
        <v>1</v>
      </c>
      <c r="AY4">
        <f t="shared" si="5"/>
        <v>1</v>
      </c>
      <c r="AZ4">
        <f t="shared" si="6"/>
        <v>1</v>
      </c>
      <c r="BA4">
        <f t="shared" si="7"/>
        <v>1</v>
      </c>
      <c r="BB4">
        <f t="shared" si="8"/>
        <v>1</v>
      </c>
      <c r="BC4">
        <f t="shared" si="9"/>
        <v>2</v>
      </c>
      <c r="BD4">
        <f t="shared" si="10"/>
        <v>1</v>
      </c>
      <c r="BE4">
        <f t="shared" si="11"/>
        <v>1</v>
      </c>
      <c r="BF4" s="57">
        <f t="shared" si="12"/>
        <v>23.4</v>
      </c>
    </row>
    <row r="5" spans="1:58">
      <c r="A5">
        <v>4094172659</v>
      </c>
      <c r="B5">
        <v>71309335</v>
      </c>
      <c r="C5" s="54">
        <v>42205.301944444444</v>
      </c>
      <c r="D5" s="54">
        <v>42205.30232638889</v>
      </c>
      <c r="E5" t="str">
        <v>58.173.113.97</v>
      </c>
      <c r="F5">
        <v>0</v>
      </c>
      <c r="G5">
        <v>0</v>
      </c>
      <c r="H5">
        <v>0</v>
      </c>
      <c r="I5">
        <v>0</v>
      </c>
      <c r="J5" t="str">
        <v>Yes, I have the client identification code</v>
      </c>
      <c r="K5" s="91">
        <v>0</v>
      </c>
      <c r="L5" t="str">
        <v>sdfSDFASDFAS</v>
      </c>
      <c r="M5">
        <v>0</v>
      </c>
      <c r="N5" s="55">
        <v>0</v>
      </c>
      <c r="O5">
        <v>0</v>
      </c>
      <c r="P5" s="55">
        <v>0</v>
      </c>
      <c r="Q5">
        <v>0</v>
      </c>
      <c r="R5">
        <v>0</v>
      </c>
      <c r="S5">
        <v>0</v>
      </c>
      <c r="T5">
        <v>0</v>
      </c>
      <c r="U5">
        <v>0</v>
      </c>
      <c r="V5">
        <v>0</v>
      </c>
      <c r="W5">
        <v>0</v>
      </c>
      <c r="X5">
        <v>0</v>
      </c>
      <c r="Y5">
        <v>0</v>
      </c>
      <c r="Z5">
        <v>0</v>
      </c>
      <c r="AA5">
        <v>0</v>
      </c>
      <c r="AB5">
        <v>0</v>
      </c>
      <c r="AC5">
        <v>0</v>
      </c>
      <c r="AD5">
        <v>0</v>
      </c>
      <c r="AE5">
        <v>0</v>
      </c>
      <c r="AF5">
        <v>0</v>
      </c>
      <c r="AG5">
        <v>0</v>
      </c>
      <c r="AH5">
        <v>0</v>
      </c>
      <c r="AI5" s="18">
        <v>0</v>
      </c>
      <c r="AJ5" t="str">
        <v>A little of the time</v>
      </c>
      <c r="AK5" t="str">
        <v>A little of the time</v>
      </c>
      <c r="AL5" t="str">
        <v>A little of the time</v>
      </c>
      <c r="AM5" t="str">
        <v>A little of the time</v>
      </c>
      <c r="AN5" s="57" t="str">
        <v>Most of the time</v>
      </c>
      <c r="AO5" s="57" t="str">
        <v>Some of the time</v>
      </c>
      <c r="AP5" s="57" t="str">
        <v>A little of the time</v>
      </c>
      <c r="AQ5" s="57" t="str">
        <v>A little of the time</v>
      </c>
      <c r="AR5" s="57" t="str">
        <v>None of the time</v>
      </c>
      <c r="AS5" s="57" t="str">
        <v>None of the time</v>
      </c>
      <c r="AT5" s="57">
        <f t="shared" si="1"/>
        <v>0</v>
      </c>
      <c r="AU5" s="68" t="str">
        <f t="shared" si="2"/>
        <v>0 0</v>
      </c>
      <c r="AW5">
        <f t="shared" si="3"/>
        <v>2</v>
      </c>
      <c r="AX5">
        <f t="shared" si="4"/>
        <v>2</v>
      </c>
      <c r="AY5">
        <f t="shared" si="5"/>
        <v>2</v>
      </c>
      <c r="AZ5">
        <f t="shared" si="6"/>
        <v>2</v>
      </c>
      <c r="BA5">
        <f t="shared" si="7"/>
        <v>4</v>
      </c>
      <c r="BB5">
        <f t="shared" si="8"/>
        <v>3</v>
      </c>
      <c r="BC5">
        <f t="shared" si="9"/>
        <v>2</v>
      </c>
      <c r="BD5">
        <f t="shared" si="10"/>
        <v>2</v>
      </c>
      <c r="BE5">
        <f t="shared" si="11"/>
        <v>1</v>
      </c>
      <c r="BF5" s="57">
        <f t="shared" si="12"/>
        <v>46.1</v>
      </c>
    </row>
    <row r="6" spans="1:58">
      <c r="A6">
        <v>4094173906</v>
      </c>
      <c r="B6">
        <v>71309335</v>
      </c>
      <c r="C6" s="54">
        <v>42205.30300925926</v>
      </c>
      <c r="D6" s="54">
        <v>42205.326342592591</v>
      </c>
      <c r="E6" t="str">
        <v>58.173.113.97</v>
      </c>
      <c r="F6">
        <v>0</v>
      </c>
      <c r="G6">
        <v>0</v>
      </c>
      <c r="H6">
        <v>0</v>
      </c>
      <c r="I6">
        <v>0</v>
      </c>
      <c r="J6" t="str">
        <v>Yes, I have the client identification code</v>
      </c>
      <c r="K6" s="91">
        <v>0</v>
      </c>
      <c r="L6" t="str">
        <v>sdfSDFASDFAS</v>
      </c>
      <c r="M6">
        <v>0</v>
      </c>
      <c r="N6" s="55">
        <v>0</v>
      </c>
      <c r="O6">
        <v>0</v>
      </c>
      <c r="P6" s="55">
        <v>0</v>
      </c>
      <c r="Q6">
        <v>0</v>
      </c>
      <c r="R6">
        <v>0</v>
      </c>
      <c r="S6">
        <v>0</v>
      </c>
      <c r="T6">
        <v>0</v>
      </c>
      <c r="U6">
        <v>0</v>
      </c>
      <c r="V6">
        <v>0</v>
      </c>
      <c r="W6">
        <v>0</v>
      </c>
      <c r="X6">
        <v>0</v>
      </c>
      <c r="Y6">
        <v>0</v>
      </c>
      <c r="Z6">
        <v>0</v>
      </c>
      <c r="AA6">
        <v>0</v>
      </c>
      <c r="AB6">
        <v>0</v>
      </c>
      <c r="AC6">
        <v>0</v>
      </c>
      <c r="AD6">
        <v>0</v>
      </c>
      <c r="AE6">
        <v>0</v>
      </c>
      <c r="AF6">
        <v>0</v>
      </c>
      <c r="AG6">
        <v>0</v>
      </c>
      <c r="AH6">
        <v>0</v>
      </c>
      <c r="AI6" s="18">
        <v>0</v>
      </c>
      <c r="AJ6" t="str">
        <v>A little of the time</v>
      </c>
      <c r="AK6" t="str">
        <v>None of the time</v>
      </c>
      <c r="AL6" t="str">
        <v>None of the time</v>
      </c>
      <c r="AM6" t="str">
        <v>None of the time</v>
      </c>
      <c r="AN6" s="57" t="str">
        <v>None of the time</v>
      </c>
      <c r="AO6" s="57" t="str">
        <v>None of the time</v>
      </c>
      <c r="AP6" s="57" t="str">
        <v>A little of the time</v>
      </c>
      <c r="AQ6" s="57" t="str">
        <v>None of the time</v>
      </c>
      <c r="AR6" s="57" t="str">
        <v>None of the time</v>
      </c>
      <c r="AS6" s="57" t="str">
        <v>None of the time</v>
      </c>
      <c r="AT6" s="57">
        <f t="shared" si="1"/>
        <v>0</v>
      </c>
      <c r="AU6" s="68" t="str">
        <f t="shared" si="2"/>
        <v>0 0</v>
      </c>
      <c r="AW6">
        <f t="shared" si="3"/>
        <v>2</v>
      </c>
      <c r="AX6">
        <f t="shared" si="4"/>
        <v>1</v>
      </c>
      <c r="AY6">
        <f t="shared" si="5"/>
        <v>1</v>
      </c>
      <c r="AZ6">
        <f t="shared" si="6"/>
        <v>1</v>
      </c>
      <c r="BA6">
        <f t="shared" si="7"/>
        <v>1</v>
      </c>
      <c r="BB6">
        <f t="shared" si="8"/>
        <v>1</v>
      </c>
      <c r="BC6">
        <f t="shared" si="9"/>
        <v>2</v>
      </c>
      <c r="BD6">
        <f t="shared" si="10"/>
        <v>1</v>
      </c>
      <c r="BE6">
        <f t="shared" si="11"/>
        <v>1</v>
      </c>
      <c r="BF6" s="57">
        <f t="shared" si="12"/>
        <v>23.4</v>
      </c>
    </row>
    <row r="7" spans="1:58">
      <c r="A7">
        <v>4106261067</v>
      </c>
      <c r="B7">
        <v>71309335</v>
      </c>
      <c r="C7" s="54">
        <v>42212.309618055559</v>
      </c>
      <c r="D7" s="54">
        <v>42212.310034722221</v>
      </c>
      <c r="E7" t="str">
        <v>58.173.113.97</v>
      </c>
      <c r="F7">
        <v>0</v>
      </c>
      <c r="G7">
        <v>0</v>
      </c>
      <c r="H7">
        <v>0</v>
      </c>
      <c r="I7">
        <v>0</v>
      </c>
      <c r="J7" t="str">
        <v>Yes, I have the client identification code</v>
      </c>
      <c r="K7" s="91">
        <v>0</v>
      </c>
      <c r="L7" t="str">
        <v>sdfSDFASDFAS</v>
      </c>
      <c r="M7">
        <v>0</v>
      </c>
      <c r="N7" s="55">
        <v>0</v>
      </c>
      <c r="O7">
        <v>0</v>
      </c>
      <c r="P7" s="55">
        <v>0</v>
      </c>
      <c r="Q7">
        <v>0</v>
      </c>
      <c r="R7">
        <v>0</v>
      </c>
      <c r="S7">
        <v>0</v>
      </c>
      <c r="T7">
        <v>0</v>
      </c>
      <c r="U7">
        <v>0</v>
      </c>
      <c r="V7">
        <v>0</v>
      </c>
      <c r="W7">
        <v>0</v>
      </c>
      <c r="X7">
        <v>0</v>
      </c>
      <c r="Y7">
        <v>0</v>
      </c>
      <c r="Z7">
        <v>0</v>
      </c>
      <c r="AA7">
        <v>0</v>
      </c>
      <c r="AB7">
        <v>0</v>
      </c>
      <c r="AC7">
        <v>0</v>
      </c>
      <c r="AD7">
        <v>0</v>
      </c>
      <c r="AE7">
        <v>0</v>
      </c>
      <c r="AF7">
        <v>0</v>
      </c>
      <c r="AG7">
        <v>0</v>
      </c>
      <c r="AH7">
        <v>0</v>
      </c>
      <c r="AI7" s="18">
        <v>0</v>
      </c>
      <c r="AJ7" t="str">
        <v>A little of the time</v>
      </c>
      <c r="AK7" t="str">
        <v>None of the time</v>
      </c>
      <c r="AL7" t="str">
        <v>None of the time</v>
      </c>
      <c r="AM7" t="str">
        <v>None of the time</v>
      </c>
      <c r="AN7" s="57" t="str">
        <v>None of the time</v>
      </c>
      <c r="AO7" s="57" t="str">
        <v>None of the time</v>
      </c>
      <c r="AP7" s="57" t="str">
        <v>None of the time</v>
      </c>
      <c r="AQ7" s="57" t="str">
        <v>None of the time</v>
      </c>
      <c r="AR7" s="57" t="str">
        <v>None of the time</v>
      </c>
      <c r="AS7" s="57" t="str">
        <v>None of the time</v>
      </c>
      <c r="AT7" s="57">
        <f t="shared" si="1"/>
        <v>0</v>
      </c>
      <c r="AU7" s="68" t="str">
        <f t="shared" si="2"/>
        <v>0 0</v>
      </c>
      <c r="AW7">
        <f t="shared" si="3"/>
        <v>2</v>
      </c>
      <c r="AX7">
        <f t="shared" si="4"/>
        <v>1</v>
      </c>
      <c r="AY7">
        <f t="shared" si="5"/>
        <v>1</v>
      </c>
      <c r="AZ7">
        <f t="shared" si="6"/>
        <v>1</v>
      </c>
      <c r="BA7">
        <f t="shared" si="7"/>
        <v>1</v>
      </c>
      <c r="BB7">
        <f t="shared" si="8"/>
        <v>1</v>
      </c>
      <c r="BC7">
        <f t="shared" si="9"/>
        <v>1</v>
      </c>
      <c r="BD7">
        <f t="shared" si="10"/>
        <v>1</v>
      </c>
      <c r="BE7">
        <f t="shared" si="11"/>
        <v>1</v>
      </c>
      <c r="BF7" s="57">
        <f t="shared" si="12"/>
        <v>23.4</v>
      </c>
    </row>
    <row r="8" spans="1:58">
      <c r="A8">
        <v>4106256722</v>
      </c>
      <c r="B8">
        <v>71309335</v>
      </c>
      <c r="C8" s="54">
        <v>42212.306469907409</v>
      </c>
      <c r="D8" s="54">
        <v>42212.309374999997</v>
      </c>
      <c r="E8" t="str">
        <v>58.173.113.97</v>
      </c>
      <c r="F8" t="str">
        <v>Jamesbenjamin1961@gmail.com</v>
      </c>
      <c r="G8" t="str">
        <v>PatName</v>
      </c>
      <c r="H8" t="str">
        <v>Benjamin</v>
      </c>
      <c r="I8">
        <v>0</v>
      </c>
      <c r="J8" t="str">
        <v>No, I want to input the claim's particulars</v>
      </c>
      <c r="K8" s="91" t="str">
        <v>Test123</v>
      </c>
      <c r="L8">
        <v>0</v>
      </c>
      <c r="M8" t="str">
        <v>PatName</v>
      </c>
      <c r="N8" s="55" t="str">
        <v>James</v>
      </c>
      <c r="O8" t="str">
        <v>Benjamin</v>
      </c>
      <c r="P8" s="55" t="str">
        <v>4/24/1936</v>
      </c>
      <c r="Q8" t="str">
        <v>m</v>
      </c>
      <c r="R8" t="str">
        <v>ABC Pty Ltd</v>
      </c>
      <c r="S8" t="str">
        <v>Dr F Name</v>
      </c>
      <c r="T8" t="str">
        <v>Init</v>
      </c>
      <c r="U8" t="str">
        <v>LNAME</v>
      </c>
      <c r="V8" t="str">
        <v>werwrnum</v>
      </c>
      <c r="W8" t="str">
        <v>Jamesbenjamin1961@gmail.com</v>
      </c>
      <c r="X8" t="str">
        <v>Yes</v>
      </c>
      <c r="Y8" t="str">
        <v>James Benjamin</v>
      </c>
      <c r="Z8" t="str">
        <v>vafafdvadva</v>
      </c>
      <c r="AA8" t="str">
        <v>vasdv</v>
      </c>
      <c r="AB8" t="str">
        <v>James Benjamin</v>
      </c>
      <c r="AC8" t="str">
        <v>FFFFFF</v>
      </c>
      <c r="AD8" t="str">
        <v>avdsfv</v>
      </c>
      <c r="AE8" t="str">
        <v>James Benjamin</v>
      </c>
      <c r="AF8" t="str">
        <v>EEEE</v>
      </c>
      <c r="AG8" t="str">
        <v>vasdv</v>
      </c>
      <c r="AH8" t="str">
        <v>vasdv</v>
      </c>
      <c r="AI8" s="18" t="str">
        <v>vasdv</v>
      </c>
      <c r="AJ8" t="str">
        <v>A little of the time</v>
      </c>
      <c r="AK8" t="str">
        <v>A little of the time</v>
      </c>
      <c r="AL8" t="str">
        <v>A little of the time</v>
      </c>
      <c r="AM8" t="str">
        <v>A little of the time</v>
      </c>
      <c r="AN8" s="57" t="str">
        <v>None of the time</v>
      </c>
      <c r="AO8" s="57" t="str">
        <v>None of the time</v>
      </c>
      <c r="AP8" s="57" t="str">
        <v>None of the time</v>
      </c>
      <c r="AQ8" s="57" t="str">
        <v>A little of the time</v>
      </c>
      <c r="AR8" s="57" t="str">
        <v>A little of the time</v>
      </c>
      <c r="AS8" s="57" t="str">
        <v>A little of the time</v>
      </c>
      <c r="AT8" s="57" t="str">
        <f t="shared" si="1"/>
        <v>Jamesbenjamin1961@gmail.com</v>
      </c>
      <c r="AU8" s="68" t="str">
        <f t="shared" si="2"/>
        <v>PatName Benjamin</v>
      </c>
      <c r="AW8">
        <f t="shared" si="3"/>
        <v>2</v>
      </c>
      <c r="AX8">
        <f t="shared" si="4"/>
        <v>2</v>
      </c>
      <c r="AY8">
        <f t="shared" si="5"/>
        <v>2</v>
      </c>
      <c r="AZ8">
        <f t="shared" si="6"/>
        <v>2</v>
      </c>
      <c r="BA8">
        <f t="shared" si="7"/>
        <v>1</v>
      </c>
      <c r="BB8">
        <f t="shared" si="8"/>
        <v>1</v>
      </c>
      <c r="BC8">
        <f t="shared" si="9"/>
        <v>1</v>
      </c>
      <c r="BD8">
        <f t="shared" si="10"/>
        <v>2</v>
      </c>
      <c r="BE8">
        <f t="shared" si="11"/>
        <v>2</v>
      </c>
      <c r="BF8" s="57">
        <f t="shared" si="12"/>
        <v>33.9</v>
      </c>
    </row>
    <row r="9" spans="1:58">
      <c r="A9">
        <v>4625838189</v>
      </c>
      <c r="B9">
        <v>71309335</v>
      </c>
      <c r="C9" s="54">
        <v>42460.306331018517</v>
      </c>
      <c r="D9" s="54">
        <v>42460.308032407411</v>
      </c>
      <c r="E9" t="str">
        <v>58.172.41.145</v>
      </c>
      <c r="F9" t="str">
        <v>jamesbenjamin1961@gmail.com</v>
      </c>
      <c r="G9" t="str">
        <v>James</v>
      </c>
      <c r="H9" t="str">
        <v>Benjamin</v>
      </c>
      <c r="I9">
        <v>0</v>
      </c>
      <c r="J9" t="str">
        <v>No, I want to input the claim's particulars</v>
      </c>
      <c r="K9" s="91" t="str">
        <v>Test123</v>
      </c>
      <c r="L9">
        <v>0</v>
      </c>
      <c r="M9" t="str">
        <v>James</v>
      </c>
      <c r="N9" s="55" t="str">
        <v>B</v>
      </c>
      <c r="O9" t="str">
        <v>Benjamin</v>
      </c>
      <c r="P9" s="55">
        <v>36215</v>
      </c>
      <c r="Q9" t="str">
        <v>m</v>
      </c>
      <c r="R9" t="str">
        <v>boss</v>
      </c>
      <c r="S9" t="str">
        <v>dr</v>
      </c>
      <c r="T9" t="str">
        <v>rd</v>
      </c>
      <c r="U9" t="str">
        <v>ddrr</v>
      </c>
      <c r="V9">
        <v>25252</v>
      </c>
      <c r="W9" t="str">
        <v>jamesbenjamin1961@gmail.com</v>
      </c>
      <c r="X9" t="str">
        <v>No</v>
      </c>
      <c r="Y9">
        <v>0</v>
      </c>
      <c r="Z9">
        <v>0</v>
      </c>
      <c r="AA9">
        <v>0</v>
      </c>
      <c r="AB9">
        <v>0</v>
      </c>
      <c r="AC9">
        <v>0</v>
      </c>
      <c r="AD9">
        <v>0</v>
      </c>
      <c r="AE9">
        <v>0</v>
      </c>
      <c r="AF9">
        <v>0</v>
      </c>
      <c r="AG9">
        <v>0</v>
      </c>
      <c r="AH9">
        <v>0</v>
      </c>
      <c r="AI9" s="18">
        <v>0</v>
      </c>
      <c r="AJ9" t="str">
        <v>Some of the time</v>
      </c>
      <c r="AK9" t="str">
        <v>A little of the time</v>
      </c>
      <c r="AL9" t="str">
        <v>A little of the time</v>
      </c>
      <c r="AM9" t="str">
        <v>A little of the time</v>
      </c>
      <c r="AN9" s="57" t="str">
        <v>A little of the time</v>
      </c>
      <c r="AO9" s="57" t="str">
        <v>A little of the time</v>
      </c>
      <c r="AP9" s="57" t="str">
        <v>A little of the time</v>
      </c>
      <c r="AQ9" s="57" t="str">
        <v>A little of the time</v>
      </c>
      <c r="AR9" s="57" t="str">
        <v>Some of the time</v>
      </c>
      <c r="AS9" s="57" t="str">
        <v>All of the time</v>
      </c>
      <c r="AT9" s="57" t="str">
        <f t="shared" si="1"/>
        <v>jamesbenjamin1961@gmail.com</v>
      </c>
      <c r="AU9" s="68" t="str">
        <f t="shared" si="2"/>
        <v>James Benjamin</v>
      </c>
      <c r="AW9">
        <f t="shared" si="3"/>
        <v>3</v>
      </c>
      <c r="AX9">
        <f t="shared" si="4"/>
        <v>2</v>
      </c>
      <c r="AY9">
        <f t="shared" si="5"/>
        <v>2</v>
      </c>
      <c r="AZ9">
        <f t="shared" si="6"/>
        <v>2</v>
      </c>
      <c r="BA9">
        <f t="shared" si="7"/>
        <v>2</v>
      </c>
      <c r="BB9">
        <f t="shared" si="8"/>
        <v>2</v>
      </c>
      <c r="BC9">
        <f t="shared" si="9"/>
        <v>2</v>
      </c>
      <c r="BD9">
        <f t="shared" si="10"/>
        <v>2</v>
      </c>
      <c r="BE9">
        <f t="shared" si="11"/>
        <v>3</v>
      </c>
      <c r="BF9" s="57">
        <f t="shared" si="12"/>
        <v>41.7</v>
      </c>
    </row>
    <row r="10" spans="1:58">
      <c r="A10">
        <v>4625838189</v>
      </c>
      <c r="B10" t="str">
        <v>jbTEST</v>
      </c>
      <c r="C10" s="54">
        <v>42464.224652777775</v>
      </c>
      <c r="D10" s="54">
        <v>42464.225648148145</v>
      </c>
      <c r="E10" t="str">
        <v>58.172.41.145</v>
      </c>
      <c r="F10">
        <v>0</v>
      </c>
      <c r="G10">
        <v>0</v>
      </c>
      <c r="H10">
        <v>0</v>
      </c>
      <c r="I10" t="str">
        <v>jamesbenjamin1961@gmail.com</v>
      </c>
      <c r="J10" t="str">
        <v>No, I want to input the claim's particulars</v>
      </c>
      <c r="K10" s="91">
        <v>0</v>
      </c>
      <c r="L10" t="str">
        <v>Test123</v>
      </c>
      <c r="M10" t="str">
        <v>James</v>
      </c>
      <c r="N10" s="55" t="str">
        <v>James</v>
      </c>
      <c r="O10" t="str">
        <v>Benjamin</v>
      </c>
      <c r="P10" s="55">
        <v>36215</v>
      </c>
      <c r="Q10" t="str">
        <v>m</v>
      </c>
      <c r="R10" t="str">
        <v>boss</v>
      </c>
      <c r="S10" t="str">
        <v>dr</v>
      </c>
      <c r="T10" t="str">
        <v>James</v>
      </c>
      <c r="U10" t="str">
        <v>Benjamin</v>
      </c>
      <c r="V10">
        <v>25252</v>
      </c>
      <c r="W10" t="str">
        <v>jamesbenjamin1961@gmail.com</v>
      </c>
      <c r="X10" t="str">
        <v>Yes</v>
      </c>
      <c r="Y10" t="str">
        <v>James Benjamin</v>
      </c>
      <c r="Z10" t="str">
        <v>xasx</v>
      </c>
      <c r="AA10" t="str">
        <v>xasx</v>
      </c>
      <c r="AB10" t="str">
        <v>xsax</v>
      </c>
      <c r="AC10" t="str">
        <v>xsax</v>
      </c>
      <c r="AD10" t="str">
        <v>xascasc</v>
      </c>
      <c r="AE10" t="str">
        <v>vfdvfv</v>
      </c>
      <c r="AF10" t="str">
        <v>fdvfdv</v>
      </c>
      <c r="AG10" t="str">
        <v>xsaax</v>
      </c>
      <c r="AH10" t="str">
        <v>saxa</v>
      </c>
      <c r="AI10" s="18" t="str">
        <v>xasxas</v>
      </c>
      <c r="AJ10" t="str">
        <v>All of the time</v>
      </c>
      <c r="AK10" t="str">
        <v>Most of the time</v>
      </c>
      <c r="AL10" t="str">
        <v>A little of the time</v>
      </c>
      <c r="AM10" t="str">
        <v>Some of the time</v>
      </c>
      <c r="AN10" s="57" t="str">
        <v>A little of the time</v>
      </c>
      <c r="AO10" s="57" t="str">
        <v>Some of the time</v>
      </c>
      <c r="AP10" s="57" t="str">
        <v>None of the time</v>
      </c>
      <c r="AQ10" s="57" t="str">
        <v>All of the time</v>
      </c>
      <c r="AR10" s="57" t="str">
        <v>Most of the time</v>
      </c>
      <c r="AS10" s="57" t="str">
        <v>Some of the time</v>
      </c>
      <c r="AT10" s="57" t="str">
        <f t="shared" si="1"/>
        <v>jamesbenjamin1961@gmail.com</v>
      </c>
      <c r="AU10" s="68" t="str">
        <f t="shared" si="2"/>
        <v>James Benjamin</v>
      </c>
      <c r="AW10">
        <f t="shared" si="3"/>
        <v>5</v>
      </c>
      <c r="AX10">
        <f t="shared" si="4"/>
        <v>4</v>
      </c>
      <c r="AY10">
        <f t="shared" si="5"/>
        <v>2</v>
      </c>
      <c r="AZ10">
        <f t="shared" si="6"/>
        <v>3</v>
      </c>
      <c r="BA10">
        <f t="shared" si="7"/>
        <v>2</v>
      </c>
      <c r="BB10">
        <f t="shared" si="8"/>
        <v>3</v>
      </c>
      <c r="BC10">
        <f t="shared" si="9"/>
        <v>1</v>
      </c>
      <c r="BD10">
        <f t="shared" si="10"/>
        <v>5</v>
      </c>
      <c r="BE10">
        <f t="shared" si="11"/>
        <v>4</v>
      </c>
      <c r="BF10" s="57">
        <f t="shared" si="12"/>
        <v>67.900000000000006</v>
      </c>
    </row>
    <row r="11" spans="1:58">
      <c r="A11">
        <v>4625838189</v>
      </c>
      <c r="B11">
        <v>0</v>
      </c>
      <c r="C11" s="54">
        <v>42464.257638888892</v>
      </c>
      <c r="D11" s="54">
        <v>42464.258171296293</v>
      </c>
      <c r="E11" t="str">
        <v>58.172.41.145</v>
      </c>
      <c r="F11">
        <v>0</v>
      </c>
      <c r="G11">
        <v>0</v>
      </c>
      <c r="H11">
        <v>0</v>
      </c>
      <c r="I11">
        <v>0</v>
      </c>
      <c r="J11" t="str">
        <v>Yes, I have the client identification code</v>
      </c>
      <c r="K11" s="91">
        <v>0</v>
      </c>
      <c r="L11" t="str">
        <v>Test123</v>
      </c>
      <c r="M11">
        <v>0</v>
      </c>
      <c r="N11" s="55">
        <v>0</v>
      </c>
      <c r="O11">
        <v>0</v>
      </c>
      <c r="P11" s="55">
        <v>0</v>
      </c>
      <c r="Q11">
        <v>0</v>
      </c>
      <c r="R11">
        <v>0</v>
      </c>
      <c r="S11">
        <v>0</v>
      </c>
      <c r="T11">
        <v>0</v>
      </c>
      <c r="U11">
        <v>0</v>
      </c>
      <c r="V11">
        <v>0</v>
      </c>
      <c r="W11">
        <v>0</v>
      </c>
      <c r="X11">
        <v>0</v>
      </c>
      <c r="Y11">
        <v>0</v>
      </c>
      <c r="Z11">
        <v>0</v>
      </c>
      <c r="AA11">
        <v>0</v>
      </c>
      <c r="AB11">
        <v>0</v>
      </c>
      <c r="AC11">
        <v>0</v>
      </c>
      <c r="AD11">
        <v>0</v>
      </c>
      <c r="AE11">
        <v>0</v>
      </c>
      <c r="AF11">
        <v>0</v>
      </c>
      <c r="AG11">
        <v>0</v>
      </c>
      <c r="AH11">
        <v>0</v>
      </c>
      <c r="AI11" s="18">
        <v>0</v>
      </c>
      <c r="AJ11" t="str">
        <v>A little of the time</v>
      </c>
      <c r="AK11" t="str">
        <v>None of the time</v>
      </c>
      <c r="AL11" t="str">
        <v>None of the time</v>
      </c>
      <c r="AM11" t="str">
        <v>None of the time</v>
      </c>
      <c r="AN11" s="57" t="str">
        <v>None of the time</v>
      </c>
      <c r="AO11" s="57" t="str">
        <v>A little of the time</v>
      </c>
      <c r="AP11" s="57" t="str">
        <v>Some of the time</v>
      </c>
      <c r="AQ11" s="57" t="str">
        <v>None of the time</v>
      </c>
      <c r="AR11" s="57" t="str">
        <v>A little of the time</v>
      </c>
      <c r="AS11" s="57" t="str">
        <v>A little of the time</v>
      </c>
      <c r="AT11" s="57">
        <f t="shared" si="1"/>
        <v>0</v>
      </c>
      <c r="AU11" s="68" t="str">
        <f t="shared" si="2"/>
        <v>0 0</v>
      </c>
      <c r="AW11">
        <f t="shared" si="3"/>
        <v>2</v>
      </c>
      <c r="AX11">
        <f t="shared" si="4"/>
        <v>1</v>
      </c>
      <c r="AY11">
        <f t="shared" si="5"/>
        <v>1</v>
      </c>
      <c r="AZ11">
        <f t="shared" si="6"/>
        <v>1</v>
      </c>
      <c r="BA11">
        <f t="shared" si="7"/>
        <v>1</v>
      </c>
      <c r="BB11">
        <f t="shared" si="8"/>
        <v>2</v>
      </c>
      <c r="BC11">
        <f t="shared" si="9"/>
        <v>3</v>
      </c>
      <c r="BD11">
        <f t="shared" si="10"/>
        <v>1</v>
      </c>
      <c r="BE11">
        <f t="shared" si="11"/>
        <v>2</v>
      </c>
      <c r="BF11" s="57">
        <f t="shared" si="12"/>
        <v>23.4</v>
      </c>
    </row>
    <row r="12" spans="1:58">
      <c r="A12">
        <v>4633182359</v>
      </c>
      <c r="B12" t="str">
        <v>jbTEST</v>
      </c>
      <c r="C12" s="54">
        <v>42464.224652777775</v>
      </c>
      <c r="D12" s="54">
        <v>42464.225648148145</v>
      </c>
      <c r="E12" t="str">
        <v>58.172.41.145</v>
      </c>
      <c r="F12">
        <v>0</v>
      </c>
      <c r="G12">
        <v>0</v>
      </c>
      <c r="H12">
        <v>0</v>
      </c>
      <c r="I12" t="str">
        <v>jamesbenjamin1961@gmail.com</v>
      </c>
      <c r="J12" t="str">
        <v>No, I want to input the claim's particulars</v>
      </c>
      <c r="K12" s="91" t="str">
        <v>Test123</v>
      </c>
      <c r="L12">
        <v>0</v>
      </c>
      <c r="M12" t="str">
        <v>James</v>
      </c>
      <c r="N12" s="55" t="str">
        <v>James</v>
      </c>
      <c r="O12" t="str">
        <v>Benjamin</v>
      </c>
      <c r="P12" s="55">
        <v>36215</v>
      </c>
      <c r="Q12" t="str">
        <v>m</v>
      </c>
      <c r="R12" t="str">
        <v>boss</v>
      </c>
      <c r="S12" t="str">
        <v>dr</v>
      </c>
      <c r="T12" t="str">
        <v>James</v>
      </c>
      <c r="U12" t="str">
        <v>Benjamin</v>
      </c>
      <c r="V12">
        <v>25252</v>
      </c>
      <c r="W12" t="str">
        <v>jamesbenjamin1961@gmail.com</v>
      </c>
      <c r="X12" t="str">
        <v>Yes</v>
      </c>
      <c r="Y12" t="str">
        <v>James Benjamin</v>
      </c>
      <c r="Z12" t="str">
        <v>xasx</v>
      </c>
      <c r="AA12" t="str">
        <v>xasx</v>
      </c>
      <c r="AB12" t="str">
        <v>xsax</v>
      </c>
      <c r="AC12" t="str">
        <v>xsax</v>
      </c>
      <c r="AD12" t="str">
        <v>xascasc</v>
      </c>
      <c r="AE12" t="str">
        <v>vfdvfv</v>
      </c>
      <c r="AF12" t="str">
        <v>fdvfdv</v>
      </c>
      <c r="AG12" t="str">
        <v>xsaax</v>
      </c>
      <c r="AH12" t="str">
        <v>saxa</v>
      </c>
      <c r="AI12" s="18" t="str">
        <v>xasxas</v>
      </c>
      <c r="AJ12" t="str">
        <v>All of the time</v>
      </c>
      <c r="AK12" t="str">
        <v>Most of the time</v>
      </c>
      <c r="AL12" t="str">
        <v>A little of the time</v>
      </c>
      <c r="AM12" t="str">
        <v>Some of the time</v>
      </c>
      <c r="AN12" s="57" t="str">
        <v>A little of the time</v>
      </c>
      <c r="AO12" s="57" t="str">
        <v>Some of the time</v>
      </c>
      <c r="AP12" s="57" t="str">
        <v>None of the time</v>
      </c>
      <c r="AQ12" s="57" t="str">
        <v>All of the time</v>
      </c>
      <c r="AR12" s="57" t="str">
        <v>Most of the time</v>
      </c>
      <c r="AS12" s="57" t="str">
        <v>Some of the time</v>
      </c>
      <c r="AT12" s="57" t="str">
        <f t="shared" si="1"/>
        <v>jamesbenjamin1961@gmail.com</v>
      </c>
      <c r="AU12" s="68" t="str">
        <f t="shared" si="2"/>
        <v>James Benjamin</v>
      </c>
      <c r="AW12">
        <f t="shared" si="3"/>
        <v>5</v>
      </c>
      <c r="AX12">
        <f t="shared" si="4"/>
        <v>4</v>
      </c>
      <c r="AY12">
        <f t="shared" si="5"/>
        <v>2</v>
      </c>
      <c r="AZ12">
        <f t="shared" si="6"/>
        <v>3</v>
      </c>
      <c r="BA12">
        <f t="shared" si="7"/>
        <v>2</v>
      </c>
      <c r="BB12">
        <f t="shared" si="8"/>
        <v>3</v>
      </c>
      <c r="BC12">
        <f t="shared" si="9"/>
        <v>1</v>
      </c>
      <c r="BD12">
        <f t="shared" si="10"/>
        <v>5</v>
      </c>
      <c r="BE12">
        <f t="shared" si="11"/>
        <v>4</v>
      </c>
      <c r="BF12" s="57">
        <f t="shared" si="12"/>
        <v>67.900000000000006</v>
      </c>
    </row>
    <row r="13" spans="1:58">
      <c r="A13">
        <v>4638593807</v>
      </c>
      <c r="B13">
        <v>71309335</v>
      </c>
      <c r="C13" s="54">
        <v>42466.07403935185</v>
      </c>
      <c r="D13" s="54">
        <v>42466.078865740739</v>
      </c>
      <c r="E13" t="str">
        <v>58.172.41.145</v>
      </c>
      <c r="F13">
        <v>0</v>
      </c>
      <c r="G13">
        <v>0</v>
      </c>
      <c r="H13">
        <v>0</v>
      </c>
      <c r="I13" t="str">
        <v>info@ehealthier.net</v>
      </c>
      <c r="J13" t="str">
        <v>No, I want to input the claim's particulars</v>
      </c>
      <c r="K13" s="91" t="str">
        <v>NewTest</v>
      </c>
      <c r="L13">
        <v>0</v>
      </c>
      <c r="M13" t="str">
        <v>Pat</v>
      </c>
      <c r="N13" s="55" t="str">
        <v>I</v>
      </c>
      <c r="O13" t="str">
        <v>Ent</v>
      </c>
      <c r="P13" s="55">
        <v>36526</v>
      </c>
      <c r="Q13" t="str">
        <v>m</v>
      </c>
      <c r="R13" t="str">
        <v>Bosas</v>
      </c>
      <c r="S13" t="str">
        <v>D</v>
      </c>
      <c r="T13" t="str">
        <v>r</v>
      </c>
      <c r="U13" t="str">
        <v>Frank</v>
      </c>
      <c r="V13">
        <v>0</v>
      </c>
      <c r="W13" t="str">
        <v>info@ehealthier.net</v>
      </c>
      <c r="X13" t="str">
        <v>Yes</v>
      </c>
      <c r="Y13" t="str">
        <v>NomTSpec</v>
      </c>
      <c r="Z13" t="str">
        <v>NTS num</v>
      </c>
      <c r="AA13" t="str">
        <v>Thera</v>
      </c>
      <c r="AB13" t="str">
        <v>Pist</v>
      </c>
      <c r="AC13" t="str">
        <v>nUM</v>
      </c>
      <c r="AD13" t="str">
        <v>Anciltype</v>
      </c>
      <c r="AE13" t="str">
        <v>AnciNam</v>
      </c>
      <c r="AF13" t="str">
        <v>AnciNum</v>
      </c>
      <c r="AG13" t="str">
        <v>RehabType</v>
      </c>
      <c r="AH13" t="str">
        <v>RhName</v>
      </c>
      <c r="AI13" s="18" t="str">
        <v>RH Num</v>
      </c>
      <c r="AJ13" t="str">
        <v>Some of the time</v>
      </c>
      <c r="AK13" t="str">
        <v>Some of the time</v>
      </c>
      <c r="AL13" t="str">
        <v>Some of the time</v>
      </c>
      <c r="AM13" t="str">
        <v>Some of the time</v>
      </c>
      <c r="AN13" s="57" t="str">
        <v>None of the time</v>
      </c>
      <c r="AO13" s="57" t="str">
        <v>All of the time</v>
      </c>
      <c r="AP13" s="57" t="str">
        <v>Most of the time</v>
      </c>
      <c r="AQ13" s="57" t="str">
        <v>None of the time</v>
      </c>
      <c r="AR13" s="57" t="str">
        <v>A little of the time</v>
      </c>
      <c r="AS13" s="57" t="str">
        <v>Some of the time</v>
      </c>
      <c r="AT13" s="57" t="str">
        <f t="shared" si="1"/>
        <v>info@ehealthier.net</v>
      </c>
      <c r="AU13" s="68" t="str">
        <f t="shared" si="2"/>
        <v>Pat Ent</v>
      </c>
      <c r="AW13">
        <f t="shared" si="3"/>
        <v>3</v>
      </c>
      <c r="AX13">
        <f t="shared" si="4"/>
        <v>3</v>
      </c>
      <c r="AY13">
        <f t="shared" si="5"/>
        <v>3</v>
      </c>
      <c r="AZ13">
        <f t="shared" si="6"/>
        <v>3</v>
      </c>
      <c r="BA13">
        <f t="shared" si="7"/>
        <v>1</v>
      </c>
      <c r="BB13">
        <f t="shared" si="8"/>
        <v>5</v>
      </c>
      <c r="BC13">
        <f t="shared" si="9"/>
        <v>4</v>
      </c>
      <c r="BD13">
        <f t="shared" si="10"/>
        <v>1</v>
      </c>
      <c r="BE13">
        <f t="shared" si="11"/>
        <v>2</v>
      </c>
      <c r="BF13" s="57">
        <f t="shared" si="12"/>
        <v>50.8</v>
      </c>
    </row>
    <row r="14" spans="1:58">
      <c r="A14">
        <v>4638593807</v>
      </c>
      <c r="B14">
        <v>71309335</v>
      </c>
      <c r="C14" s="54">
        <v>42466.07403935185</v>
      </c>
      <c r="D14" s="54">
        <v>42466.078865740739</v>
      </c>
      <c r="E14" t="str">
        <v>58.172.41.145</v>
      </c>
      <c r="F14">
        <v>0</v>
      </c>
      <c r="G14">
        <v>0</v>
      </c>
      <c r="H14">
        <v>0</v>
      </c>
      <c r="I14" t="str">
        <v>info@ehealthier.net</v>
      </c>
      <c r="J14" t="str">
        <v>No, I want to input the claim's particulars</v>
      </c>
      <c r="K14" s="91" t="str">
        <v>NewTest</v>
      </c>
      <c r="L14">
        <v>0</v>
      </c>
      <c r="M14" t="str">
        <v>Pat</v>
      </c>
      <c r="N14" s="55" t="str">
        <v>I</v>
      </c>
      <c r="O14" t="str">
        <v>Ent</v>
      </c>
      <c r="P14" s="55">
        <v>36526</v>
      </c>
      <c r="Q14" t="str">
        <v>m</v>
      </c>
      <c r="R14" t="str">
        <v>Bosas</v>
      </c>
      <c r="S14" t="str">
        <v>D</v>
      </c>
      <c r="T14" t="str">
        <v>r</v>
      </c>
      <c r="U14" t="str">
        <v>Frank</v>
      </c>
      <c r="V14">
        <v>0</v>
      </c>
      <c r="W14" t="str">
        <v>info@ehealthier.net</v>
      </c>
      <c r="X14" t="str">
        <v>Yes</v>
      </c>
      <c r="Y14" t="str">
        <v>NomTSpec</v>
      </c>
      <c r="Z14" t="str">
        <v>NTS num</v>
      </c>
      <c r="AA14" t="str">
        <v>Thera</v>
      </c>
      <c r="AB14" t="str">
        <v>Pist</v>
      </c>
      <c r="AC14" t="str">
        <v>nUM</v>
      </c>
      <c r="AD14" t="str">
        <v>Anciltype</v>
      </c>
      <c r="AE14" t="str">
        <v>AnciNam</v>
      </c>
      <c r="AF14" t="str">
        <v>AnciNum</v>
      </c>
      <c r="AG14" t="str">
        <v>RehabType</v>
      </c>
      <c r="AH14" t="str">
        <v>RhName</v>
      </c>
      <c r="AI14" s="18" t="str">
        <v>RH Num</v>
      </c>
      <c r="AJ14" t="str">
        <v>Some of the time</v>
      </c>
      <c r="AK14" t="str">
        <v>Some of the time</v>
      </c>
      <c r="AL14" t="str">
        <v>Some of the time</v>
      </c>
      <c r="AM14" t="str">
        <v>Some of the time</v>
      </c>
      <c r="AN14" s="57" t="str">
        <v>None of the time</v>
      </c>
      <c r="AO14" s="57" t="str">
        <v>All of the time</v>
      </c>
      <c r="AP14" s="57" t="str">
        <v>Most of the time</v>
      </c>
      <c r="AQ14" s="57" t="str">
        <v>None of the time</v>
      </c>
      <c r="AR14" s="57" t="str">
        <v>A little of the time</v>
      </c>
      <c r="AS14" s="57" t="str">
        <v>Some of the time</v>
      </c>
      <c r="AT14" s="57" t="str">
        <f t="shared" si="1"/>
        <v>info@ehealthier.net</v>
      </c>
      <c r="AU14" s="68" t="str">
        <f t="shared" si="2"/>
        <v>Pat Ent</v>
      </c>
      <c r="AW14">
        <f t="shared" si="3"/>
        <v>3</v>
      </c>
      <c r="AX14">
        <f t="shared" si="4"/>
        <v>3</v>
      </c>
      <c r="AY14">
        <f t="shared" si="5"/>
        <v>3</v>
      </c>
      <c r="AZ14">
        <f t="shared" si="6"/>
        <v>3</v>
      </c>
      <c r="BA14">
        <f t="shared" si="7"/>
        <v>1</v>
      </c>
      <c r="BB14">
        <f t="shared" si="8"/>
        <v>5</v>
      </c>
      <c r="BC14">
        <f t="shared" si="9"/>
        <v>4</v>
      </c>
      <c r="BD14">
        <f t="shared" si="10"/>
        <v>1</v>
      </c>
      <c r="BE14">
        <f t="shared" si="11"/>
        <v>2</v>
      </c>
      <c r="BF14" s="57">
        <f t="shared" si="12"/>
        <v>50.8</v>
      </c>
    </row>
    <row r="15" spans="1:58">
      <c r="A15">
        <v>4638857575</v>
      </c>
      <c r="B15">
        <v>71309335</v>
      </c>
      <c r="C15" s="54">
        <v>42466.244120370371</v>
      </c>
      <c r="D15" s="54">
        <v>42466.244664351849</v>
      </c>
      <c r="E15" t="str">
        <v>58.172.41.145</v>
      </c>
      <c r="F15">
        <v>0</v>
      </c>
      <c r="G15">
        <v>0</v>
      </c>
      <c r="H15">
        <v>0</v>
      </c>
      <c r="I15">
        <v>0</v>
      </c>
      <c r="J15" t="str">
        <v>Yes, I have the client identification code</v>
      </c>
      <c r="K15" s="91">
        <v>0</v>
      </c>
      <c r="L15" t="str">
        <v>JBTest</v>
      </c>
      <c r="M15">
        <v>0</v>
      </c>
      <c r="N15" s="55">
        <v>0</v>
      </c>
      <c r="O15">
        <v>0</v>
      </c>
      <c r="P15" s="55">
        <v>0</v>
      </c>
      <c r="Q15">
        <v>0</v>
      </c>
      <c r="R15">
        <v>0</v>
      </c>
      <c r="S15">
        <v>0</v>
      </c>
      <c r="T15">
        <v>0</v>
      </c>
      <c r="U15">
        <v>0</v>
      </c>
      <c r="V15">
        <v>0</v>
      </c>
      <c r="W15">
        <v>0</v>
      </c>
      <c r="X15">
        <v>0</v>
      </c>
      <c r="Y15">
        <v>0</v>
      </c>
      <c r="Z15">
        <v>0</v>
      </c>
      <c r="AA15">
        <v>0</v>
      </c>
      <c r="AB15">
        <v>0</v>
      </c>
      <c r="AC15">
        <v>0</v>
      </c>
      <c r="AD15">
        <v>0</v>
      </c>
      <c r="AE15">
        <v>0</v>
      </c>
      <c r="AF15">
        <v>0</v>
      </c>
      <c r="AG15">
        <v>0</v>
      </c>
      <c r="AH15">
        <v>0</v>
      </c>
      <c r="AI15" s="18">
        <v>0</v>
      </c>
      <c r="AJ15" t="str">
        <v>A little of the time</v>
      </c>
      <c r="AK15" t="str">
        <v>Some of the time</v>
      </c>
      <c r="AL15" t="str">
        <v>Most of the time</v>
      </c>
      <c r="AM15" t="str">
        <v>All of the time</v>
      </c>
      <c r="AN15" s="57" t="str">
        <v>Most of the time</v>
      </c>
      <c r="AO15" s="57" t="str">
        <v>None of the time</v>
      </c>
      <c r="AP15" s="57" t="str">
        <v>None of the time</v>
      </c>
      <c r="AQ15" s="57" t="str">
        <v>Most of the time</v>
      </c>
      <c r="AR15" s="57" t="str">
        <v>Most of the time</v>
      </c>
      <c r="AS15" s="57" t="str">
        <v>A little of the time</v>
      </c>
      <c r="AT15" s="57">
        <f t="shared" si="1"/>
        <v>0</v>
      </c>
      <c r="AU15" s="68" t="str">
        <f t="shared" si="2"/>
        <v>0 0</v>
      </c>
      <c r="AW15">
        <f t="shared" si="3"/>
        <v>2</v>
      </c>
      <c r="AX15">
        <f t="shared" si="4"/>
        <v>3</v>
      </c>
      <c r="AY15">
        <f t="shared" si="5"/>
        <v>4</v>
      </c>
      <c r="AZ15">
        <f t="shared" si="6"/>
        <v>5</v>
      </c>
      <c r="BA15">
        <f t="shared" si="7"/>
        <v>4</v>
      </c>
      <c r="BB15">
        <f t="shared" si="8"/>
        <v>1</v>
      </c>
      <c r="BC15">
        <f t="shared" si="9"/>
        <v>1</v>
      </c>
      <c r="BD15">
        <f t="shared" si="10"/>
        <v>4</v>
      </c>
      <c r="BE15">
        <f t="shared" si="11"/>
        <v>4</v>
      </c>
      <c r="BF15" s="57">
        <f t="shared" si="12"/>
        <v>82.4</v>
      </c>
    </row>
    <row r="16" spans="1:58">
      <c r="A16">
        <v>4638871570</v>
      </c>
      <c r="B16">
        <v>71309335</v>
      </c>
      <c r="C16" s="54">
        <v>42466.255185185182</v>
      </c>
      <c r="D16" s="54">
        <v>42466.255659722221</v>
      </c>
      <c r="E16" t="str">
        <v>58.172.41.145</v>
      </c>
      <c r="F16">
        <v>0</v>
      </c>
      <c r="G16">
        <v>0</v>
      </c>
      <c r="H16">
        <v>0</v>
      </c>
      <c r="I16">
        <v>0</v>
      </c>
      <c r="J16" t="str">
        <v>Yes, I have the client identification code</v>
      </c>
      <c r="K16" s="92">
        <v>0</v>
      </c>
      <c r="L16" t="str">
        <v>JBTest</v>
      </c>
      <c r="M16">
        <v>0</v>
      </c>
      <c r="N16" s="55">
        <v>0</v>
      </c>
      <c r="O16">
        <v>0</v>
      </c>
      <c r="P16" s="55">
        <v>0</v>
      </c>
      <c r="Q16">
        <v>0</v>
      </c>
      <c r="R16">
        <v>0</v>
      </c>
      <c r="S16">
        <v>0</v>
      </c>
      <c r="T16">
        <v>0</v>
      </c>
      <c r="U16">
        <v>0</v>
      </c>
      <c r="V16">
        <v>0</v>
      </c>
      <c r="W16">
        <v>0</v>
      </c>
      <c r="X16">
        <v>0</v>
      </c>
      <c r="Y16">
        <v>0</v>
      </c>
      <c r="Z16">
        <v>0</v>
      </c>
      <c r="AA16">
        <v>0</v>
      </c>
      <c r="AB16">
        <v>0</v>
      </c>
      <c r="AC16">
        <v>0</v>
      </c>
      <c r="AD16">
        <v>0</v>
      </c>
      <c r="AE16">
        <v>0</v>
      </c>
      <c r="AF16">
        <v>0</v>
      </c>
      <c r="AG16">
        <v>0</v>
      </c>
      <c r="AH16">
        <v>0</v>
      </c>
      <c r="AI16" s="18">
        <v>0</v>
      </c>
      <c r="AJ16" t="str">
        <v>None of the time</v>
      </c>
      <c r="AK16" t="str">
        <v>None of the time</v>
      </c>
      <c r="AL16" t="str">
        <v>None of the time</v>
      </c>
      <c r="AM16" t="str">
        <v>None of the time</v>
      </c>
      <c r="AN16" s="57" t="str">
        <v>None of the time</v>
      </c>
      <c r="AO16" s="57" t="str">
        <v>None of the time</v>
      </c>
      <c r="AP16" s="57" t="str">
        <v>None of the time</v>
      </c>
      <c r="AQ16" s="57" t="str">
        <v>None of the time</v>
      </c>
      <c r="AR16" s="57" t="str">
        <v>None of the time</v>
      </c>
      <c r="AS16" s="57" t="str">
        <v>None of the time</v>
      </c>
      <c r="AT16" s="57">
        <f t="shared" si="1"/>
        <v>0</v>
      </c>
      <c r="AU16" s="68" t="str">
        <f t="shared" si="2"/>
        <v>0 0</v>
      </c>
      <c r="AW16">
        <f t="shared" si="3"/>
        <v>1</v>
      </c>
      <c r="AX16">
        <f t="shared" si="4"/>
        <v>1</v>
      </c>
      <c r="AY16">
        <f t="shared" si="5"/>
        <v>1</v>
      </c>
      <c r="AZ16">
        <f t="shared" si="6"/>
        <v>1</v>
      </c>
      <c r="BA16">
        <f t="shared" si="7"/>
        <v>1</v>
      </c>
      <c r="BB16">
        <f t="shared" si="8"/>
        <v>1</v>
      </c>
      <c r="BC16">
        <f t="shared" si="9"/>
        <v>1</v>
      </c>
      <c r="BD16">
        <f t="shared" si="10"/>
        <v>1</v>
      </c>
      <c r="BE16">
        <f t="shared" si="11"/>
        <v>1</v>
      </c>
      <c r="BF16" s="57">
        <f t="shared" si="12"/>
        <v>20</v>
      </c>
    </row>
    <row r="17" spans="1:58">
      <c r="A17">
        <v>4638860597</v>
      </c>
      <c r="B17">
        <v>71309335</v>
      </c>
      <c r="C17" s="54">
        <v>42466.246504629627</v>
      </c>
      <c r="D17" s="54">
        <v>42466.247245370374</v>
      </c>
      <c r="E17" t="str">
        <v>58.172.41.145</v>
      </c>
      <c r="F17">
        <v>0</v>
      </c>
      <c r="G17">
        <v>0</v>
      </c>
      <c r="H17">
        <v>0</v>
      </c>
      <c r="I17" t="str">
        <v>info@ehealthier.net</v>
      </c>
      <c r="J17" t="str">
        <v>No, I want to input the claim's particulars</v>
      </c>
      <c r="K17" s="91" t="str">
        <v>NewTest</v>
      </c>
      <c r="L17">
        <v>0</v>
      </c>
      <c r="M17" t="str">
        <v>Pat</v>
      </c>
      <c r="N17" s="55" t="str">
        <v>fadg</v>
      </c>
      <c r="O17" t="str">
        <v>gfadg</v>
      </c>
      <c r="P17" s="55">
        <v>36526</v>
      </c>
      <c r="Q17" t="str">
        <v>F</v>
      </c>
      <c r="R17" t="str">
        <v>Bosas</v>
      </c>
      <c r="S17" t="str">
        <v>sdgg</v>
      </c>
      <c r="T17" t="str">
        <v>fgafdga</v>
      </c>
      <c r="U17" t="str">
        <v>gadfga</v>
      </c>
      <c r="V17">
        <v>0</v>
      </c>
      <c r="W17" t="str">
        <v>info@ehealthier.net</v>
      </c>
      <c r="X17" t="str">
        <v>No</v>
      </c>
      <c r="Y17">
        <v>0</v>
      </c>
      <c r="Z17">
        <v>0</v>
      </c>
      <c r="AA17">
        <v>0</v>
      </c>
      <c r="AB17">
        <v>0</v>
      </c>
      <c r="AC17">
        <v>0</v>
      </c>
      <c r="AD17">
        <v>0</v>
      </c>
      <c r="AE17">
        <v>0</v>
      </c>
      <c r="AF17">
        <v>0</v>
      </c>
      <c r="AG17">
        <v>0</v>
      </c>
      <c r="AH17">
        <v>0</v>
      </c>
      <c r="AI17" s="18">
        <v>0</v>
      </c>
      <c r="AJ17" t="str">
        <v>A little of the time</v>
      </c>
      <c r="AK17" t="str">
        <v>A little of the time</v>
      </c>
      <c r="AL17" t="str">
        <v>A little of the time</v>
      </c>
      <c r="AM17" t="str">
        <v>None of the time</v>
      </c>
      <c r="AN17" s="57" t="str">
        <v>None of the time</v>
      </c>
      <c r="AO17" s="57" t="str">
        <v>None of the time</v>
      </c>
      <c r="AP17" s="57" t="str">
        <v>A little of the time</v>
      </c>
      <c r="AQ17" s="57" t="str">
        <v>None of the time</v>
      </c>
      <c r="AR17" s="57" t="str">
        <v>Most of the time</v>
      </c>
      <c r="AS17" s="57" t="str">
        <v>A little of the time</v>
      </c>
      <c r="AT17" s="57" t="str">
        <f t="shared" si="1"/>
        <v>info@ehealthier.net</v>
      </c>
      <c r="AU17" s="68" t="str">
        <f t="shared" si="2"/>
        <v>Pat gfadg</v>
      </c>
      <c r="AW17">
        <f t="shared" si="3"/>
        <v>2</v>
      </c>
      <c r="AX17">
        <f t="shared" si="4"/>
        <v>2</v>
      </c>
      <c r="AY17">
        <f t="shared" si="5"/>
        <v>2</v>
      </c>
      <c r="AZ17">
        <f t="shared" si="6"/>
        <v>1</v>
      </c>
      <c r="BA17">
        <f t="shared" si="7"/>
        <v>1</v>
      </c>
      <c r="BB17">
        <f t="shared" si="8"/>
        <v>1</v>
      </c>
      <c r="BC17">
        <f t="shared" si="9"/>
        <v>2</v>
      </c>
      <c r="BD17">
        <f t="shared" si="10"/>
        <v>1</v>
      </c>
      <c r="BE17">
        <f t="shared" si="11"/>
        <v>4</v>
      </c>
      <c r="BF17" s="57">
        <f t="shared" si="12"/>
        <v>30.4</v>
      </c>
    </row>
    <row r="18" spans="1:58">
      <c r="A18">
        <v>4778359557</v>
      </c>
      <c r="B18">
        <v>71309335</v>
      </c>
      <c r="C18" s="54">
        <v>42528.252326388887</v>
      </c>
      <c r="D18" s="54">
        <v>42528.255231481482</v>
      </c>
      <c r="E18" t="str">
        <v>1.124.49.105</v>
      </c>
      <c r="F18">
        <v>0</v>
      </c>
      <c r="G18">
        <v>0</v>
      </c>
      <c r="H18">
        <v>0</v>
      </c>
      <c r="I18" t="str">
        <v>hugh.leslie@oceaninformatics.com</v>
      </c>
      <c r="J18" t="str">
        <v>No, I want to input the claim's particulars</v>
      </c>
      <c r="K18" s="91">
        <v>5346548654654</v>
      </c>
      <c r="L18">
        <v>0</v>
      </c>
      <c r="M18" t="str">
        <v>Hugh</v>
      </c>
      <c r="N18" s="55">
        <v>0</v>
      </c>
      <c r="O18" t="str">
        <v>Leslie</v>
      </c>
      <c r="P18" s="55" t="str">
        <v>2/11/1961</v>
      </c>
      <c r="Q18">
        <v>0</v>
      </c>
      <c r="R18">
        <v>0</v>
      </c>
      <c r="S18" t="str">
        <v>Hugh</v>
      </c>
      <c r="T18">
        <v>0</v>
      </c>
      <c r="U18" t="str">
        <v>Leslie</v>
      </c>
      <c r="V18" t="str">
        <v>255316T</v>
      </c>
      <c r="W18" t="str">
        <v>hugh.leslie@oceaninformatics.com</v>
      </c>
      <c r="X18" t="str">
        <v>No</v>
      </c>
      <c r="Y18">
        <v>0</v>
      </c>
      <c r="Z18">
        <v>0</v>
      </c>
      <c r="AA18">
        <v>0</v>
      </c>
      <c r="AB18">
        <v>0</v>
      </c>
      <c r="AC18">
        <v>0</v>
      </c>
      <c r="AD18">
        <v>0</v>
      </c>
      <c r="AE18">
        <v>0</v>
      </c>
      <c r="AF18">
        <v>0</v>
      </c>
      <c r="AG18">
        <v>0</v>
      </c>
      <c r="AH18">
        <v>0</v>
      </c>
      <c r="AI18" s="18">
        <v>0</v>
      </c>
      <c r="AJ18" t="str">
        <v>Most of the time</v>
      </c>
      <c r="AK18" t="str">
        <v>A little of the time</v>
      </c>
      <c r="AL18" t="str">
        <v>Some of the time</v>
      </c>
      <c r="AM18" t="str">
        <v>All of the time</v>
      </c>
      <c r="AN18" s="57" t="str">
        <v>None of the time</v>
      </c>
      <c r="AO18" s="57" t="str">
        <v>Some of the time</v>
      </c>
      <c r="AP18" s="57" t="str">
        <v>A little of the time</v>
      </c>
      <c r="AQ18" s="57" t="str">
        <v>Some of the time</v>
      </c>
      <c r="AR18" s="57" t="str">
        <v>Some of the time</v>
      </c>
      <c r="AS18" s="57" t="str">
        <v>Some of the time</v>
      </c>
      <c r="AT18" s="57" t="str">
        <f t="shared" si="1"/>
        <v>hugh.leslie@oceaninformatics.com</v>
      </c>
      <c r="AU18" s="68" t="str">
        <f t="shared" si="2"/>
        <v>Hugh Leslie</v>
      </c>
      <c r="AW18">
        <f t="shared" si="3"/>
        <v>4</v>
      </c>
      <c r="AX18">
        <f t="shared" si="4"/>
        <v>2</v>
      </c>
      <c r="AY18">
        <f t="shared" si="5"/>
        <v>3</v>
      </c>
      <c r="AZ18">
        <f t="shared" si="6"/>
        <v>5</v>
      </c>
      <c r="BA18">
        <f t="shared" si="7"/>
        <v>1</v>
      </c>
      <c r="BB18">
        <f t="shared" si="8"/>
        <v>3</v>
      </c>
      <c r="BC18">
        <f t="shared" si="9"/>
        <v>2</v>
      </c>
      <c r="BD18">
        <f t="shared" si="10"/>
        <v>3</v>
      </c>
      <c r="BE18">
        <f t="shared" si="11"/>
        <v>3</v>
      </c>
      <c r="BF18" s="57">
        <f t="shared" si="12"/>
        <v>61.6</v>
      </c>
    </row>
    <row r="19" spans="1:58">
      <c r="A19">
        <v>4846403395</v>
      </c>
      <c r="B19">
        <v>71309335</v>
      </c>
      <c r="C19" s="54">
        <v>42562.022893518515</v>
      </c>
      <c r="D19" s="54">
        <v>42562.023784722223</v>
      </c>
      <c r="E19" t="str">
        <v>101.164.94.220</v>
      </c>
      <c r="F19">
        <v>0</v>
      </c>
      <c r="G19">
        <v>0</v>
      </c>
      <c r="H19">
        <v>0</v>
      </c>
      <c r="I19">
        <v>0</v>
      </c>
      <c r="J19" t="str">
        <v>Yes, I have the client identification code</v>
      </c>
      <c r="K19" s="91">
        <v>0</v>
      </c>
      <c r="L19" t="str">
        <v>test123</v>
      </c>
      <c r="M19">
        <v>0</v>
      </c>
      <c r="N19" s="55">
        <v>0</v>
      </c>
      <c r="O19">
        <v>0</v>
      </c>
      <c r="P19" s="55">
        <v>0</v>
      </c>
      <c r="Q19">
        <v>0</v>
      </c>
      <c r="R19">
        <v>0</v>
      </c>
      <c r="S19">
        <v>0</v>
      </c>
      <c r="T19">
        <v>0</v>
      </c>
      <c r="U19">
        <v>0</v>
      </c>
      <c r="V19">
        <v>0</v>
      </c>
      <c r="W19">
        <v>0</v>
      </c>
      <c r="X19">
        <v>0</v>
      </c>
      <c r="Y19">
        <v>0</v>
      </c>
      <c r="Z19">
        <v>0</v>
      </c>
      <c r="AA19">
        <v>0</v>
      </c>
      <c r="AB19">
        <v>0</v>
      </c>
      <c r="AC19">
        <v>0</v>
      </c>
      <c r="AD19">
        <v>0</v>
      </c>
      <c r="AE19">
        <v>0</v>
      </c>
      <c r="AF19">
        <v>0</v>
      </c>
      <c r="AG19">
        <v>0</v>
      </c>
      <c r="AH19">
        <v>0</v>
      </c>
      <c r="AI19" s="18">
        <v>0</v>
      </c>
      <c r="AJ19" t="str">
        <v>A little of the time</v>
      </c>
      <c r="AK19" t="str">
        <v>None of the time</v>
      </c>
      <c r="AL19" t="str">
        <v>None of the time</v>
      </c>
      <c r="AM19" t="str">
        <v>A little of the time</v>
      </c>
      <c r="AN19" s="57" t="str">
        <v>None of the time</v>
      </c>
      <c r="AO19" s="57" t="str">
        <v>None of the time</v>
      </c>
      <c r="AP19" s="57" t="str">
        <v>A little of the time</v>
      </c>
      <c r="AQ19" s="57" t="str">
        <v>None of the time</v>
      </c>
      <c r="AR19" s="57" t="str">
        <v>None of the time</v>
      </c>
      <c r="AS19" s="57" t="str">
        <v>None of the time</v>
      </c>
      <c r="AT19" s="57">
        <f t="shared" si="1"/>
        <v>0</v>
      </c>
      <c r="AU19" s="68" t="str">
        <f t="shared" si="2"/>
        <v>0 0</v>
      </c>
      <c r="AW19">
        <f t="shared" si="3"/>
        <v>2</v>
      </c>
      <c r="AX19">
        <f t="shared" si="4"/>
        <v>1</v>
      </c>
      <c r="AY19">
        <f t="shared" si="5"/>
        <v>1</v>
      </c>
      <c r="AZ19">
        <f t="shared" si="6"/>
        <v>2</v>
      </c>
      <c r="BA19">
        <f t="shared" si="7"/>
        <v>1</v>
      </c>
      <c r="BB19">
        <f t="shared" si="8"/>
        <v>1</v>
      </c>
      <c r="BC19">
        <f t="shared" si="9"/>
        <v>2</v>
      </c>
      <c r="BD19">
        <f t="shared" si="10"/>
        <v>1</v>
      </c>
      <c r="BE19">
        <f t="shared" si="11"/>
        <v>1</v>
      </c>
      <c r="BF19" s="57">
        <f t="shared" si="12"/>
        <v>26.9</v>
      </c>
    </row>
    <row r="20" spans="1:58">
      <c r="A20">
        <v>0</v>
      </c>
      <c r="B20">
        <v>0</v>
      </c>
      <c r="C20" s="54">
        <v>0</v>
      </c>
      <c r="D20" s="54">
        <v>0</v>
      </c>
      <c r="E20">
        <v>0</v>
      </c>
      <c r="F20">
        <v>0</v>
      </c>
      <c r="G20">
        <v>0</v>
      </c>
      <c r="H20">
        <v>0</v>
      </c>
      <c r="I20">
        <v>0</v>
      </c>
      <c r="J20">
        <v>0</v>
      </c>
      <c r="K20" s="91">
        <v>0</v>
      </c>
      <c r="L20">
        <v>0</v>
      </c>
      <c r="M20">
        <v>0</v>
      </c>
      <c r="N20" s="55">
        <v>0</v>
      </c>
      <c r="O20">
        <v>0</v>
      </c>
      <c r="P20" s="55">
        <v>0</v>
      </c>
      <c r="Q20">
        <v>0</v>
      </c>
      <c r="R20">
        <v>0</v>
      </c>
      <c r="S20">
        <v>0</v>
      </c>
      <c r="T20">
        <v>0</v>
      </c>
      <c r="U20">
        <v>0</v>
      </c>
      <c r="V20">
        <v>0</v>
      </c>
      <c r="W20">
        <v>0</v>
      </c>
      <c r="X20">
        <v>0</v>
      </c>
      <c r="Y20">
        <v>0</v>
      </c>
      <c r="Z20">
        <v>0</v>
      </c>
      <c r="AA20">
        <v>0</v>
      </c>
      <c r="AB20">
        <v>0</v>
      </c>
      <c r="AC20">
        <v>0</v>
      </c>
      <c r="AD20">
        <v>0</v>
      </c>
      <c r="AE20">
        <v>0</v>
      </c>
      <c r="AF20">
        <v>0</v>
      </c>
      <c r="AG20">
        <v>0</v>
      </c>
      <c r="AH20">
        <v>0</v>
      </c>
      <c r="AI20" s="18">
        <v>0</v>
      </c>
      <c r="AJ20">
        <v>0</v>
      </c>
      <c r="AK20">
        <v>0</v>
      </c>
      <c r="AL20">
        <v>0</v>
      </c>
      <c r="AM20">
        <v>0</v>
      </c>
      <c r="AN20" s="57">
        <v>0</v>
      </c>
      <c r="AO20" s="57">
        <v>0</v>
      </c>
      <c r="AP20" s="57">
        <v>0</v>
      </c>
      <c r="AQ20" s="57">
        <v>0</v>
      </c>
      <c r="AR20" s="57">
        <v>0</v>
      </c>
      <c r="AS20" s="57">
        <v>0</v>
      </c>
      <c r="AT20" s="57">
        <f t="shared" si="1"/>
        <v>0</v>
      </c>
      <c r="AU20" s="68" t="str">
        <f t="shared" si="2"/>
        <v>0 0</v>
      </c>
      <c r="AW20" t="e">
        <f t="shared" si="3"/>
        <v>#N/A</v>
      </c>
      <c r="AX20" t="e">
        <f t="shared" si="4"/>
        <v>#N/A</v>
      </c>
      <c r="AY20" t="e">
        <f t="shared" si="5"/>
        <v>#N/A</v>
      </c>
      <c r="AZ20" t="e">
        <f t="shared" si="6"/>
        <v>#N/A</v>
      </c>
      <c r="BA20" t="e">
        <f t="shared" si="7"/>
        <v>#N/A</v>
      </c>
      <c r="BB20" t="e">
        <f t="shared" si="8"/>
        <v>#N/A</v>
      </c>
      <c r="BC20" t="e">
        <f t="shared" si="9"/>
        <v>#N/A</v>
      </c>
      <c r="BD20" t="e">
        <f t="shared" si="10"/>
        <v>#N/A</v>
      </c>
      <c r="BE20" t="e">
        <f t="shared" si="11"/>
        <v>#N/A</v>
      </c>
      <c r="BF20" s="57" t="str">
        <f t="shared" si="12"/>
        <v>Something has gone wrong. Please contact eHealthier by email at info@ehealthier.net</v>
      </c>
    </row>
    <row r="21" spans="1:58">
      <c r="A21">
        <v>0</v>
      </c>
      <c r="B21">
        <v>0</v>
      </c>
      <c r="C21" s="54">
        <v>0</v>
      </c>
      <c r="D21" s="54">
        <v>0</v>
      </c>
      <c r="E21">
        <v>0</v>
      </c>
      <c r="F21">
        <v>0</v>
      </c>
      <c r="G21">
        <v>0</v>
      </c>
      <c r="H21">
        <v>0</v>
      </c>
      <c r="I21">
        <v>0</v>
      </c>
      <c r="J21">
        <v>0</v>
      </c>
      <c r="K21" s="91">
        <v>0</v>
      </c>
      <c r="L21">
        <v>0</v>
      </c>
      <c r="M21">
        <v>0</v>
      </c>
      <c r="N21" s="55">
        <v>0</v>
      </c>
      <c r="O21">
        <v>0</v>
      </c>
      <c r="P21" s="55">
        <v>0</v>
      </c>
      <c r="Q21">
        <v>0</v>
      </c>
      <c r="R21">
        <v>0</v>
      </c>
      <c r="S21">
        <v>0</v>
      </c>
      <c r="T21">
        <v>0</v>
      </c>
      <c r="U21">
        <v>0</v>
      </c>
      <c r="V21">
        <v>0</v>
      </c>
      <c r="W21">
        <v>0</v>
      </c>
      <c r="X21">
        <v>0</v>
      </c>
      <c r="Y21">
        <v>0</v>
      </c>
      <c r="Z21">
        <v>0</v>
      </c>
      <c r="AA21">
        <v>0</v>
      </c>
      <c r="AB21">
        <v>0</v>
      </c>
      <c r="AC21">
        <v>0</v>
      </c>
      <c r="AD21">
        <v>0</v>
      </c>
      <c r="AE21">
        <v>0</v>
      </c>
      <c r="AF21">
        <v>0</v>
      </c>
      <c r="AG21">
        <v>0</v>
      </c>
      <c r="AH21">
        <v>0</v>
      </c>
      <c r="AI21" s="18">
        <v>0</v>
      </c>
      <c r="AJ21">
        <v>0</v>
      </c>
      <c r="AK21">
        <v>0</v>
      </c>
      <c r="AL21">
        <v>0</v>
      </c>
      <c r="AM21">
        <v>0</v>
      </c>
      <c r="AN21" s="57">
        <v>0</v>
      </c>
      <c r="AO21" s="57">
        <v>0</v>
      </c>
      <c r="AP21" s="57">
        <v>0</v>
      </c>
      <c r="AQ21" s="57">
        <v>0</v>
      </c>
      <c r="AR21" s="57">
        <v>0</v>
      </c>
      <c r="AS21" s="57">
        <v>0</v>
      </c>
      <c r="AT21" s="57">
        <f t="shared" si="1"/>
        <v>0</v>
      </c>
      <c r="AU21" s="68" t="str">
        <f t="shared" si="2"/>
        <v>0 0</v>
      </c>
      <c r="AW21" t="e">
        <f t="shared" si="3"/>
        <v>#N/A</v>
      </c>
      <c r="AX21" t="e">
        <f t="shared" si="4"/>
        <v>#N/A</v>
      </c>
      <c r="AY21" t="e">
        <f t="shared" si="5"/>
        <v>#N/A</v>
      </c>
      <c r="AZ21" t="e">
        <f t="shared" si="6"/>
        <v>#N/A</v>
      </c>
      <c r="BA21" t="e">
        <f t="shared" si="7"/>
        <v>#N/A</v>
      </c>
      <c r="BB21" t="e">
        <f t="shared" si="8"/>
        <v>#N/A</v>
      </c>
      <c r="BC21" t="e">
        <f t="shared" si="9"/>
        <v>#N/A</v>
      </c>
      <c r="BD21" t="e">
        <f t="shared" si="10"/>
        <v>#N/A</v>
      </c>
      <c r="BE21" t="e">
        <f t="shared" si="11"/>
        <v>#N/A</v>
      </c>
      <c r="BF21" s="57" t="str">
        <f t="shared" si="12"/>
        <v>Something has gone wrong. Please contact eHealthier by email at info@ehealthier.net</v>
      </c>
    </row>
    <row r="22" spans="1:58">
      <c r="A22">
        <v>0</v>
      </c>
      <c r="B22">
        <v>0</v>
      </c>
      <c r="C22" s="54">
        <v>0</v>
      </c>
      <c r="D22" s="54">
        <v>0</v>
      </c>
      <c r="E22">
        <v>0</v>
      </c>
      <c r="F22">
        <v>0</v>
      </c>
      <c r="G22">
        <v>0</v>
      </c>
      <c r="H22">
        <v>0</v>
      </c>
      <c r="I22">
        <v>0</v>
      </c>
      <c r="J22">
        <v>0</v>
      </c>
      <c r="K22" s="91">
        <v>0</v>
      </c>
      <c r="L22">
        <v>0</v>
      </c>
      <c r="M22">
        <v>0</v>
      </c>
      <c r="N22" s="55">
        <v>0</v>
      </c>
      <c r="O22">
        <v>0</v>
      </c>
      <c r="P22" s="55">
        <v>0</v>
      </c>
      <c r="Q22">
        <v>0</v>
      </c>
      <c r="R22">
        <v>0</v>
      </c>
      <c r="S22">
        <v>0</v>
      </c>
      <c r="T22">
        <v>0</v>
      </c>
      <c r="U22">
        <v>0</v>
      </c>
      <c r="V22">
        <v>0</v>
      </c>
      <c r="W22">
        <v>0</v>
      </c>
      <c r="X22">
        <v>0</v>
      </c>
      <c r="Y22">
        <v>0</v>
      </c>
      <c r="Z22">
        <v>0</v>
      </c>
      <c r="AA22">
        <v>0</v>
      </c>
      <c r="AB22">
        <v>0</v>
      </c>
      <c r="AC22">
        <v>0</v>
      </c>
      <c r="AD22">
        <v>0</v>
      </c>
      <c r="AE22">
        <v>0</v>
      </c>
      <c r="AF22">
        <v>0</v>
      </c>
      <c r="AG22">
        <v>0</v>
      </c>
      <c r="AH22">
        <v>0</v>
      </c>
      <c r="AI22" s="18">
        <v>0</v>
      </c>
      <c r="AJ22">
        <v>0</v>
      </c>
      <c r="AK22">
        <v>0</v>
      </c>
      <c r="AL22">
        <v>0</v>
      </c>
      <c r="AM22">
        <v>0</v>
      </c>
      <c r="AN22" s="57">
        <v>0</v>
      </c>
      <c r="AO22" s="57">
        <v>0</v>
      </c>
      <c r="AP22" s="57">
        <v>0</v>
      </c>
      <c r="AQ22" s="57">
        <v>0</v>
      </c>
      <c r="AR22" s="57">
        <v>0</v>
      </c>
      <c r="AS22" s="57">
        <v>0</v>
      </c>
      <c r="AT22" s="57">
        <f t="shared" si="1"/>
        <v>0</v>
      </c>
      <c r="AU22" s="68" t="str">
        <f t="shared" si="2"/>
        <v>0 0</v>
      </c>
      <c r="AW22" t="e">
        <f t="shared" si="3"/>
        <v>#N/A</v>
      </c>
      <c r="AX22" t="e">
        <f t="shared" si="4"/>
        <v>#N/A</v>
      </c>
      <c r="AY22" t="e">
        <f t="shared" si="5"/>
        <v>#N/A</v>
      </c>
      <c r="AZ22" t="e">
        <f t="shared" si="6"/>
        <v>#N/A</v>
      </c>
      <c r="BA22" t="e">
        <f t="shared" si="7"/>
        <v>#N/A</v>
      </c>
      <c r="BB22" t="e">
        <f t="shared" si="8"/>
        <v>#N/A</v>
      </c>
      <c r="BC22" t="e">
        <f t="shared" si="9"/>
        <v>#N/A</v>
      </c>
      <c r="BD22" t="e">
        <f t="shared" si="10"/>
        <v>#N/A</v>
      </c>
      <c r="BE22" t="e">
        <f t="shared" si="11"/>
        <v>#N/A</v>
      </c>
      <c r="BF22" s="57" t="str">
        <f t="shared" si="12"/>
        <v>Something has gone wrong. Please contact eHealthier by email at info@ehealthier.net</v>
      </c>
    </row>
    <row r="23" spans="1:58">
      <c r="A23">
        <v>0</v>
      </c>
      <c r="B23">
        <v>0</v>
      </c>
      <c r="C23" s="54">
        <v>0</v>
      </c>
      <c r="D23" s="54">
        <v>0</v>
      </c>
      <c r="E23">
        <v>0</v>
      </c>
      <c r="F23">
        <v>0</v>
      </c>
      <c r="G23">
        <v>0</v>
      </c>
      <c r="H23">
        <v>0</v>
      </c>
      <c r="I23">
        <v>0</v>
      </c>
      <c r="J23">
        <v>0</v>
      </c>
      <c r="K23" s="91">
        <v>0</v>
      </c>
      <c r="L23">
        <v>0</v>
      </c>
      <c r="M23">
        <v>0</v>
      </c>
      <c r="N23" s="55">
        <v>0</v>
      </c>
      <c r="O23">
        <v>0</v>
      </c>
      <c r="P23" s="55">
        <v>0</v>
      </c>
      <c r="Q23">
        <v>0</v>
      </c>
      <c r="R23">
        <v>0</v>
      </c>
      <c r="S23">
        <v>0</v>
      </c>
      <c r="T23">
        <v>0</v>
      </c>
      <c r="U23">
        <v>0</v>
      </c>
      <c r="V23">
        <v>0</v>
      </c>
      <c r="W23">
        <v>0</v>
      </c>
      <c r="X23">
        <v>0</v>
      </c>
      <c r="Y23">
        <v>0</v>
      </c>
      <c r="Z23">
        <v>0</v>
      </c>
      <c r="AA23">
        <v>0</v>
      </c>
      <c r="AB23">
        <v>0</v>
      </c>
      <c r="AC23">
        <v>0</v>
      </c>
      <c r="AD23">
        <v>0</v>
      </c>
      <c r="AE23">
        <v>0</v>
      </c>
      <c r="AF23">
        <v>0</v>
      </c>
      <c r="AG23">
        <v>0</v>
      </c>
      <c r="AH23">
        <v>0</v>
      </c>
      <c r="AI23" s="18">
        <v>0</v>
      </c>
      <c r="AJ23">
        <v>0</v>
      </c>
      <c r="AK23">
        <v>0</v>
      </c>
      <c r="AL23">
        <v>0</v>
      </c>
      <c r="AM23">
        <v>0</v>
      </c>
      <c r="AN23" s="57">
        <v>0</v>
      </c>
      <c r="AO23" s="57">
        <v>0</v>
      </c>
      <c r="AP23" s="57">
        <v>0</v>
      </c>
      <c r="AQ23" s="57">
        <v>0</v>
      </c>
      <c r="AR23" s="57">
        <v>0</v>
      </c>
      <c r="AS23" s="57">
        <v>0</v>
      </c>
      <c r="AT23" s="57">
        <f t="shared" si="1"/>
        <v>0</v>
      </c>
      <c r="AU23" s="68" t="str">
        <f t="shared" si="2"/>
        <v>0 0</v>
      </c>
      <c r="AW23" t="e">
        <f t="shared" si="3"/>
        <v>#N/A</v>
      </c>
      <c r="AX23" t="e">
        <f t="shared" si="4"/>
        <v>#N/A</v>
      </c>
      <c r="AY23" t="e">
        <f t="shared" si="5"/>
        <v>#N/A</v>
      </c>
      <c r="AZ23" t="e">
        <f t="shared" si="6"/>
        <v>#N/A</v>
      </c>
      <c r="BA23" t="e">
        <f t="shared" si="7"/>
        <v>#N/A</v>
      </c>
      <c r="BB23" t="e">
        <f t="shared" si="8"/>
        <v>#N/A</v>
      </c>
      <c r="BC23" t="e">
        <f t="shared" si="9"/>
        <v>#N/A</v>
      </c>
      <c r="BD23" t="e">
        <f t="shared" si="10"/>
        <v>#N/A</v>
      </c>
      <c r="BE23" t="e">
        <f t="shared" si="11"/>
        <v>#N/A</v>
      </c>
      <c r="BF23" s="57" t="str">
        <f t="shared" si="12"/>
        <v>Something has gone wrong. Please contact eHealthier by email at info@ehealthier.net</v>
      </c>
    </row>
    <row r="24" spans="1:58">
      <c r="A24">
        <v>0</v>
      </c>
      <c r="B24">
        <v>0</v>
      </c>
      <c r="C24" s="54">
        <v>0</v>
      </c>
      <c r="D24" s="54">
        <v>0</v>
      </c>
      <c r="E24">
        <v>0</v>
      </c>
      <c r="F24">
        <v>0</v>
      </c>
      <c r="G24">
        <v>0</v>
      </c>
      <c r="H24">
        <v>0</v>
      </c>
      <c r="I24">
        <v>0</v>
      </c>
      <c r="J24">
        <v>0</v>
      </c>
      <c r="K24" s="91">
        <v>0</v>
      </c>
      <c r="L24">
        <v>0</v>
      </c>
      <c r="M24">
        <v>0</v>
      </c>
      <c r="N24" s="55">
        <v>0</v>
      </c>
      <c r="O24">
        <v>0</v>
      </c>
      <c r="P24" s="55">
        <v>0</v>
      </c>
      <c r="Q24">
        <v>0</v>
      </c>
      <c r="R24">
        <v>0</v>
      </c>
      <c r="S24">
        <v>0</v>
      </c>
      <c r="T24">
        <v>0</v>
      </c>
      <c r="U24">
        <v>0</v>
      </c>
      <c r="V24">
        <v>0</v>
      </c>
      <c r="W24">
        <v>0</v>
      </c>
      <c r="X24">
        <v>0</v>
      </c>
      <c r="Y24">
        <v>0</v>
      </c>
      <c r="Z24">
        <v>0</v>
      </c>
      <c r="AA24">
        <v>0</v>
      </c>
      <c r="AB24">
        <v>0</v>
      </c>
      <c r="AC24">
        <v>0</v>
      </c>
      <c r="AD24">
        <v>0</v>
      </c>
      <c r="AE24">
        <v>0</v>
      </c>
      <c r="AF24">
        <v>0</v>
      </c>
      <c r="AG24">
        <v>0</v>
      </c>
      <c r="AH24">
        <v>0</v>
      </c>
      <c r="AI24" s="18">
        <v>0</v>
      </c>
      <c r="AJ24">
        <v>0</v>
      </c>
      <c r="AK24">
        <v>0</v>
      </c>
      <c r="AL24">
        <v>0</v>
      </c>
      <c r="AM24">
        <v>0</v>
      </c>
      <c r="AN24" s="57">
        <v>0</v>
      </c>
      <c r="AO24" s="57">
        <v>0</v>
      </c>
      <c r="AP24" s="57">
        <v>0</v>
      </c>
      <c r="AQ24" s="57">
        <v>0</v>
      </c>
      <c r="AR24" s="57">
        <v>0</v>
      </c>
      <c r="AS24" s="57">
        <v>0</v>
      </c>
      <c r="AT24" s="57">
        <f t="shared" si="1"/>
        <v>0</v>
      </c>
      <c r="AU24" s="68" t="str">
        <f t="shared" si="2"/>
        <v>0 0</v>
      </c>
      <c r="AW24" t="e">
        <f t="shared" si="3"/>
        <v>#N/A</v>
      </c>
      <c r="AX24" t="e">
        <f t="shared" si="4"/>
        <v>#N/A</v>
      </c>
      <c r="AY24" t="e">
        <f t="shared" si="5"/>
        <v>#N/A</v>
      </c>
      <c r="AZ24" t="e">
        <f t="shared" si="6"/>
        <v>#N/A</v>
      </c>
      <c r="BA24" t="e">
        <f t="shared" si="7"/>
        <v>#N/A</v>
      </c>
      <c r="BB24" t="e">
        <f t="shared" si="8"/>
        <v>#N/A</v>
      </c>
      <c r="BC24" t="e">
        <f t="shared" si="9"/>
        <v>#N/A</v>
      </c>
      <c r="BD24" t="e">
        <f t="shared" si="10"/>
        <v>#N/A</v>
      </c>
      <c r="BE24" t="e">
        <f t="shared" si="11"/>
        <v>#N/A</v>
      </c>
      <c r="BF24" s="57" t="str">
        <f t="shared" si="12"/>
        <v>Something has gone wrong. Please contact eHealthier by email at info@ehealthier.net</v>
      </c>
    </row>
    <row r="25" spans="1:58">
      <c r="A25">
        <v>0</v>
      </c>
      <c r="B25">
        <v>0</v>
      </c>
      <c r="C25" s="54">
        <v>0</v>
      </c>
      <c r="D25" s="54">
        <v>0</v>
      </c>
      <c r="E25">
        <v>0</v>
      </c>
      <c r="F25">
        <v>0</v>
      </c>
      <c r="G25">
        <v>0</v>
      </c>
      <c r="H25">
        <v>0</v>
      </c>
      <c r="I25">
        <v>0</v>
      </c>
      <c r="J25">
        <v>0</v>
      </c>
      <c r="K25" s="91">
        <v>0</v>
      </c>
      <c r="L25">
        <v>0</v>
      </c>
      <c r="M25">
        <v>0</v>
      </c>
      <c r="N25" s="55">
        <v>0</v>
      </c>
      <c r="O25">
        <v>0</v>
      </c>
      <c r="P25" s="55">
        <v>0</v>
      </c>
      <c r="Q25">
        <v>0</v>
      </c>
      <c r="R25">
        <v>0</v>
      </c>
      <c r="S25">
        <v>0</v>
      </c>
      <c r="T25">
        <v>0</v>
      </c>
      <c r="U25">
        <v>0</v>
      </c>
      <c r="V25">
        <v>0</v>
      </c>
      <c r="W25">
        <v>0</v>
      </c>
      <c r="X25">
        <v>0</v>
      </c>
      <c r="Y25">
        <v>0</v>
      </c>
      <c r="Z25">
        <v>0</v>
      </c>
      <c r="AA25">
        <v>0</v>
      </c>
      <c r="AB25">
        <v>0</v>
      </c>
      <c r="AC25">
        <v>0</v>
      </c>
      <c r="AD25">
        <v>0</v>
      </c>
      <c r="AE25">
        <v>0</v>
      </c>
      <c r="AF25">
        <v>0</v>
      </c>
      <c r="AG25">
        <v>0</v>
      </c>
      <c r="AH25">
        <v>0</v>
      </c>
      <c r="AI25" s="18">
        <v>0</v>
      </c>
      <c r="AJ25">
        <v>0</v>
      </c>
      <c r="AK25">
        <v>0</v>
      </c>
      <c r="AL25">
        <v>0</v>
      </c>
      <c r="AM25">
        <v>0</v>
      </c>
      <c r="AN25" s="57">
        <v>0</v>
      </c>
      <c r="AO25" s="57">
        <v>0</v>
      </c>
      <c r="AP25" s="57">
        <v>0</v>
      </c>
      <c r="AQ25" s="57">
        <v>0</v>
      </c>
      <c r="AR25" s="57">
        <v>0</v>
      </c>
      <c r="AS25" s="57">
        <v>0</v>
      </c>
      <c r="AT25" s="57">
        <f t="shared" si="1"/>
        <v>0</v>
      </c>
      <c r="AU25" s="68" t="str">
        <f t="shared" si="2"/>
        <v>0 0</v>
      </c>
      <c r="AW25" t="e">
        <f t="shared" si="3"/>
        <v>#N/A</v>
      </c>
      <c r="AX25" t="e">
        <f t="shared" si="4"/>
        <v>#N/A</v>
      </c>
      <c r="AY25" t="e">
        <f t="shared" si="5"/>
        <v>#N/A</v>
      </c>
      <c r="AZ25" t="e">
        <f t="shared" si="6"/>
        <v>#N/A</v>
      </c>
      <c r="BA25" t="e">
        <f t="shared" si="7"/>
        <v>#N/A</v>
      </c>
      <c r="BB25" t="e">
        <f t="shared" si="8"/>
        <v>#N/A</v>
      </c>
      <c r="BC25" t="e">
        <f t="shared" si="9"/>
        <v>#N/A</v>
      </c>
      <c r="BD25" t="e">
        <f t="shared" si="10"/>
        <v>#N/A</v>
      </c>
      <c r="BE25" t="e">
        <f t="shared" si="11"/>
        <v>#N/A</v>
      </c>
      <c r="BF25" s="57" t="str">
        <f t="shared" si="12"/>
        <v>Something has gone wrong. Please contact eHealthier by email at info@ehealthier.net</v>
      </c>
    </row>
    <row r="26" spans="1:58">
      <c r="A26">
        <v>0</v>
      </c>
      <c r="B26">
        <v>0</v>
      </c>
      <c r="C26" s="54">
        <v>0</v>
      </c>
      <c r="D26" s="54">
        <v>0</v>
      </c>
      <c r="E26">
        <v>0</v>
      </c>
      <c r="F26">
        <v>0</v>
      </c>
      <c r="G26">
        <v>0</v>
      </c>
      <c r="H26">
        <v>0</v>
      </c>
      <c r="I26">
        <v>0</v>
      </c>
      <c r="J26">
        <v>0</v>
      </c>
      <c r="K26" s="91">
        <v>0</v>
      </c>
      <c r="L26">
        <v>0</v>
      </c>
      <c r="M26">
        <v>0</v>
      </c>
      <c r="N26" s="55">
        <v>0</v>
      </c>
      <c r="O26">
        <v>0</v>
      </c>
      <c r="P26" s="55">
        <v>0</v>
      </c>
      <c r="Q26">
        <v>0</v>
      </c>
      <c r="R26">
        <v>0</v>
      </c>
      <c r="S26">
        <v>0</v>
      </c>
      <c r="T26">
        <v>0</v>
      </c>
      <c r="U26">
        <v>0</v>
      </c>
      <c r="V26">
        <v>0</v>
      </c>
      <c r="W26">
        <v>0</v>
      </c>
      <c r="X26">
        <v>0</v>
      </c>
      <c r="Y26">
        <v>0</v>
      </c>
      <c r="Z26">
        <v>0</v>
      </c>
      <c r="AA26">
        <v>0</v>
      </c>
      <c r="AB26">
        <v>0</v>
      </c>
      <c r="AC26">
        <v>0</v>
      </c>
      <c r="AD26">
        <v>0</v>
      </c>
      <c r="AE26">
        <v>0</v>
      </c>
      <c r="AF26">
        <v>0</v>
      </c>
      <c r="AG26">
        <v>0</v>
      </c>
      <c r="AH26">
        <v>0</v>
      </c>
      <c r="AI26" s="18">
        <v>0</v>
      </c>
      <c r="AJ26">
        <v>0</v>
      </c>
      <c r="AK26">
        <v>0</v>
      </c>
      <c r="AL26">
        <v>0</v>
      </c>
      <c r="AM26">
        <v>0</v>
      </c>
      <c r="AN26" s="57">
        <v>0</v>
      </c>
      <c r="AO26" s="57">
        <v>0</v>
      </c>
      <c r="AP26" s="57">
        <v>0</v>
      </c>
      <c r="AQ26" s="57">
        <v>0</v>
      </c>
      <c r="AR26" s="57">
        <v>0</v>
      </c>
      <c r="AS26" s="57">
        <v>0</v>
      </c>
      <c r="AT26" s="57">
        <f t="shared" si="1"/>
        <v>0</v>
      </c>
      <c r="AU26" s="68" t="str">
        <f t="shared" si="2"/>
        <v>0 0</v>
      </c>
      <c r="AW26" t="e">
        <f t="shared" si="3"/>
        <v>#N/A</v>
      </c>
      <c r="AX26" t="e">
        <f t="shared" si="4"/>
        <v>#N/A</v>
      </c>
      <c r="AY26" t="e">
        <f t="shared" si="5"/>
        <v>#N/A</v>
      </c>
      <c r="AZ26" t="e">
        <f t="shared" si="6"/>
        <v>#N/A</v>
      </c>
      <c r="BA26" t="e">
        <f t="shared" si="7"/>
        <v>#N/A</v>
      </c>
      <c r="BB26" t="e">
        <f t="shared" si="8"/>
        <v>#N/A</v>
      </c>
      <c r="BC26" t="e">
        <f t="shared" si="9"/>
        <v>#N/A</v>
      </c>
      <c r="BD26" t="e">
        <f t="shared" si="10"/>
        <v>#N/A</v>
      </c>
      <c r="BE26" t="e">
        <f t="shared" si="11"/>
        <v>#N/A</v>
      </c>
      <c r="BF26" s="57" t="str">
        <f t="shared" si="12"/>
        <v>Something has gone wrong. Please contact eHealthier by email at info@ehealthier.net</v>
      </c>
    </row>
    <row r="27" spans="1:58">
      <c r="A27">
        <v>0</v>
      </c>
      <c r="B27">
        <v>0</v>
      </c>
      <c r="C27" s="54">
        <v>0</v>
      </c>
      <c r="D27" s="54">
        <v>0</v>
      </c>
      <c r="E27">
        <v>0</v>
      </c>
      <c r="F27">
        <v>0</v>
      </c>
      <c r="G27">
        <v>0</v>
      </c>
      <c r="H27">
        <v>0</v>
      </c>
      <c r="I27">
        <v>0</v>
      </c>
      <c r="J27">
        <v>0</v>
      </c>
      <c r="K27" s="91">
        <v>0</v>
      </c>
      <c r="L27">
        <v>0</v>
      </c>
      <c r="M27">
        <v>0</v>
      </c>
      <c r="N27" s="55">
        <v>0</v>
      </c>
      <c r="O27">
        <v>0</v>
      </c>
      <c r="P27" s="55">
        <v>0</v>
      </c>
      <c r="Q27">
        <v>0</v>
      </c>
      <c r="R27">
        <v>0</v>
      </c>
      <c r="S27">
        <v>0</v>
      </c>
      <c r="T27">
        <v>0</v>
      </c>
      <c r="U27">
        <v>0</v>
      </c>
      <c r="V27">
        <v>0</v>
      </c>
      <c r="W27">
        <v>0</v>
      </c>
      <c r="X27">
        <v>0</v>
      </c>
      <c r="Y27">
        <v>0</v>
      </c>
      <c r="Z27">
        <v>0</v>
      </c>
      <c r="AA27">
        <v>0</v>
      </c>
      <c r="AB27">
        <v>0</v>
      </c>
      <c r="AC27">
        <v>0</v>
      </c>
      <c r="AD27">
        <v>0</v>
      </c>
      <c r="AE27">
        <v>0</v>
      </c>
      <c r="AF27">
        <v>0</v>
      </c>
      <c r="AG27">
        <v>0</v>
      </c>
      <c r="AH27">
        <v>0</v>
      </c>
      <c r="AI27" s="18">
        <v>0</v>
      </c>
      <c r="AJ27">
        <v>0</v>
      </c>
      <c r="AK27">
        <v>0</v>
      </c>
      <c r="AL27">
        <v>0</v>
      </c>
      <c r="AM27">
        <v>0</v>
      </c>
      <c r="AN27" s="57">
        <v>0</v>
      </c>
      <c r="AO27" s="57">
        <v>0</v>
      </c>
      <c r="AP27" s="57">
        <v>0</v>
      </c>
      <c r="AQ27" s="57">
        <v>0</v>
      </c>
      <c r="AR27" s="57">
        <v>0</v>
      </c>
      <c r="AS27" s="57">
        <v>0</v>
      </c>
      <c r="AT27" s="57">
        <f t="shared" si="1"/>
        <v>0</v>
      </c>
      <c r="AU27" s="68" t="str">
        <f t="shared" si="2"/>
        <v>0 0</v>
      </c>
      <c r="AW27" t="e">
        <f t="shared" si="3"/>
        <v>#N/A</v>
      </c>
      <c r="AX27" t="e">
        <f t="shared" si="4"/>
        <v>#N/A</v>
      </c>
      <c r="AY27" t="e">
        <f t="shared" si="5"/>
        <v>#N/A</v>
      </c>
      <c r="AZ27" t="e">
        <f t="shared" si="6"/>
        <v>#N/A</v>
      </c>
      <c r="BA27" t="e">
        <f t="shared" si="7"/>
        <v>#N/A</v>
      </c>
      <c r="BB27" t="e">
        <f t="shared" si="8"/>
        <v>#N/A</v>
      </c>
      <c r="BC27" t="e">
        <f t="shared" si="9"/>
        <v>#N/A</v>
      </c>
      <c r="BD27" t="e">
        <f t="shared" si="10"/>
        <v>#N/A</v>
      </c>
      <c r="BE27" t="e">
        <f t="shared" si="11"/>
        <v>#N/A</v>
      </c>
      <c r="BF27" s="57" t="str">
        <f t="shared" si="12"/>
        <v>Something has gone wrong. Please contact eHealthier by email at info@ehealthier.net</v>
      </c>
    </row>
    <row r="28" spans="1:58">
      <c r="A28">
        <v>0</v>
      </c>
      <c r="B28">
        <v>0</v>
      </c>
      <c r="C28" s="54">
        <v>0</v>
      </c>
      <c r="D28" s="54">
        <v>0</v>
      </c>
      <c r="E28">
        <v>0</v>
      </c>
      <c r="F28">
        <v>0</v>
      </c>
      <c r="G28">
        <v>0</v>
      </c>
      <c r="H28">
        <v>0</v>
      </c>
      <c r="I28">
        <v>0</v>
      </c>
      <c r="J28">
        <v>0</v>
      </c>
      <c r="K28" s="91">
        <v>0</v>
      </c>
      <c r="L28">
        <v>0</v>
      </c>
      <c r="M28">
        <v>0</v>
      </c>
      <c r="N28" s="55">
        <v>0</v>
      </c>
      <c r="O28">
        <v>0</v>
      </c>
      <c r="P28" s="55">
        <v>0</v>
      </c>
      <c r="Q28">
        <v>0</v>
      </c>
      <c r="R28">
        <v>0</v>
      </c>
      <c r="S28">
        <v>0</v>
      </c>
      <c r="T28">
        <v>0</v>
      </c>
      <c r="U28">
        <v>0</v>
      </c>
      <c r="V28">
        <v>0</v>
      </c>
      <c r="W28">
        <v>0</v>
      </c>
      <c r="X28">
        <v>0</v>
      </c>
      <c r="Y28">
        <v>0</v>
      </c>
      <c r="Z28">
        <v>0</v>
      </c>
      <c r="AA28">
        <v>0</v>
      </c>
      <c r="AB28">
        <v>0</v>
      </c>
      <c r="AC28">
        <v>0</v>
      </c>
      <c r="AD28">
        <v>0</v>
      </c>
      <c r="AE28">
        <v>0</v>
      </c>
      <c r="AF28">
        <v>0</v>
      </c>
      <c r="AG28">
        <v>0</v>
      </c>
      <c r="AH28">
        <v>0</v>
      </c>
      <c r="AI28" s="18">
        <v>0</v>
      </c>
      <c r="AJ28">
        <v>0</v>
      </c>
      <c r="AK28">
        <v>0</v>
      </c>
      <c r="AL28">
        <v>0</v>
      </c>
      <c r="AM28">
        <v>0</v>
      </c>
      <c r="AN28" s="57">
        <v>0</v>
      </c>
      <c r="AO28" s="57">
        <v>0</v>
      </c>
      <c r="AP28" s="57">
        <v>0</v>
      </c>
      <c r="AQ28" s="57">
        <v>0</v>
      </c>
      <c r="AR28" s="57">
        <v>0</v>
      </c>
      <c r="AS28" s="57">
        <v>0</v>
      </c>
      <c r="AT28" s="57">
        <f t="shared" si="1"/>
        <v>0</v>
      </c>
      <c r="AU28" s="68" t="str">
        <f t="shared" si="2"/>
        <v>0 0</v>
      </c>
      <c r="AW28" t="e">
        <f t="shared" si="3"/>
        <v>#N/A</v>
      </c>
      <c r="AX28" t="e">
        <f t="shared" si="4"/>
        <v>#N/A</v>
      </c>
      <c r="AY28" t="e">
        <f t="shared" si="5"/>
        <v>#N/A</v>
      </c>
      <c r="AZ28" t="e">
        <f t="shared" si="6"/>
        <v>#N/A</v>
      </c>
      <c r="BA28" t="e">
        <f t="shared" si="7"/>
        <v>#N/A</v>
      </c>
      <c r="BB28" t="e">
        <f t="shared" si="8"/>
        <v>#N/A</v>
      </c>
      <c r="BC28" t="e">
        <f t="shared" si="9"/>
        <v>#N/A</v>
      </c>
      <c r="BD28" t="e">
        <f t="shared" si="10"/>
        <v>#N/A</v>
      </c>
      <c r="BE28" t="e">
        <f t="shared" si="11"/>
        <v>#N/A</v>
      </c>
      <c r="BF28" s="57" t="str">
        <f t="shared" si="12"/>
        <v>Something has gone wrong. Please contact eHealthier by email at info@ehealthier.net</v>
      </c>
    </row>
    <row r="29" spans="1:58">
      <c r="A29">
        <v>0</v>
      </c>
      <c r="B29">
        <v>0</v>
      </c>
      <c r="C29" s="54">
        <v>0</v>
      </c>
      <c r="D29" s="54">
        <v>0</v>
      </c>
      <c r="E29">
        <v>0</v>
      </c>
      <c r="F29">
        <v>0</v>
      </c>
      <c r="G29">
        <v>0</v>
      </c>
      <c r="H29">
        <v>0</v>
      </c>
      <c r="I29">
        <v>0</v>
      </c>
      <c r="J29">
        <v>0</v>
      </c>
      <c r="K29" s="91">
        <v>0</v>
      </c>
      <c r="L29">
        <v>0</v>
      </c>
      <c r="M29">
        <v>0</v>
      </c>
      <c r="N29" s="55">
        <v>0</v>
      </c>
      <c r="O29">
        <v>0</v>
      </c>
      <c r="P29" s="55">
        <v>0</v>
      </c>
      <c r="Q29">
        <v>0</v>
      </c>
      <c r="R29">
        <v>0</v>
      </c>
      <c r="S29">
        <v>0</v>
      </c>
      <c r="T29">
        <v>0</v>
      </c>
      <c r="U29">
        <v>0</v>
      </c>
      <c r="V29">
        <v>0</v>
      </c>
      <c r="W29">
        <v>0</v>
      </c>
      <c r="X29">
        <v>0</v>
      </c>
      <c r="Y29">
        <v>0</v>
      </c>
      <c r="Z29">
        <v>0</v>
      </c>
      <c r="AA29">
        <v>0</v>
      </c>
      <c r="AB29">
        <v>0</v>
      </c>
      <c r="AC29">
        <v>0</v>
      </c>
      <c r="AD29">
        <v>0</v>
      </c>
      <c r="AE29">
        <v>0</v>
      </c>
      <c r="AF29">
        <v>0</v>
      </c>
      <c r="AG29">
        <v>0</v>
      </c>
      <c r="AH29">
        <v>0</v>
      </c>
      <c r="AI29" s="18">
        <v>0</v>
      </c>
      <c r="AJ29">
        <v>0</v>
      </c>
      <c r="AK29">
        <v>0</v>
      </c>
      <c r="AL29">
        <v>0</v>
      </c>
      <c r="AM29">
        <v>0</v>
      </c>
      <c r="AN29" s="57">
        <v>0</v>
      </c>
      <c r="AO29" s="57">
        <v>0</v>
      </c>
      <c r="AP29" s="57">
        <v>0</v>
      </c>
      <c r="AQ29" s="57">
        <v>0</v>
      </c>
      <c r="AR29" s="57">
        <v>0</v>
      </c>
      <c r="AS29" s="57">
        <v>0</v>
      </c>
      <c r="AT29" s="57">
        <f t="shared" si="1"/>
        <v>0</v>
      </c>
      <c r="AU29" s="68" t="str">
        <f t="shared" si="2"/>
        <v>0 0</v>
      </c>
      <c r="AW29" t="e">
        <f t="shared" si="3"/>
        <v>#N/A</v>
      </c>
      <c r="AX29" t="e">
        <f t="shared" si="4"/>
        <v>#N/A</v>
      </c>
      <c r="AY29" t="e">
        <f t="shared" si="5"/>
        <v>#N/A</v>
      </c>
      <c r="AZ29" t="e">
        <f t="shared" si="6"/>
        <v>#N/A</v>
      </c>
      <c r="BA29" t="e">
        <f t="shared" si="7"/>
        <v>#N/A</v>
      </c>
      <c r="BB29" t="e">
        <f t="shared" si="8"/>
        <v>#N/A</v>
      </c>
      <c r="BC29" t="e">
        <f t="shared" si="9"/>
        <v>#N/A</v>
      </c>
      <c r="BD29" t="e">
        <f t="shared" si="10"/>
        <v>#N/A</v>
      </c>
      <c r="BE29" t="e">
        <f t="shared" si="11"/>
        <v>#N/A</v>
      </c>
      <c r="BF29" s="57" t="str">
        <f t="shared" si="12"/>
        <v>Something has gone wrong. Please contact eHealthier by email at info@ehealthier.net</v>
      </c>
    </row>
    <row r="30" spans="1:58">
      <c r="A30">
        <v>0</v>
      </c>
      <c r="B30">
        <v>0</v>
      </c>
      <c r="C30" s="54">
        <v>0</v>
      </c>
      <c r="D30" s="54">
        <v>0</v>
      </c>
      <c r="E30">
        <v>0</v>
      </c>
      <c r="F30">
        <v>0</v>
      </c>
      <c r="G30">
        <v>0</v>
      </c>
      <c r="H30">
        <v>0</v>
      </c>
      <c r="I30">
        <v>0</v>
      </c>
      <c r="J30">
        <v>0</v>
      </c>
      <c r="K30" s="91">
        <v>0</v>
      </c>
      <c r="L30">
        <v>0</v>
      </c>
      <c r="M30">
        <v>0</v>
      </c>
      <c r="N30" s="55">
        <v>0</v>
      </c>
      <c r="O30">
        <v>0</v>
      </c>
      <c r="P30" s="55">
        <v>0</v>
      </c>
      <c r="Q30">
        <v>0</v>
      </c>
      <c r="R30">
        <v>0</v>
      </c>
      <c r="S30">
        <v>0</v>
      </c>
      <c r="T30">
        <v>0</v>
      </c>
      <c r="U30">
        <v>0</v>
      </c>
      <c r="V30">
        <v>0</v>
      </c>
      <c r="W30">
        <v>0</v>
      </c>
      <c r="X30">
        <v>0</v>
      </c>
      <c r="Y30">
        <v>0</v>
      </c>
      <c r="Z30">
        <v>0</v>
      </c>
      <c r="AA30">
        <v>0</v>
      </c>
      <c r="AB30">
        <v>0</v>
      </c>
      <c r="AC30">
        <v>0</v>
      </c>
      <c r="AD30">
        <v>0</v>
      </c>
      <c r="AE30">
        <v>0</v>
      </c>
      <c r="AF30">
        <v>0</v>
      </c>
      <c r="AG30">
        <v>0</v>
      </c>
      <c r="AH30">
        <v>0</v>
      </c>
      <c r="AI30" s="18">
        <v>0</v>
      </c>
      <c r="AJ30">
        <v>0</v>
      </c>
      <c r="AK30">
        <v>0</v>
      </c>
      <c r="AL30">
        <v>0</v>
      </c>
      <c r="AM30">
        <v>0</v>
      </c>
      <c r="AN30" s="57">
        <v>0</v>
      </c>
      <c r="AO30" s="57">
        <v>0</v>
      </c>
      <c r="AP30" s="57">
        <v>0</v>
      </c>
      <c r="AQ30" s="57">
        <v>0</v>
      </c>
      <c r="AR30" s="57">
        <v>0</v>
      </c>
      <c r="AS30" s="57">
        <v>0</v>
      </c>
      <c r="AT30" s="57">
        <f t="shared" si="1"/>
        <v>0</v>
      </c>
      <c r="AU30" s="68" t="str">
        <f t="shared" si="2"/>
        <v>0 0</v>
      </c>
      <c r="AW30" t="e">
        <f t="shared" si="3"/>
        <v>#N/A</v>
      </c>
      <c r="AX30" t="e">
        <f t="shared" si="4"/>
        <v>#N/A</v>
      </c>
      <c r="AY30" t="e">
        <f t="shared" si="5"/>
        <v>#N/A</v>
      </c>
      <c r="AZ30" t="e">
        <f t="shared" si="6"/>
        <v>#N/A</v>
      </c>
      <c r="BA30" t="e">
        <f t="shared" si="7"/>
        <v>#N/A</v>
      </c>
      <c r="BB30" t="e">
        <f t="shared" si="8"/>
        <v>#N/A</v>
      </c>
      <c r="BC30" t="e">
        <f t="shared" si="9"/>
        <v>#N/A</v>
      </c>
      <c r="BD30" t="e">
        <f t="shared" si="10"/>
        <v>#N/A</v>
      </c>
      <c r="BE30" t="e">
        <f t="shared" si="11"/>
        <v>#N/A</v>
      </c>
      <c r="BF30" s="57" t="str">
        <f t="shared" si="12"/>
        <v>Something has gone wrong. Please contact eHealthier by email at info@ehealthier.net</v>
      </c>
    </row>
    <row r="31" spans="1:58">
      <c r="A31">
        <v>0</v>
      </c>
      <c r="B31">
        <v>0</v>
      </c>
      <c r="C31" s="54">
        <v>0</v>
      </c>
      <c r="D31" s="54">
        <v>0</v>
      </c>
      <c r="E31">
        <v>0</v>
      </c>
      <c r="F31">
        <v>0</v>
      </c>
      <c r="G31">
        <v>0</v>
      </c>
      <c r="H31">
        <v>0</v>
      </c>
      <c r="I31">
        <v>0</v>
      </c>
      <c r="J31">
        <v>0</v>
      </c>
      <c r="K31" s="91">
        <v>0</v>
      </c>
      <c r="L31">
        <v>0</v>
      </c>
      <c r="M31">
        <v>0</v>
      </c>
      <c r="N31" s="55">
        <v>0</v>
      </c>
      <c r="O31">
        <v>0</v>
      </c>
      <c r="P31" s="55">
        <v>0</v>
      </c>
      <c r="Q31">
        <v>0</v>
      </c>
      <c r="R31">
        <v>0</v>
      </c>
      <c r="S31">
        <v>0</v>
      </c>
      <c r="T31">
        <v>0</v>
      </c>
      <c r="U31">
        <v>0</v>
      </c>
      <c r="V31">
        <v>0</v>
      </c>
      <c r="W31">
        <v>0</v>
      </c>
      <c r="X31">
        <v>0</v>
      </c>
      <c r="Y31">
        <v>0</v>
      </c>
      <c r="Z31">
        <v>0</v>
      </c>
      <c r="AA31">
        <v>0</v>
      </c>
      <c r="AB31">
        <v>0</v>
      </c>
      <c r="AC31">
        <v>0</v>
      </c>
      <c r="AD31">
        <v>0</v>
      </c>
      <c r="AE31">
        <v>0</v>
      </c>
      <c r="AF31">
        <v>0</v>
      </c>
      <c r="AG31">
        <v>0</v>
      </c>
      <c r="AH31">
        <v>0</v>
      </c>
      <c r="AI31" s="18">
        <v>0</v>
      </c>
      <c r="AJ31">
        <v>0</v>
      </c>
      <c r="AK31">
        <v>0</v>
      </c>
      <c r="AL31">
        <v>0</v>
      </c>
      <c r="AM31">
        <v>0</v>
      </c>
      <c r="AN31" s="57">
        <v>0</v>
      </c>
      <c r="AO31" s="57">
        <v>0</v>
      </c>
      <c r="AP31" s="57">
        <v>0</v>
      </c>
      <c r="AQ31" s="57">
        <v>0</v>
      </c>
      <c r="AR31" s="57">
        <v>0</v>
      </c>
      <c r="AS31" s="57">
        <v>0</v>
      </c>
      <c r="AT31" s="57">
        <f t="shared" si="1"/>
        <v>0</v>
      </c>
      <c r="AU31" s="68" t="str">
        <f t="shared" si="2"/>
        <v>0 0</v>
      </c>
      <c r="AW31" t="e">
        <f t="shared" si="3"/>
        <v>#N/A</v>
      </c>
      <c r="AX31" t="e">
        <f t="shared" si="4"/>
        <v>#N/A</v>
      </c>
      <c r="AY31" t="e">
        <f t="shared" si="5"/>
        <v>#N/A</v>
      </c>
      <c r="AZ31" t="e">
        <f t="shared" si="6"/>
        <v>#N/A</v>
      </c>
      <c r="BA31" t="e">
        <f t="shared" si="7"/>
        <v>#N/A</v>
      </c>
      <c r="BB31" t="e">
        <f t="shared" si="8"/>
        <v>#N/A</v>
      </c>
      <c r="BC31" t="e">
        <f t="shared" si="9"/>
        <v>#N/A</v>
      </c>
      <c r="BD31" t="e">
        <f t="shared" si="10"/>
        <v>#N/A</v>
      </c>
      <c r="BE31" t="e">
        <f t="shared" si="11"/>
        <v>#N/A</v>
      </c>
      <c r="BF31" s="57" t="str">
        <f t="shared" si="12"/>
        <v>Something has gone wrong. Please contact eHealthier by email at info@ehealthier.net</v>
      </c>
    </row>
    <row r="32" spans="1:58">
      <c r="A32">
        <v>0</v>
      </c>
      <c r="B32">
        <v>0</v>
      </c>
      <c r="C32" s="54">
        <v>0</v>
      </c>
      <c r="D32" s="54">
        <v>0</v>
      </c>
      <c r="E32">
        <v>0</v>
      </c>
      <c r="F32">
        <v>0</v>
      </c>
      <c r="G32">
        <v>0</v>
      </c>
      <c r="H32">
        <v>0</v>
      </c>
      <c r="I32">
        <v>0</v>
      </c>
      <c r="J32">
        <v>0</v>
      </c>
      <c r="K32" s="91">
        <v>0</v>
      </c>
      <c r="L32">
        <v>0</v>
      </c>
      <c r="M32">
        <v>0</v>
      </c>
      <c r="N32" s="55">
        <v>0</v>
      </c>
      <c r="O32">
        <v>0</v>
      </c>
      <c r="P32" s="55">
        <v>0</v>
      </c>
      <c r="Q32">
        <v>0</v>
      </c>
      <c r="R32">
        <v>0</v>
      </c>
      <c r="S32">
        <v>0</v>
      </c>
      <c r="T32">
        <v>0</v>
      </c>
      <c r="U32">
        <v>0</v>
      </c>
      <c r="V32">
        <v>0</v>
      </c>
      <c r="W32">
        <v>0</v>
      </c>
      <c r="X32">
        <v>0</v>
      </c>
      <c r="Y32">
        <v>0</v>
      </c>
      <c r="Z32">
        <v>0</v>
      </c>
      <c r="AA32">
        <v>0</v>
      </c>
      <c r="AB32">
        <v>0</v>
      </c>
      <c r="AC32">
        <v>0</v>
      </c>
      <c r="AD32">
        <v>0</v>
      </c>
      <c r="AE32">
        <v>0</v>
      </c>
      <c r="AF32">
        <v>0</v>
      </c>
      <c r="AG32">
        <v>0</v>
      </c>
      <c r="AH32">
        <v>0</v>
      </c>
      <c r="AI32" s="18">
        <v>0</v>
      </c>
      <c r="AJ32">
        <v>0</v>
      </c>
      <c r="AK32">
        <v>0</v>
      </c>
      <c r="AL32">
        <v>0</v>
      </c>
      <c r="AM32">
        <v>0</v>
      </c>
      <c r="AN32" s="57">
        <v>0</v>
      </c>
      <c r="AO32" s="57">
        <v>0</v>
      </c>
      <c r="AP32" s="57">
        <v>0</v>
      </c>
      <c r="AQ32" s="57">
        <v>0</v>
      </c>
      <c r="AR32" s="57">
        <v>0</v>
      </c>
      <c r="AS32" s="57">
        <v>0</v>
      </c>
      <c r="AT32" s="57">
        <f t="shared" si="1"/>
        <v>0</v>
      </c>
      <c r="AU32" s="68" t="str">
        <f t="shared" si="2"/>
        <v>0 0</v>
      </c>
      <c r="AW32" t="e">
        <f t="shared" si="3"/>
        <v>#N/A</v>
      </c>
      <c r="AX32" t="e">
        <f t="shared" si="4"/>
        <v>#N/A</v>
      </c>
      <c r="AY32" t="e">
        <f t="shared" si="5"/>
        <v>#N/A</v>
      </c>
      <c r="AZ32" t="e">
        <f t="shared" si="6"/>
        <v>#N/A</v>
      </c>
      <c r="BA32" t="e">
        <f t="shared" si="7"/>
        <v>#N/A</v>
      </c>
      <c r="BB32" t="e">
        <f t="shared" si="8"/>
        <v>#N/A</v>
      </c>
      <c r="BC32" t="e">
        <f t="shared" si="9"/>
        <v>#N/A</v>
      </c>
      <c r="BD32" t="e">
        <f t="shared" si="10"/>
        <v>#N/A</v>
      </c>
      <c r="BE32" t="e">
        <f t="shared" si="11"/>
        <v>#N/A</v>
      </c>
      <c r="BF32" s="57" t="str">
        <f t="shared" si="12"/>
        <v>Something has gone wrong. Please contact eHealthier by email at info@ehealthier.net</v>
      </c>
    </row>
    <row r="33" spans="1:58">
      <c r="A33">
        <v>0</v>
      </c>
      <c r="B33">
        <v>0</v>
      </c>
      <c r="C33" s="54">
        <v>0</v>
      </c>
      <c r="D33" s="54">
        <v>0</v>
      </c>
      <c r="E33">
        <v>0</v>
      </c>
      <c r="F33">
        <v>0</v>
      </c>
      <c r="G33">
        <v>0</v>
      </c>
      <c r="H33">
        <v>0</v>
      </c>
      <c r="I33">
        <v>0</v>
      </c>
      <c r="J33">
        <v>0</v>
      </c>
      <c r="K33" s="91">
        <v>0</v>
      </c>
      <c r="L33">
        <v>0</v>
      </c>
      <c r="M33">
        <v>0</v>
      </c>
      <c r="N33" s="55">
        <v>0</v>
      </c>
      <c r="O33">
        <v>0</v>
      </c>
      <c r="P33" s="55">
        <v>0</v>
      </c>
      <c r="Q33">
        <v>0</v>
      </c>
      <c r="R33">
        <v>0</v>
      </c>
      <c r="S33">
        <v>0</v>
      </c>
      <c r="T33">
        <v>0</v>
      </c>
      <c r="U33">
        <v>0</v>
      </c>
      <c r="V33">
        <v>0</v>
      </c>
      <c r="W33">
        <v>0</v>
      </c>
      <c r="X33">
        <v>0</v>
      </c>
      <c r="Y33">
        <v>0</v>
      </c>
      <c r="Z33">
        <v>0</v>
      </c>
      <c r="AA33">
        <v>0</v>
      </c>
      <c r="AB33">
        <v>0</v>
      </c>
      <c r="AC33">
        <v>0</v>
      </c>
      <c r="AD33">
        <v>0</v>
      </c>
      <c r="AE33">
        <v>0</v>
      </c>
      <c r="AF33">
        <v>0</v>
      </c>
      <c r="AG33">
        <v>0</v>
      </c>
      <c r="AH33">
        <v>0</v>
      </c>
      <c r="AI33" s="18">
        <v>0</v>
      </c>
      <c r="AJ33">
        <v>0</v>
      </c>
      <c r="AK33">
        <v>0</v>
      </c>
      <c r="AL33">
        <v>0</v>
      </c>
      <c r="AM33">
        <v>0</v>
      </c>
      <c r="AN33" s="57">
        <v>0</v>
      </c>
      <c r="AO33" s="57">
        <v>0</v>
      </c>
      <c r="AP33" s="57">
        <v>0</v>
      </c>
      <c r="AQ33" s="57">
        <v>0</v>
      </c>
      <c r="AR33" s="57">
        <v>0</v>
      </c>
      <c r="AS33" s="57">
        <v>0</v>
      </c>
      <c r="AT33" s="57">
        <f t="shared" si="1"/>
        <v>0</v>
      </c>
      <c r="AU33" s="68" t="str">
        <f t="shared" si="2"/>
        <v>0 0</v>
      </c>
      <c r="AW33" t="e">
        <f t="shared" si="3"/>
        <v>#N/A</v>
      </c>
      <c r="AX33" t="e">
        <f t="shared" si="4"/>
        <v>#N/A</v>
      </c>
      <c r="AY33" t="e">
        <f t="shared" si="5"/>
        <v>#N/A</v>
      </c>
      <c r="AZ33" t="e">
        <f t="shared" si="6"/>
        <v>#N/A</v>
      </c>
      <c r="BA33" t="e">
        <f t="shared" si="7"/>
        <v>#N/A</v>
      </c>
      <c r="BB33" t="e">
        <f t="shared" si="8"/>
        <v>#N/A</v>
      </c>
      <c r="BC33" t="e">
        <f t="shared" si="9"/>
        <v>#N/A</v>
      </c>
      <c r="BD33" t="e">
        <f t="shared" si="10"/>
        <v>#N/A</v>
      </c>
      <c r="BE33" t="e">
        <f t="shared" si="11"/>
        <v>#N/A</v>
      </c>
      <c r="BF33" s="57" t="str">
        <f t="shared" si="12"/>
        <v>Something has gone wrong. Please contact eHealthier by email at info@ehealthier.net</v>
      </c>
    </row>
    <row r="34" spans="1:58">
      <c r="A34">
        <v>0</v>
      </c>
      <c r="B34">
        <v>0</v>
      </c>
      <c r="C34" s="54">
        <v>0</v>
      </c>
      <c r="D34" s="54">
        <v>0</v>
      </c>
      <c r="E34">
        <v>0</v>
      </c>
      <c r="F34">
        <v>0</v>
      </c>
      <c r="G34">
        <v>0</v>
      </c>
      <c r="H34">
        <v>0</v>
      </c>
      <c r="I34">
        <v>0</v>
      </c>
      <c r="J34">
        <v>0</v>
      </c>
      <c r="K34" s="91">
        <v>0</v>
      </c>
      <c r="L34">
        <v>0</v>
      </c>
      <c r="M34">
        <v>0</v>
      </c>
      <c r="N34" s="55">
        <v>0</v>
      </c>
      <c r="O34">
        <v>0</v>
      </c>
      <c r="P34" s="55">
        <v>0</v>
      </c>
      <c r="Q34">
        <v>0</v>
      </c>
      <c r="R34">
        <v>0</v>
      </c>
      <c r="S34">
        <v>0</v>
      </c>
      <c r="T34">
        <v>0</v>
      </c>
      <c r="U34">
        <v>0</v>
      </c>
      <c r="V34">
        <v>0</v>
      </c>
      <c r="W34">
        <v>0</v>
      </c>
      <c r="X34">
        <v>0</v>
      </c>
      <c r="Y34">
        <v>0</v>
      </c>
      <c r="Z34">
        <v>0</v>
      </c>
      <c r="AA34">
        <v>0</v>
      </c>
      <c r="AB34">
        <v>0</v>
      </c>
      <c r="AC34">
        <v>0</v>
      </c>
      <c r="AD34">
        <v>0</v>
      </c>
      <c r="AE34">
        <v>0</v>
      </c>
      <c r="AF34">
        <v>0</v>
      </c>
      <c r="AG34">
        <v>0</v>
      </c>
      <c r="AH34">
        <v>0</v>
      </c>
      <c r="AI34" s="18">
        <v>0</v>
      </c>
      <c r="AJ34">
        <v>0</v>
      </c>
      <c r="AK34">
        <v>0</v>
      </c>
      <c r="AL34">
        <v>0</v>
      </c>
      <c r="AM34">
        <v>0</v>
      </c>
      <c r="AN34" s="57">
        <v>0</v>
      </c>
      <c r="AO34" s="57">
        <v>0</v>
      </c>
      <c r="AP34" s="57">
        <v>0</v>
      </c>
      <c r="AQ34" s="57">
        <v>0</v>
      </c>
      <c r="AR34" s="57">
        <v>0</v>
      </c>
      <c r="AS34" s="57">
        <v>0</v>
      </c>
      <c r="AT34" s="57">
        <f t="shared" si="1"/>
        <v>0</v>
      </c>
      <c r="AU34" s="68" t="str">
        <f t="shared" si="2"/>
        <v>0 0</v>
      </c>
      <c r="AW34" t="e">
        <f t="shared" ref="AW34:AW65" si="13">VLOOKUP(AJ34,K10Matrix,2,1)</f>
        <v>#N/A</v>
      </c>
      <c r="AX34" t="e">
        <f t="shared" ref="AX34:AX65" si="14">VLOOKUP(AK34,K10Matrix,2,1)</f>
        <v>#N/A</v>
      </c>
      <c r="AY34" t="e">
        <f t="shared" ref="AY34:AY65" si="15">VLOOKUP(AL34,K10Matrix,2,1)</f>
        <v>#N/A</v>
      </c>
      <c r="AZ34" t="e">
        <f t="shared" ref="AZ34:AZ65" si="16">VLOOKUP(AM34,K10Matrix,2,1)</f>
        <v>#N/A</v>
      </c>
      <c r="BA34" t="e">
        <f t="shared" ref="BA34:BA65" si="17">VLOOKUP(AN34,K10Matrix,2,1)</f>
        <v>#N/A</v>
      </c>
      <c r="BB34" t="e">
        <f t="shared" ref="BB34:BB65" si="18">VLOOKUP(AO34,K10Matrix,2,1)</f>
        <v>#N/A</v>
      </c>
      <c r="BC34" t="e">
        <f t="shared" ref="BC34:BC65" si="19">VLOOKUP(AP34,K10Matrix,2,1)</f>
        <v>#N/A</v>
      </c>
      <c r="BD34" t="e">
        <f t="shared" ref="BD34:BD65" si="20">VLOOKUP(AQ34,K10Matrix,2,1)</f>
        <v>#N/A</v>
      </c>
      <c r="BE34" t="e">
        <f t="shared" ref="BE34:BE65" si="21">VLOOKUP(AR34,K10Matrix,2,1)</f>
        <v>#N/A</v>
      </c>
      <c r="BF34" s="57" t="str">
        <f t="shared" ref="BF34:BF65" si="22">IF(A34="","",IF(ISNA(SUM(AW34:BA34)),"Something has gone wrong. Please contact eHealthier by email at info@ehealthier.net",VLOOKUP(SUM(AW34:BA34),HOOSCoversion,3,1)))</f>
        <v>Something has gone wrong. Please contact eHealthier by email at info@ehealthier.net</v>
      </c>
    </row>
    <row r="35" spans="1:58">
      <c r="A35">
        <v>0</v>
      </c>
      <c r="B35">
        <v>0</v>
      </c>
      <c r="C35" s="54">
        <v>0</v>
      </c>
      <c r="D35" s="54">
        <v>0</v>
      </c>
      <c r="E35">
        <v>0</v>
      </c>
      <c r="F35">
        <v>0</v>
      </c>
      <c r="G35">
        <v>0</v>
      </c>
      <c r="H35">
        <v>0</v>
      </c>
      <c r="I35">
        <v>0</v>
      </c>
      <c r="J35">
        <v>0</v>
      </c>
      <c r="K35" s="91">
        <v>0</v>
      </c>
      <c r="L35">
        <v>0</v>
      </c>
      <c r="M35">
        <v>0</v>
      </c>
      <c r="N35" s="55">
        <v>0</v>
      </c>
      <c r="O35">
        <v>0</v>
      </c>
      <c r="P35" s="55">
        <v>0</v>
      </c>
      <c r="Q35">
        <v>0</v>
      </c>
      <c r="R35">
        <v>0</v>
      </c>
      <c r="S35">
        <v>0</v>
      </c>
      <c r="T35">
        <v>0</v>
      </c>
      <c r="U35">
        <v>0</v>
      </c>
      <c r="V35">
        <v>0</v>
      </c>
      <c r="W35">
        <v>0</v>
      </c>
      <c r="X35">
        <v>0</v>
      </c>
      <c r="Y35">
        <v>0</v>
      </c>
      <c r="Z35">
        <v>0</v>
      </c>
      <c r="AA35">
        <v>0</v>
      </c>
      <c r="AB35">
        <v>0</v>
      </c>
      <c r="AC35">
        <v>0</v>
      </c>
      <c r="AD35">
        <v>0</v>
      </c>
      <c r="AE35">
        <v>0</v>
      </c>
      <c r="AF35">
        <v>0</v>
      </c>
      <c r="AG35">
        <v>0</v>
      </c>
      <c r="AH35">
        <v>0</v>
      </c>
      <c r="AI35" s="18">
        <v>0</v>
      </c>
      <c r="AJ35">
        <v>0</v>
      </c>
      <c r="AK35">
        <v>0</v>
      </c>
      <c r="AL35">
        <v>0</v>
      </c>
      <c r="AM35">
        <v>0</v>
      </c>
      <c r="AN35" s="57">
        <v>0</v>
      </c>
      <c r="AO35" s="57">
        <v>0</v>
      </c>
      <c r="AP35" s="57">
        <v>0</v>
      </c>
      <c r="AQ35" s="57">
        <v>0</v>
      </c>
      <c r="AR35" s="57">
        <v>0</v>
      </c>
      <c r="AS35" s="57">
        <v>0</v>
      </c>
      <c r="AT35" s="57">
        <f t="shared" si="1"/>
        <v>0</v>
      </c>
      <c r="AU35" s="68" t="str">
        <f t="shared" si="2"/>
        <v>0 0</v>
      </c>
      <c r="AW35" t="e">
        <f t="shared" si="13"/>
        <v>#N/A</v>
      </c>
      <c r="AX35" t="e">
        <f t="shared" si="14"/>
        <v>#N/A</v>
      </c>
      <c r="AY35" t="e">
        <f t="shared" si="15"/>
        <v>#N/A</v>
      </c>
      <c r="AZ35" t="e">
        <f t="shared" si="16"/>
        <v>#N/A</v>
      </c>
      <c r="BA35" t="e">
        <f t="shared" si="17"/>
        <v>#N/A</v>
      </c>
      <c r="BB35" t="e">
        <f t="shared" si="18"/>
        <v>#N/A</v>
      </c>
      <c r="BC35" t="e">
        <f t="shared" si="19"/>
        <v>#N/A</v>
      </c>
      <c r="BD35" t="e">
        <f t="shared" si="20"/>
        <v>#N/A</v>
      </c>
      <c r="BE35" t="e">
        <f t="shared" si="21"/>
        <v>#N/A</v>
      </c>
      <c r="BF35" s="57" t="str">
        <f t="shared" si="22"/>
        <v>Something has gone wrong. Please contact eHealthier by email at info@ehealthier.net</v>
      </c>
    </row>
    <row r="36" spans="1:58">
      <c r="A36">
        <v>0</v>
      </c>
      <c r="B36">
        <v>0</v>
      </c>
      <c r="C36" s="54">
        <v>0</v>
      </c>
      <c r="D36" s="54">
        <v>0</v>
      </c>
      <c r="E36">
        <v>0</v>
      </c>
      <c r="F36">
        <v>0</v>
      </c>
      <c r="G36">
        <v>0</v>
      </c>
      <c r="H36">
        <v>0</v>
      </c>
      <c r="I36">
        <v>0</v>
      </c>
      <c r="J36">
        <v>0</v>
      </c>
      <c r="K36" s="91">
        <v>0</v>
      </c>
      <c r="L36">
        <v>0</v>
      </c>
      <c r="M36">
        <v>0</v>
      </c>
      <c r="N36" s="55">
        <v>0</v>
      </c>
      <c r="O36">
        <v>0</v>
      </c>
      <c r="P36" s="55">
        <v>0</v>
      </c>
      <c r="Q36">
        <v>0</v>
      </c>
      <c r="R36">
        <v>0</v>
      </c>
      <c r="S36">
        <v>0</v>
      </c>
      <c r="T36">
        <v>0</v>
      </c>
      <c r="U36">
        <v>0</v>
      </c>
      <c r="V36">
        <v>0</v>
      </c>
      <c r="W36">
        <v>0</v>
      </c>
      <c r="X36">
        <v>0</v>
      </c>
      <c r="Y36">
        <v>0</v>
      </c>
      <c r="Z36">
        <v>0</v>
      </c>
      <c r="AA36">
        <v>0</v>
      </c>
      <c r="AB36">
        <v>0</v>
      </c>
      <c r="AC36">
        <v>0</v>
      </c>
      <c r="AD36">
        <v>0</v>
      </c>
      <c r="AE36">
        <v>0</v>
      </c>
      <c r="AF36">
        <v>0</v>
      </c>
      <c r="AG36">
        <v>0</v>
      </c>
      <c r="AH36">
        <v>0</v>
      </c>
      <c r="AI36" s="18">
        <v>0</v>
      </c>
      <c r="AJ36">
        <v>0</v>
      </c>
      <c r="AK36">
        <v>0</v>
      </c>
      <c r="AL36">
        <v>0</v>
      </c>
      <c r="AM36">
        <v>0</v>
      </c>
      <c r="AN36" s="57">
        <v>0</v>
      </c>
      <c r="AO36" s="57">
        <v>0</v>
      </c>
      <c r="AP36" s="57">
        <v>0</v>
      </c>
      <c r="AQ36" s="57">
        <v>0</v>
      </c>
      <c r="AR36" s="57">
        <v>0</v>
      </c>
      <c r="AS36" s="57">
        <v>0</v>
      </c>
      <c r="AT36" s="57">
        <f t="shared" si="1"/>
        <v>0</v>
      </c>
      <c r="AU36" s="68" t="str">
        <f t="shared" si="2"/>
        <v>0 0</v>
      </c>
      <c r="AW36" t="e">
        <f t="shared" si="13"/>
        <v>#N/A</v>
      </c>
      <c r="AX36" t="e">
        <f t="shared" si="14"/>
        <v>#N/A</v>
      </c>
      <c r="AY36" t="e">
        <f t="shared" si="15"/>
        <v>#N/A</v>
      </c>
      <c r="AZ36" t="e">
        <f t="shared" si="16"/>
        <v>#N/A</v>
      </c>
      <c r="BA36" t="e">
        <f t="shared" si="17"/>
        <v>#N/A</v>
      </c>
      <c r="BB36" t="e">
        <f t="shared" si="18"/>
        <v>#N/A</v>
      </c>
      <c r="BC36" t="e">
        <f t="shared" si="19"/>
        <v>#N/A</v>
      </c>
      <c r="BD36" t="e">
        <f t="shared" si="20"/>
        <v>#N/A</v>
      </c>
      <c r="BE36" t="e">
        <f t="shared" si="21"/>
        <v>#N/A</v>
      </c>
      <c r="BF36" s="57" t="str">
        <f t="shared" si="22"/>
        <v>Something has gone wrong. Please contact eHealthier by email at info@ehealthier.net</v>
      </c>
    </row>
    <row r="37" spans="1:58">
      <c r="A37">
        <v>0</v>
      </c>
      <c r="B37">
        <v>0</v>
      </c>
      <c r="C37" s="54">
        <v>0</v>
      </c>
      <c r="D37" s="54">
        <v>0</v>
      </c>
      <c r="E37">
        <v>0</v>
      </c>
      <c r="F37">
        <v>0</v>
      </c>
      <c r="G37">
        <v>0</v>
      </c>
      <c r="H37">
        <v>0</v>
      </c>
      <c r="I37">
        <v>0</v>
      </c>
      <c r="J37">
        <v>0</v>
      </c>
      <c r="K37" s="91">
        <v>0</v>
      </c>
      <c r="L37">
        <v>0</v>
      </c>
      <c r="M37">
        <v>0</v>
      </c>
      <c r="N37" s="55">
        <v>0</v>
      </c>
      <c r="O37">
        <v>0</v>
      </c>
      <c r="P37" s="55">
        <v>0</v>
      </c>
      <c r="Q37">
        <v>0</v>
      </c>
      <c r="R37">
        <v>0</v>
      </c>
      <c r="S37">
        <v>0</v>
      </c>
      <c r="T37">
        <v>0</v>
      </c>
      <c r="U37">
        <v>0</v>
      </c>
      <c r="V37">
        <v>0</v>
      </c>
      <c r="W37">
        <v>0</v>
      </c>
      <c r="X37">
        <v>0</v>
      </c>
      <c r="Y37">
        <v>0</v>
      </c>
      <c r="Z37">
        <v>0</v>
      </c>
      <c r="AA37">
        <v>0</v>
      </c>
      <c r="AB37">
        <v>0</v>
      </c>
      <c r="AC37">
        <v>0</v>
      </c>
      <c r="AD37">
        <v>0</v>
      </c>
      <c r="AE37">
        <v>0</v>
      </c>
      <c r="AF37">
        <v>0</v>
      </c>
      <c r="AG37">
        <v>0</v>
      </c>
      <c r="AH37">
        <v>0</v>
      </c>
      <c r="AI37" s="18">
        <v>0</v>
      </c>
      <c r="AJ37">
        <v>0</v>
      </c>
      <c r="AK37">
        <v>0</v>
      </c>
      <c r="AL37">
        <v>0</v>
      </c>
      <c r="AM37">
        <v>0</v>
      </c>
      <c r="AN37" s="57">
        <v>0</v>
      </c>
      <c r="AO37" s="57">
        <v>0</v>
      </c>
      <c r="AP37" s="57">
        <v>0</v>
      </c>
      <c r="AQ37" s="57">
        <v>0</v>
      </c>
      <c r="AR37" s="57">
        <v>0</v>
      </c>
      <c r="AS37" s="57">
        <v>0</v>
      </c>
      <c r="AT37" s="57">
        <f t="shared" si="1"/>
        <v>0</v>
      </c>
      <c r="AU37" s="68" t="str">
        <f t="shared" si="2"/>
        <v>0 0</v>
      </c>
      <c r="AW37" t="e">
        <f t="shared" si="13"/>
        <v>#N/A</v>
      </c>
      <c r="AX37" t="e">
        <f t="shared" si="14"/>
        <v>#N/A</v>
      </c>
      <c r="AY37" t="e">
        <f t="shared" si="15"/>
        <v>#N/A</v>
      </c>
      <c r="AZ37" t="e">
        <f t="shared" si="16"/>
        <v>#N/A</v>
      </c>
      <c r="BA37" t="e">
        <f t="shared" si="17"/>
        <v>#N/A</v>
      </c>
      <c r="BB37" t="e">
        <f t="shared" si="18"/>
        <v>#N/A</v>
      </c>
      <c r="BC37" t="e">
        <f t="shared" si="19"/>
        <v>#N/A</v>
      </c>
      <c r="BD37" t="e">
        <f t="shared" si="20"/>
        <v>#N/A</v>
      </c>
      <c r="BE37" t="e">
        <f t="shared" si="21"/>
        <v>#N/A</v>
      </c>
      <c r="BF37" s="57" t="str">
        <f t="shared" si="22"/>
        <v>Something has gone wrong. Please contact eHealthier by email at info@ehealthier.net</v>
      </c>
    </row>
    <row r="38" spans="1:58">
      <c r="A38">
        <v>0</v>
      </c>
      <c r="B38">
        <v>0</v>
      </c>
      <c r="C38" s="54">
        <v>0</v>
      </c>
      <c r="D38" s="54">
        <v>0</v>
      </c>
      <c r="E38">
        <v>0</v>
      </c>
      <c r="F38">
        <v>0</v>
      </c>
      <c r="G38">
        <v>0</v>
      </c>
      <c r="H38">
        <v>0</v>
      </c>
      <c r="I38">
        <v>0</v>
      </c>
      <c r="J38">
        <v>0</v>
      </c>
      <c r="K38" s="91">
        <v>0</v>
      </c>
      <c r="L38">
        <v>0</v>
      </c>
      <c r="M38">
        <v>0</v>
      </c>
      <c r="N38" s="55">
        <v>0</v>
      </c>
      <c r="O38">
        <v>0</v>
      </c>
      <c r="P38" s="55">
        <v>0</v>
      </c>
      <c r="Q38">
        <v>0</v>
      </c>
      <c r="R38">
        <v>0</v>
      </c>
      <c r="S38">
        <v>0</v>
      </c>
      <c r="T38">
        <v>0</v>
      </c>
      <c r="U38">
        <v>0</v>
      </c>
      <c r="V38">
        <v>0</v>
      </c>
      <c r="W38">
        <v>0</v>
      </c>
      <c r="X38">
        <v>0</v>
      </c>
      <c r="Y38">
        <v>0</v>
      </c>
      <c r="Z38">
        <v>0</v>
      </c>
      <c r="AA38">
        <v>0</v>
      </c>
      <c r="AB38">
        <v>0</v>
      </c>
      <c r="AC38">
        <v>0</v>
      </c>
      <c r="AD38">
        <v>0</v>
      </c>
      <c r="AE38">
        <v>0</v>
      </c>
      <c r="AF38">
        <v>0</v>
      </c>
      <c r="AG38">
        <v>0</v>
      </c>
      <c r="AH38">
        <v>0</v>
      </c>
      <c r="AI38" s="18">
        <v>0</v>
      </c>
      <c r="AJ38">
        <v>0</v>
      </c>
      <c r="AK38">
        <v>0</v>
      </c>
      <c r="AL38">
        <v>0</v>
      </c>
      <c r="AM38">
        <v>0</v>
      </c>
      <c r="AN38" s="57">
        <v>0</v>
      </c>
      <c r="AO38" s="57">
        <v>0</v>
      </c>
      <c r="AP38" s="57">
        <v>0</v>
      </c>
      <c r="AQ38" s="57">
        <v>0</v>
      </c>
      <c r="AR38" s="57">
        <v>0</v>
      </c>
      <c r="AS38" s="57">
        <v>0</v>
      </c>
      <c r="AT38" s="57">
        <f t="shared" si="1"/>
        <v>0</v>
      </c>
      <c r="AU38" s="68" t="str">
        <f t="shared" si="2"/>
        <v>0 0</v>
      </c>
      <c r="AW38" t="e">
        <f t="shared" si="13"/>
        <v>#N/A</v>
      </c>
      <c r="AX38" t="e">
        <f t="shared" si="14"/>
        <v>#N/A</v>
      </c>
      <c r="AY38" t="e">
        <f t="shared" si="15"/>
        <v>#N/A</v>
      </c>
      <c r="AZ38" t="e">
        <f t="shared" si="16"/>
        <v>#N/A</v>
      </c>
      <c r="BA38" t="e">
        <f t="shared" si="17"/>
        <v>#N/A</v>
      </c>
      <c r="BB38" t="e">
        <f t="shared" si="18"/>
        <v>#N/A</v>
      </c>
      <c r="BC38" t="e">
        <f t="shared" si="19"/>
        <v>#N/A</v>
      </c>
      <c r="BD38" t="e">
        <f t="shared" si="20"/>
        <v>#N/A</v>
      </c>
      <c r="BE38" t="e">
        <f t="shared" si="21"/>
        <v>#N/A</v>
      </c>
      <c r="BF38" s="57" t="str">
        <f t="shared" si="22"/>
        <v>Something has gone wrong. Please contact eHealthier by email at info@ehealthier.net</v>
      </c>
    </row>
    <row r="39" spans="1:58">
      <c r="A39">
        <v>0</v>
      </c>
      <c r="B39">
        <v>0</v>
      </c>
      <c r="C39" s="54">
        <v>0</v>
      </c>
      <c r="D39" s="54">
        <v>0</v>
      </c>
      <c r="E39">
        <v>0</v>
      </c>
      <c r="F39">
        <v>0</v>
      </c>
      <c r="G39">
        <v>0</v>
      </c>
      <c r="H39">
        <v>0</v>
      </c>
      <c r="I39">
        <v>0</v>
      </c>
      <c r="J39">
        <v>0</v>
      </c>
      <c r="K39" s="91">
        <v>0</v>
      </c>
      <c r="L39">
        <v>0</v>
      </c>
      <c r="M39">
        <v>0</v>
      </c>
      <c r="N39" s="55">
        <v>0</v>
      </c>
      <c r="O39">
        <v>0</v>
      </c>
      <c r="P39" s="55">
        <v>0</v>
      </c>
      <c r="Q39">
        <v>0</v>
      </c>
      <c r="R39">
        <v>0</v>
      </c>
      <c r="S39">
        <v>0</v>
      </c>
      <c r="T39">
        <v>0</v>
      </c>
      <c r="U39">
        <v>0</v>
      </c>
      <c r="V39">
        <v>0</v>
      </c>
      <c r="W39">
        <v>0</v>
      </c>
      <c r="X39">
        <v>0</v>
      </c>
      <c r="Y39">
        <v>0</v>
      </c>
      <c r="Z39">
        <v>0</v>
      </c>
      <c r="AA39">
        <v>0</v>
      </c>
      <c r="AB39">
        <v>0</v>
      </c>
      <c r="AC39">
        <v>0</v>
      </c>
      <c r="AD39">
        <v>0</v>
      </c>
      <c r="AE39">
        <v>0</v>
      </c>
      <c r="AF39">
        <v>0</v>
      </c>
      <c r="AG39">
        <v>0</v>
      </c>
      <c r="AH39">
        <v>0</v>
      </c>
      <c r="AI39" s="18">
        <v>0</v>
      </c>
      <c r="AJ39">
        <v>0</v>
      </c>
      <c r="AK39">
        <v>0</v>
      </c>
      <c r="AL39">
        <v>0</v>
      </c>
      <c r="AM39">
        <v>0</v>
      </c>
      <c r="AN39" s="57">
        <v>0</v>
      </c>
      <c r="AO39" s="57">
        <v>0</v>
      </c>
      <c r="AP39" s="57">
        <v>0</v>
      </c>
      <c r="AQ39" s="57">
        <v>0</v>
      </c>
      <c r="AR39" s="57">
        <v>0</v>
      </c>
      <c r="AS39" s="57">
        <v>0</v>
      </c>
      <c r="AT39" s="57">
        <f t="shared" si="1"/>
        <v>0</v>
      </c>
      <c r="AU39" s="68" t="str">
        <f t="shared" si="2"/>
        <v>0 0</v>
      </c>
      <c r="AW39" t="e">
        <f t="shared" si="13"/>
        <v>#N/A</v>
      </c>
      <c r="AX39" t="e">
        <f t="shared" si="14"/>
        <v>#N/A</v>
      </c>
      <c r="AY39" t="e">
        <f t="shared" si="15"/>
        <v>#N/A</v>
      </c>
      <c r="AZ39" t="e">
        <f t="shared" si="16"/>
        <v>#N/A</v>
      </c>
      <c r="BA39" t="e">
        <f t="shared" si="17"/>
        <v>#N/A</v>
      </c>
      <c r="BB39" t="e">
        <f t="shared" si="18"/>
        <v>#N/A</v>
      </c>
      <c r="BC39" t="e">
        <f t="shared" si="19"/>
        <v>#N/A</v>
      </c>
      <c r="BD39" t="e">
        <f t="shared" si="20"/>
        <v>#N/A</v>
      </c>
      <c r="BE39" t="e">
        <f t="shared" si="21"/>
        <v>#N/A</v>
      </c>
      <c r="BF39" s="57" t="str">
        <f t="shared" si="22"/>
        <v>Something has gone wrong. Please contact eHealthier by email at info@ehealthier.net</v>
      </c>
    </row>
    <row r="40" spans="1:58">
      <c r="A40">
        <v>0</v>
      </c>
      <c r="B40">
        <v>0</v>
      </c>
      <c r="C40" s="54">
        <v>0</v>
      </c>
      <c r="D40" s="54">
        <v>0</v>
      </c>
      <c r="E40">
        <v>0</v>
      </c>
      <c r="F40">
        <v>0</v>
      </c>
      <c r="G40">
        <v>0</v>
      </c>
      <c r="H40">
        <v>0</v>
      </c>
      <c r="I40">
        <v>0</v>
      </c>
      <c r="J40">
        <v>0</v>
      </c>
      <c r="K40" s="91">
        <v>0</v>
      </c>
      <c r="L40">
        <v>0</v>
      </c>
      <c r="M40">
        <v>0</v>
      </c>
      <c r="N40" s="55">
        <v>0</v>
      </c>
      <c r="O40">
        <v>0</v>
      </c>
      <c r="P40" s="55">
        <v>0</v>
      </c>
      <c r="Q40">
        <v>0</v>
      </c>
      <c r="R40">
        <v>0</v>
      </c>
      <c r="S40">
        <v>0</v>
      </c>
      <c r="T40">
        <v>0</v>
      </c>
      <c r="U40">
        <v>0</v>
      </c>
      <c r="V40">
        <v>0</v>
      </c>
      <c r="W40">
        <v>0</v>
      </c>
      <c r="X40">
        <v>0</v>
      </c>
      <c r="Y40">
        <v>0</v>
      </c>
      <c r="Z40">
        <v>0</v>
      </c>
      <c r="AA40">
        <v>0</v>
      </c>
      <c r="AB40">
        <v>0</v>
      </c>
      <c r="AC40">
        <v>0</v>
      </c>
      <c r="AD40">
        <v>0</v>
      </c>
      <c r="AE40">
        <v>0</v>
      </c>
      <c r="AF40">
        <v>0</v>
      </c>
      <c r="AG40">
        <v>0</v>
      </c>
      <c r="AH40">
        <v>0</v>
      </c>
      <c r="AI40" s="18">
        <v>0</v>
      </c>
      <c r="AJ40">
        <v>0</v>
      </c>
      <c r="AK40">
        <v>0</v>
      </c>
      <c r="AL40">
        <v>0</v>
      </c>
      <c r="AM40">
        <v>0</v>
      </c>
      <c r="AN40" s="57">
        <v>0</v>
      </c>
      <c r="AO40" s="57">
        <v>0</v>
      </c>
      <c r="AP40" s="57">
        <v>0</v>
      </c>
      <c r="AQ40" s="57">
        <v>0</v>
      </c>
      <c r="AR40" s="57">
        <v>0</v>
      </c>
      <c r="AS40" s="57">
        <v>0</v>
      </c>
      <c r="AT40" s="57">
        <f t="shared" si="1"/>
        <v>0</v>
      </c>
      <c r="AU40" s="68" t="str">
        <f t="shared" si="2"/>
        <v>0 0</v>
      </c>
      <c r="AW40" t="e">
        <f t="shared" si="13"/>
        <v>#N/A</v>
      </c>
      <c r="AX40" t="e">
        <f t="shared" si="14"/>
        <v>#N/A</v>
      </c>
      <c r="AY40" t="e">
        <f t="shared" si="15"/>
        <v>#N/A</v>
      </c>
      <c r="AZ40" t="e">
        <f t="shared" si="16"/>
        <v>#N/A</v>
      </c>
      <c r="BA40" t="e">
        <f t="shared" si="17"/>
        <v>#N/A</v>
      </c>
      <c r="BB40" t="e">
        <f t="shared" si="18"/>
        <v>#N/A</v>
      </c>
      <c r="BC40" t="e">
        <f t="shared" si="19"/>
        <v>#N/A</v>
      </c>
      <c r="BD40" t="e">
        <f t="shared" si="20"/>
        <v>#N/A</v>
      </c>
      <c r="BE40" t="e">
        <f t="shared" si="21"/>
        <v>#N/A</v>
      </c>
      <c r="BF40" s="57" t="str">
        <f t="shared" si="22"/>
        <v>Something has gone wrong. Please contact eHealthier by email at info@ehealthier.net</v>
      </c>
    </row>
    <row r="41" spans="1:58">
      <c r="A41">
        <v>0</v>
      </c>
      <c r="B41">
        <v>0</v>
      </c>
      <c r="C41" s="54">
        <v>0</v>
      </c>
      <c r="D41" s="54">
        <v>0</v>
      </c>
      <c r="E41">
        <v>0</v>
      </c>
      <c r="F41">
        <v>0</v>
      </c>
      <c r="G41">
        <v>0</v>
      </c>
      <c r="H41">
        <v>0</v>
      </c>
      <c r="I41">
        <v>0</v>
      </c>
      <c r="J41">
        <v>0</v>
      </c>
      <c r="K41" s="91">
        <v>0</v>
      </c>
      <c r="L41">
        <v>0</v>
      </c>
      <c r="M41">
        <v>0</v>
      </c>
      <c r="N41" s="55">
        <v>0</v>
      </c>
      <c r="O41">
        <v>0</v>
      </c>
      <c r="P41" s="55">
        <v>0</v>
      </c>
      <c r="Q41">
        <v>0</v>
      </c>
      <c r="R41">
        <v>0</v>
      </c>
      <c r="S41">
        <v>0</v>
      </c>
      <c r="T41">
        <v>0</v>
      </c>
      <c r="U41">
        <v>0</v>
      </c>
      <c r="V41">
        <v>0</v>
      </c>
      <c r="W41">
        <v>0</v>
      </c>
      <c r="X41">
        <v>0</v>
      </c>
      <c r="Y41">
        <v>0</v>
      </c>
      <c r="Z41">
        <v>0</v>
      </c>
      <c r="AA41">
        <v>0</v>
      </c>
      <c r="AB41">
        <v>0</v>
      </c>
      <c r="AC41">
        <v>0</v>
      </c>
      <c r="AD41">
        <v>0</v>
      </c>
      <c r="AE41">
        <v>0</v>
      </c>
      <c r="AF41">
        <v>0</v>
      </c>
      <c r="AG41">
        <v>0</v>
      </c>
      <c r="AH41">
        <v>0</v>
      </c>
      <c r="AI41" s="18">
        <v>0</v>
      </c>
      <c r="AJ41">
        <v>0</v>
      </c>
      <c r="AK41">
        <v>0</v>
      </c>
      <c r="AL41">
        <v>0</v>
      </c>
      <c r="AM41">
        <v>0</v>
      </c>
      <c r="AN41" s="57">
        <v>0</v>
      </c>
      <c r="AO41" s="57">
        <v>0</v>
      </c>
      <c r="AP41" s="57">
        <v>0</v>
      </c>
      <c r="AQ41" s="57">
        <v>0</v>
      </c>
      <c r="AR41" s="57">
        <v>0</v>
      </c>
      <c r="AS41" s="57">
        <v>0</v>
      </c>
      <c r="AT41" s="57">
        <f t="shared" si="1"/>
        <v>0</v>
      </c>
      <c r="AU41" s="68" t="str">
        <f t="shared" si="2"/>
        <v>0 0</v>
      </c>
      <c r="AW41" t="e">
        <f t="shared" si="13"/>
        <v>#N/A</v>
      </c>
      <c r="AX41" t="e">
        <f t="shared" si="14"/>
        <v>#N/A</v>
      </c>
      <c r="AY41" t="e">
        <f t="shared" si="15"/>
        <v>#N/A</v>
      </c>
      <c r="AZ41" t="e">
        <f t="shared" si="16"/>
        <v>#N/A</v>
      </c>
      <c r="BA41" t="e">
        <f t="shared" si="17"/>
        <v>#N/A</v>
      </c>
      <c r="BB41" t="e">
        <f t="shared" si="18"/>
        <v>#N/A</v>
      </c>
      <c r="BC41" t="e">
        <f t="shared" si="19"/>
        <v>#N/A</v>
      </c>
      <c r="BD41" t="e">
        <f t="shared" si="20"/>
        <v>#N/A</v>
      </c>
      <c r="BE41" t="e">
        <f t="shared" si="21"/>
        <v>#N/A</v>
      </c>
      <c r="BF41" s="57" t="str">
        <f t="shared" si="22"/>
        <v>Something has gone wrong. Please contact eHealthier by email at info@ehealthier.net</v>
      </c>
    </row>
    <row r="42" spans="1:58">
      <c r="A42">
        <v>0</v>
      </c>
      <c r="B42">
        <v>0</v>
      </c>
      <c r="C42" s="54">
        <v>0</v>
      </c>
      <c r="D42" s="54">
        <v>0</v>
      </c>
      <c r="E42">
        <v>0</v>
      </c>
      <c r="F42">
        <v>0</v>
      </c>
      <c r="G42">
        <v>0</v>
      </c>
      <c r="H42">
        <v>0</v>
      </c>
      <c r="I42">
        <v>0</v>
      </c>
      <c r="J42">
        <v>0</v>
      </c>
      <c r="K42" s="91">
        <v>0</v>
      </c>
      <c r="L42">
        <v>0</v>
      </c>
      <c r="M42">
        <v>0</v>
      </c>
      <c r="N42" s="55">
        <v>0</v>
      </c>
      <c r="O42">
        <v>0</v>
      </c>
      <c r="P42" s="55">
        <v>0</v>
      </c>
      <c r="Q42">
        <v>0</v>
      </c>
      <c r="R42">
        <v>0</v>
      </c>
      <c r="S42">
        <v>0</v>
      </c>
      <c r="T42">
        <v>0</v>
      </c>
      <c r="U42">
        <v>0</v>
      </c>
      <c r="V42">
        <v>0</v>
      </c>
      <c r="W42">
        <v>0</v>
      </c>
      <c r="X42">
        <v>0</v>
      </c>
      <c r="Y42">
        <v>0</v>
      </c>
      <c r="Z42">
        <v>0</v>
      </c>
      <c r="AA42">
        <v>0</v>
      </c>
      <c r="AB42">
        <v>0</v>
      </c>
      <c r="AC42">
        <v>0</v>
      </c>
      <c r="AD42">
        <v>0</v>
      </c>
      <c r="AE42">
        <v>0</v>
      </c>
      <c r="AF42">
        <v>0</v>
      </c>
      <c r="AG42">
        <v>0</v>
      </c>
      <c r="AH42">
        <v>0</v>
      </c>
      <c r="AI42" s="18">
        <v>0</v>
      </c>
      <c r="AJ42">
        <v>0</v>
      </c>
      <c r="AK42">
        <v>0</v>
      </c>
      <c r="AL42">
        <v>0</v>
      </c>
      <c r="AM42">
        <v>0</v>
      </c>
      <c r="AN42" s="57">
        <v>0</v>
      </c>
      <c r="AO42" s="57">
        <v>0</v>
      </c>
      <c r="AP42" s="57">
        <v>0</v>
      </c>
      <c r="AQ42" s="57">
        <v>0</v>
      </c>
      <c r="AR42" s="57">
        <v>0</v>
      </c>
      <c r="AS42" s="57">
        <v>0</v>
      </c>
      <c r="AT42" s="57">
        <f t="shared" si="1"/>
        <v>0</v>
      </c>
      <c r="AU42" s="68" t="str">
        <f t="shared" si="2"/>
        <v>0 0</v>
      </c>
      <c r="AW42" t="e">
        <f t="shared" si="13"/>
        <v>#N/A</v>
      </c>
      <c r="AX42" t="e">
        <f t="shared" si="14"/>
        <v>#N/A</v>
      </c>
      <c r="AY42" t="e">
        <f t="shared" si="15"/>
        <v>#N/A</v>
      </c>
      <c r="AZ42" t="e">
        <f t="shared" si="16"/>
        <v>#N/A</v>
      </c>
      <c r="BA42" t="e">
        <f t="shared" si="17"/>
        <v>#N/A</v>
      </c>
      <c r="BB42" t="e">
        <f t="shared" si="18"/>
        <v>#N/A</v>
      </c>
      <c r="BC42" t="e">
        <f t="shared" si="19"/>
        <v>#N/A</v>
      </c>
      <c r="BD42" t="e">
        <f t="shared" si="20"/>
        <v>#N/A</v>
      </c>
      <c r="BE42" t="e">
        <f t="shared" si="21"/>
        <v>#N/A</v>
      </c>
      <c r="BF42" s="57" t="str">
        <f t="shared" si="22"/>
        <v>Something has gone wrong. Please contact eHealthier by email at info@ehealthier.net</v>
      </c>
    </row>
    <row r="43" spans="1:58">
      <c r="A43">
        <v>0</v>
      </c>
      <c r="B43">
        <v>0</v>
      </c>
      <c r="C43" s="54">
        <v>0</v>
      </c>
      <c r="D43" s="54">
        <v>0</v>
      </c>
      <c r="E43">
        <v>0</v>
      </c>
      <c r="F43">
        <v>0</v>
      </c>
      <c r="G43">
        <v>0</v>
      </c>
      <c r="H43">
        <v>0</v>
      </c>
      <c r="I43">
        <v>0</v>
      </c>
      <c r="J43">
        <v>0</v>
      </c>
      <c r="K43" s="91">
        <v>0</v>
      </c>
      <c r="L43">
        <v>0</v>
      </c>
      <c r="M43">
        <v>0</v>
      </c>
      <c r="N43" s="55">
        <v>0</v>
      </c>
      <c r="O43">
        <v>0</v>
      </c>
      <c r="P43" s="55">
        <v>0</v>
      </c>
      <c r="Q43">
        <v>0</v>
      </c>
      <c r="R43">
        <v>0</v>
      </c>
      <c r="S43">
        <v>0</v>
      </c>
      <c r="T43">
        <v>0</v>
      </c>
      <c r="U43">
        <v>0</v>
      </c>
      <c r="V43">
        <v>0</v>
      </c>
      <c r="W43">
        <v>0</v>
      </c>
      <c r="X43">
        <v>0</v>
      </c>
      <c r="Y43">
        <v>0</v>
      </c>
      <c r="Z43">
        <v>0</v>
      </c>
      <c r="AA43">
        <v>0</v>
      </c>
      <c r="AB43">
        <v>0</v>
      </c>
      <c r="AC43">
        <v>0</v>
      </c>
      <c r="AD43">
        <v>0</v>
      </c>
      <c r="AE43">
        <v>0</v>
      </c>
      <c r="AF43">
        <v>0</v>
      </c>
      <c r="AG43">
        <v>0</v>
      </c>
      <c r="AH43">
        <v>0</v>
      </c>
      <c r="AI43" s="18">
        <v>0</v>
      </c>
      <c r="AJ43">
        <v>0</v>
      </c>
      <c r="AK43">
        <v>0</v>
      </c>
      <c r="AL43">
        <v>0</v>
      </c>
      <c r="AM43">
        <v>0</v>
      </c>
      <c r="AN43" s="57">
        <v>0</v>
      </c>
      <c r="AO43" s="57">
        <v>0</v>
      </c>
      <c r="AP43" s="57">
        <v>0</v>
      </c>
      <c r="AQ43" s="57">
        <v>0</v>
      </c>
      <c r="AR43" s="57">
        <v>0</v>
      </c>
      <c r="AS43" s="57">
        <v>0</v>
      </c>
      <c r="AT43" s="57">
        <f t="shared" si="1"/>
        <v>0</v>
      </c>
      <c r="AU43" s="68" t="str">
        <f t="shared" si="2"/>
        <v>0 0</v>
      </c>
      <c r="AW43" t="e">
        <f t="shared" si="13"/>
        <v>#N/A</v>
      </c>
      <c r="AX43" t="e">
        <f t="shared" si="14"/>
        <v>#N/A</v>
      </c>
      <c r="AY43" t="e">
        <f t="shared" si="15"/>
        <v>#N/A</v>
      </c>
      <c r="AZ43" t="e">
        <f t="shared" si="16"/>
        <v>#N/A</v>
      </c>
      <c r="BA43" t="e">
        <f t="shared" si="17"/>
        <v>#N/A</v>
      </c>
      <c r="BB43" t="e">
        <f t="shared" si="18"/>
        <v>#N/A</v>
      </c>
      <c r="BC43" t="e">
        <f t="shared" si="19"/>
        <v>#N/A</v>
      </c>
      <c r="BD43" t="e">
        <f t="shared" si="20"/>
        <v>#N/A</v>
      </c>
      <c r="BE43" t="e">
        <f t="shared" si="21"/>
        <v>#N/A</v>
      </c>
      <c r="BF43" s="57" t="str">
        <f t="shared" si="22"/>
        <v>Something has gone wrong. Please contact eHealthier by email at info@ehealthier.net</v>
      </c>
    </row>
    <row r="44" spans="1:58">
      <c r="A44">
        <v>0</v>
      </c>
      <c r="B44">
        <v>0</v>
      </c>
      <c r="C44" s="54">
        <v>0</v>
      </c>
      <c r="D44" s="54">
        <v>0</v>
      </c>
      <c r="E44">
        <v>0</v>
      </c>
      <c r="F44">
        <v>0</v>
      </c>
      <c r="G44">
        <v>0</v>
      </c>
      <c r="H44">
        <v>0</v>
      </c>
      <c r="I44">
        <v>0</v>
      </c>
      <c r="J44">
        <v>0</v>
      </c>
      <c r="K44" s="91">
        <v>0</v>
      </c>
      <c r="L44">
        <v>0</v>
      </c>
      <c r="M44">
        <v>0</v>
      </c>
      <c r="N44" s="55">
        <v>0</v>
      </c>
      <c r="O44">
        <v>0</v>
      </c>
      <c r="P44" s="55">
        <v>0</v>
      </c>
      <c r="Q44">
        <v>0</v>
      </c>
      <c r="R44">
        <v>0</v>
      </c>
      <c r="S44">
        <v>0</v>
      </c>
      <c r="T44">
        <v>0</v>
      </c>
      <c r="U44">
        <v>0</v>
      </c>
      <c r="V44">
        <v>0</v>
      </c>
      <c r="W44">
        <v>0</v>
      </c>
      <c r="X44">
        <v>0</v>
      </c>
      <c r="Y44">
        <v>0</v>
      </c>
      <c r="Z44">
        <v>0</v>
      </c>
      <c r="AA44">
        <v>0</v>
      </c>
      <c r="AB44">
        <v>0</v>
      </c>
      <c r="AC44">
        <v>0</v>
      </c>
      <c r="AD44">
        <v>0</v>
      </c>
      <c r="AE44">
        <v>0</v>
      </c>
      <c r="AF44">
        <v>0</v>
      </c>
      <c r="AG44">
        <v>0</v>
      </c>
      <c r="AH44">
        <v>0</v>
      </c>
      <c r="AI44" s="18">
        <v>0</v>
      </c>
      <c r="AJ44">
        <v>0</v>
      </c>
      <c r="AK44">
        <v>0</v>
      </c>
      <c r="AL44">
        <v>0</v>
      </c>
      <c r="AM44">
        <v>0</v>
      </c>
      <c r="AN44" s="57">
        <v>0</v>
      </c>
      <c r="AO44" s="57">
        <v>0</v>
      </c>
      <c r="AP44" s="57">
        <v>0</v>
      </c>
      <c r="AQ44" s="57">
        <v>0</v>
      </c>
      <c r="AR44" s="57">
        <v>0</v>
      </c>
      <c r="AS44" s="57">
        <v>0</v>
      </c>
      <c r="AT44" s="57">
        <f t="shared" si="1"/>
        <v>0</v>
      </c>
      <c r="AU44" s="68" t="str">
        <f t="shared" si="2"/>
        <v>0 0</v>
      </c>
      <c r="AW44" t="e">
        <f t="shared" si="13"/>
        <v>#N/A</v>
      </c>
      <c r="AX44" t="e">
        <f t="shared" si="14"/>
        <v>#N/A</v>
      </c>
      <c r="AY44" t="e">
        <f t="shared" si="15"/>
        <v>#N/A</v>
      </c>
      <c r="AZ44" t="e">
        <f t="shared" si="16"/>
        <v>#N/A</v>
      </c>
      <c r="BA44" t="e">
        <f t="shared" si="17"/>
        <v>#N/A</v>
      </c>
      <c r="BB44" t="e">
        <f t="shared" si="18"/>
        <v>#N/A</v>
      </c>
      <c r="BC44" t="e">
        <f t="shared" si="19"/>
        <v>#N/A</v>
      </c>
      <c r="BD44" t="e">
        <f t="shared" si="20"/>
        <v>#N/A</v>
      </c>
      <c r="BE44" t="e">
        <f t="shared" si="21"/>
        <v>#N/A</v>
      </c>
      <c r="BF44" s="57" t="str">
        <f t="shared" si="22"/>
        <v>Something has gone wrong. Please contact eHealthier by email at info@ehealthier.net</v>
      </c>
    </row>
    <row r="45" spans="1:58">
      <c r="A45">
        <v>0</v>
      </c>
      <c r="B45">
        <v>0</v>
      </c>
      <c r="C45" s="54">
        <v>0</v>
      </c>
      <c r="D45" s="54">
        <v>0</v>
      </c>
      <c r="E45">
        <v>0</v>
      </c>
      <c r="F45">
        <v>0</v>
      </c>
      <c r="G45">
        <v>0</v>
      </c>
      <c r="H45">
        <v>0</v>
      </c>
      <c r="I45">
        <v>0</v>
      </c>
      <c r="J45">
        <v>0</v>
      </c>
      <c r="K45" s="91">
        <v>0</v>
      </c>
      <c r="L45">
        <v>0</v>
      </c>
      <c r="M45">
        <v>0</v>
      </c>
      <c r="N45" s="55">
        <v>0</v>
      </c>
      <c r="O45">
        <v>0</v>
      </c>
      <c r="P45" s="55">
        <v>0</v>
      </c>
      <c r="Q45">
        <v>0</v>
      </c>
      <c r="R45">
        <v>0</v>
      </c>
      <c r="S45">
        <v>0</v>
      </c>
      <c r="T45">
        <v>0</v>
      </c>
      <c r="U45">
        <v>0</v>
      </c>
      <c r="V45">
        <v>0</v>
      </c>
      <c r="W45">
        <v>0</v>
      </c>
      <c r="X45">
        <v>0</v>
      </c>
      <c r="Y45">
        <v>0</v>
      </c>
      <c r="Z45">
        <v>0</v>
      </c>
      <c r="AA45">
        <v>0</v>
      </c>
      <c r="AB45">
        <v>0</v>
      </c>
      <c r="AC45">
        <v>0</v>
      </c>
      <c r="AD45">
        <v>0</v>
      </c>
      <c r="AE45">
        <v>0</v>
      </c>
      <c r="AF45">
        <v>0</v>
      </c>
      <c r="AG45">
        <v>0</v>
      </c>
      <c r="AH45">
        <v>0</v>
      </c>
      <c r="AI45" s="18">
        <v>0</v>
      </c>
      <c r="AJ45">
        <v>0</v>
      </c>
      <c r="AK45">
        <v>0</v>
      </c>
      <c r="AL45">
        <v>0</v>
      </c>
      <c r="AM45">
        <v>0</v>
      </c>
      <c r="AN45" s="57">
        <v>0</v>
      </c>
      <c r="AO45" s="57">
        <v>0</v>
      </c>
      <c r="AP45" s="57">
        <v>0</v>
      </c>
      <c r="AQ45" s="57">
        <v>0</v>
      </c>
      <c r="AR45" s="57">
        <v>0</v>
      </c>
      <c r="AS45" s="57">
        <v>0</v>
      </c>
      <c r="AT45" s="57">
        <f t="shared" si="1"/>
        <v>0</v>
      </c>
      <c r="AU45" s="68" t="str">
        <f t="shared" si="2"/>
        <v>0 0</v>
      </c>
      <c r="AW45" t="e">
        <f t="shared" si="13"/>
        <v>#N/A</v>
      </c>
      <c r="AX45" t="e">
        <f t="shared" si="14"/>
        <v>#N/A</v>
      </c>
      <c r="AY45" t="e">
        <f t="shared" si="15"/>
        <v>#N/A</v>
      </c>
      <c r="AZ45" t="e">
        <f t="shared" si="16"/>
        <v>#N/A</v>
      </c>
      <c r="BA45" t="e">
        <f t="shared" si="17"/>
        <v>#N/A</v>
      </c>
      <c r="BB45" t="e">
        <f t="shared" si="18"/>
        <v>#N/A</v>
      </c>
      <c r="BC45" t="e">
        <f t="shared" si="19"/>
        <v>#N/A</v>
      </c>
      <c r="BD45" t="e">
        <f t="shared" si="20"/>
        <v>#N/A</v>
      </c>
      <c r="BE45" t="e">
        <f t="shared" si="21"/>
        <v>#N/A</v>
      </c>
      <c r="BF45" s="57" t="str">
        <f t="shared" si="22"/>
        <v>Something has gone wrong. Please contact eHealthier by email at info@ehealthier.net</v>
      </c>
    </row>
    <row r="46" spans="1:58">
      <c r="A46">
        <v>0</v>
      </c>
      <c r="B46">
        <v>0</v>
      </c>
      <c r="C46" s="54">
        <v>0</v>
      </c>
      <c r="D46" s="54">
        <v>0</v>
      </c>
      <c r="E46">
        <v>0</v>
      </c>
      <c r="F46">
        <v>0</v>
      </c>
      <c r="G46">
        <v>0</v>
      </c>
      <c r="H46">
        <v>0</v>
      </c>
      <c r="I46">
        <v>0</v>
      </c>
      <c r="J46">
        <v>0</v>
      </c>
      <c r="K46" s="91">
        <v>0</v>
      </c>
      <c r="L46">
        <v>0</v>
      </c>
      <c r="M46">
        <v>0</v>
      </c>
      <c r="N46" s="55">
        <v>0</v>
      </c>
      <c r="O46">
        <v>0</v>
      </c>
      <c r="P46" s="55">
        <v>0</v>
      </c>
      <c r="Q46">
        <v>0</v>
      </c>
      <c r="R46">
        <v>0</v>
      </c>
      <c r="S46">
        <v>0</v>
      </c>
      <c r="T46">
        <v>0</v>
      </c>
      <c r="U46">
        <v>0</v>
      </c>
      <c r="V46">
        <v>0</v>
      </c>
      <c r="W46">
        <v>0</v>
      </c>
      <c r="X46">
        <v>0</v>
      </c>
      <c r="Y46">
        <v>0</v>
      </c>
      <c r="Z46">
        <v>0</v>
      </c>
      <c r="AA46">
        <v>0</v>
      </c>
      <c r="AB46">
        <v>0</v>
      </c>
      <c r="AC46">
        <v>0</v>
      </c>
      <c r="AD46">
        <v>0</v>
      </c>
      <c r="AE46">
        <v>0</v>
      </c>
      <c r="AF46">
        <v>0</v>
      </c>
      <c r="AG46">
        <v>0</v>
      </c>
      <c r="AH46">
        <v>0</v>
      </c>
      <c r="AI46" s="18">
        <v>0</v>
      </c>
      <c r="AJ46">
        <v>0</v>
      </c>
      <c r="AK46">
        <v>0</v>
      </c>
      <c r="AL46">
        <v>0</v>
      </c>
      <c r="AM46">
        <v>0</v>
      </c>
      <c r="AN46" s="57">
        <v>0</v>
      </c>
      <c r="AO46" s="57">
        <v>0</v>
      </c>
      <c r="AP46" s="57">
        <v>0</v>
      </c>
      <c r="AQ46" s="57">
        <v>0</v>
      </c>
      <c r="AR46" s="57">
        <v>0</v>
      </c>
      <c r="AS46" s="57">
        <v>0</v>
      </c>
      <c r="AT46" s="57">
        <f t="shared" si="1"/>
        <v>0</v>
      </c>
      <c r="AU46" s="68" t="str">
        <f t="shared" si="2"/>
        <v>0 0</v>
      </c>
      <c r="AW46" t="e">
        <f t="shared" si="13"/>
        <v>#N/A</v>
      </c>
      <c r="AX46" t="e">
        <f t="shared" si="14"/>
        <v>#N/A</v>
      </c>
      <c r="AY46" t="e">
        <f t="shared" si="15"/>
        <v>#N/A</v>
      </c>
      <c r="AZ46" t="e">
        <f t="shared" si="16"/>
        <v>#N/A</v>
      </c>
      <c r="BA46" t="e">
        <f t="shared" si="17"/>
        <v>#N/A</v>
      </c>
      <c r="BB46" t="e">
        <f t="shared" si="18"/>
        <v>#N/A</v>
      </c>
      <c r="BC46" t="e">
        <f t="shared" si="19"/>
        <v>#N/A</v>
      </c>
      <c r="BD46" t="e">
        <f t="shared" si="20"/>
        <v>#N/A</v>
      </c>
      <c r="BE46" t="e">
        <f t="shared" si="21"/>
        <v>#N/A</v>
      </c>
      <c r="BF46" s="57" t="str">
        <f t="shared" si="22"/>
        <v>Something has gone wrong. Please contact eHealthier by email at info@ehealthier.net</v>
      </c>
    </row>
    <row r="47" spans="1:58">
      <c r="A47">
        <v>0</v>
      </c>
      <c r="B47">
        <v>0</v>
      </c>
      <c r="C47" s="54">
        <v>0</v>
      </c>
      <c r="D47" s="54">
        <v>0</v>
      </c>
      <c r="E47">
        <v>0</v>
      </c>
      <c r="F47">
        <v>0</v>
      </c>
      <c r="G47">
        <v>0</v>
      </c>
      <c r="H47">
        <v>0</v>
      </c>
      <c r="I47">
        <v>0</v>
      </c>
      <c r="J47">
        <v>0</v>
      </c>
      <c r="K47" s="91">
        <v>0</v>
      </c>
      <c r="L47">
        <v>0</v>
      </c>
      <c r="M47">
        <v>0</v>
      </c>
      <c r="N47" s="55">
        <v>0</v>
      </c>
      <c r="O47">
        <v>0</v>
      </c>
      <c r="P47" s="55">
        <v>0</v>
      </c>
      <c r="Q47">
        <v>0</v>
      </c>
      <c r="R47">
        <v>0</v>
      </c>
      <c r="S47">
        <v>0</v>
      </c>
      <c r="T47">
        <v>0</v>
      </c>
      <c r="U47">
        <v>0</v>
      </c>
      <c r="V47">
        <v>0</v>
      </c>
      <c r="W47">
        <v>0</v>
      </c>
      <c r="X47">
        <v>0</v>
      </c>
      <c r="Y47">
        <v>0</v>
      </c>
      <c r="Z47">
        <v>0</v>
      </c>
      <c r="AA47">
        <v>0</v>
      </c>
      <c r="AB47">
        <v>0</v>
      </c>
      <c r="AC47">
        <v>0</v>
      </c>
      <c r="AD47">
        <v>0</v>
      </c>
      <c r="AE47">
        <v>0</v>
      </c>
      <c r="AF47">
        <v>0</v>
      </c>
      <c r="AG47">
        <v>0</v>
      </c>
      <c r="AH47">
        <v>0</v>
      </c>
      <c r="AI47" s="18">
        <v>0</v>
      </c>
      <c r="AJ47">
        <v>0</v>
      </c>
      <c r="AK47">
        <v>0</v>
      </c>
      <c r="AL47">
        <v>0</v>
      </c>
      <c r="AM47">
        <v>0</v>
      </c>
      <c r="AN47" s="57">
        <v>0</v>
      </c>
      <c r="AO47" s="57">
        <v>0</v>
      </c>
      <c r="AP47" s="57">
        <v>0</v>
      </c>
      <c r="AQ47" s="57">
        <v>0</v>
      </c>
      <c r="AR47" s="57">
        <v>0</v>
      </c>
      <c r="AS47" s="57">
        <v>0</v>
      </c>
      <c r="AT47" s="57">
        <f t="shared" si="1"/>
        <v>0</v>
      </c>
      <c r="AU47" s="68" t="str">
        <f t="shared" si="2"/>
        <v>0 0</v>
      </c>
      <c r="AW47" t="e">
        <f t="shared" si="13"/>
        <v>#N/A</v>
      </c>
      <c r="AX47" t="e">
        <f t="shared" si="14"/>
        <v>#N/A</v>
      </c>
      <c r="AY47" t="e">
        <f t="shared" si="15"/>
        <v>#N/A</v>
      </c>
      <c r="AZ47" t="e">
        <f t="shared" si="16"/>
        <v>#N/A</v>
      </c>
      <c r="BA47" t="e">
        <f t="shared" si="17"/>
        <v>#N/A</v>
      </c>
      <c r="BB47" t="e">
        <f t="shared" si="18"/>
        <v>#N/A</v>
      </c>
      <c r="BC47" t="e">
        <f t="shared" si="19"/>
        <v>#N/A</v>
      </c>
      <c r="BD47" t="e">
        <f t="shared" si="20"/>
        <v>#N/A</v>
      </c>
      <c r="BE47" t="e">
        <f t="shared" si="21"/>
        <v>#N/A</v>
      </c>
      <c r="BF47" s="57" t="str">
        <f t="shared" si="22"/>
        <v>Something has gone wrong. Please contact eHealthier by email at info@ehealthier.net</v>
      </c>
    </row>
    <row r="48" spans="1:58">
      <c r="A48">
        <v>0</v>
      </c>
      <c r="B48">
        <v>0</v>
      </c>
      <c r="C48" s="54">
        <v>0</v>
      </c>
      <c r="D48" s="54">
        <v>0</v>
      </c>
      <c r="E48">
        <v>0</v>
      </c>
      <c r="F48">
        <v>0</v>
      </c>
      <c r="G48">
        <v>0</v>
      </c>
      <c r="H48">
        <v>0</v>
      </c>
      <c r="I48">
        <v>0</v>
      </c>
      <c r="J48">
        <v>0</v>
      </c>
      <c r="K48" s="91">
        <v>0</v>
      </c>
      <c r="L48">
        <v>0</v>
      </c>
      <c r="M48">
        <v>0</v>
      </c>
      <c r="N48" s="55">
        <v>0</v>
      </c>
      <c r="O48">
        <v>0</v>
      </c>
      <c r="P48" s="55">
        <v>0</v>
      </c>
      <c r="Q48">
        <v>0</v>
      </c>
      <c r="R48">
        <v>0</v>
      </c>
      <c r="S48">
        <v>0</v>
      </c>
      <c r="T48">
        <v>0</v>
      </c>
      <c r="U48">
        <v>0</v>
      </c>
      <c r="V48">
        <v>0</v>
      </c>
      <c r="W48">
        <v>0</v>
      </c>
      <c r="X48">
        <v>0</v>
      </c>
      <c r="Y48">
        <v>0</v>
      </c>
      <c r="Z48">
        <v>0</v>
      </c>
      <c r="AA48">
        <v>0</v>
      </c>
      <c r="AB48">
        <v>0</v>
      </c>
      <c r="AC48">
        <v>0</v>
      </c>
      <c r="AD48">
        <v>0</v>
      </c>
      <c r="AE48">
        <v>0</v>
      </c>
      <c r="AF48">
        <v>0</v>
      </c>
      <c r="AG48">
        <v>0</v>
      </c>
      <c r="AH48">
        <v>0</v>
      </c>
      <c r="AI48" s="18">
        <v>0</v>
      </c>
      <c r="AJ48">
        <v>0</v>
      </c>
      <c r="AK48">
        <v>0</v>
      </c>
      <c r="AL48">
        <v>0</v>
      </c>
      <c r="AM48">
        <v>0</v>
      </c>
      <c r="AN48" s="57">
        <v>0</v>
      </c>
      <c r="AO48" s="57">
        <v>0</v>
      </c>
      <c r="AP48" s="57">
        <v>0</v>
      </c>
      <c r="AQ48" s="57">
        <v>0</v>
      </c>
      <c r="AR48" s="57">
        <v>0</v>
      </c>
      <c r="AS48" s="57">
        <v>0</v>
      </c>
      <c r="AT48" s="57"/>
      <c r="AU48" s="68"/>
      <c r="AW48" t="e">
        <f t="shared" si="13"/>
        <v>#N/A</v>
      </c>
      <c r="AX48" t="e">
        <f t="shared" si="14"/>
        <v>#N/A</v>
      </c>
      <c r="AY48" t="e">
        <f t="shared" si="15"/>
        <v>#N/A</v>
      </c>
      <c r="AZ48" t="e">
        <f t="shared" si="16"/>
        <v>#N/A</v>
      </c>
      <c r="BA48" t="e">
        <f t="shared" si="17"/>
        <v>#N/A</v>
      </c>
      <c r="BB48" t="e">
        <f t="shared" si="18"/>
        <v>#N/A</v>
      </c>
      <c r="BC48" t="e">
        <f t="shared" si="19"/>
        <v>#N/A</v>
      </c>
      <c r="BD48" t="e">
        <f t="shared" si="20"/>
        <v>#N/A</v>
      </c>
      <c r="BE48" t="e">
        <f t="shared" si="21"/>
        <v>#N/A</v>
      </c>
      <c r="BF48" s="57" t="str">
        <f t="shared" si="22"/>
        <v>Something has gone wrong. Please contact eHealthier by email at info@ehealthier.net</v>
      </c>
    </row>
    <row r="49" spans="1:58">
      <c r="A49">
        <v>0</v>
      </c>
      <c r="B49">
        <v>0</v>
      </c>
      <c r="C49" s="54">
        <v>0</v>
      </c>
      <c r="D49" s="54">
        <v>0</v>
      </c>
      <c r="E49">
        <v>0</v>
      </c>
      <c r="F49">
        <v>0</v>
      </c>
      <c r="G49">
        <v>0</v>
      </c>
      <c r="H49">
        <v>0</v>
      </c>
      <c r="I49">
        <v>0</v>
      </c>
      <c r="J49">
        <v>0</v>
      </c>
      <c r="K49" s="91">
        <v>0</v>
      </c>
      <c r="L49">
        <v>0</v>
      </c>
      <c r="M49">
        <v>0</v>
      </c>
      <c r="N49" s="55">
        <v>0</v>
      </c>
      <c r="O49">
        <v>0</v>
      </c>
      <c r="P49" s="55">
        <v>0</v>
      </c>
      <c r="Q49">
        <v>0</v>
      </c>
      <c r="R49">
        <v>0</v>
      </c>
      <c r="S49">
        <v>0</v>
      </c>
      <c r="T49">
        <v>0</v>
      </c>
      <c r="U49">
        <v>0</v>
      </c>
      <c r="V49">
        <v>0</v>
      </c>
      <c r="W49">
        <v>0</v>
      </c>
      <c r="X49">
        <v>0</v>
      </c>
      <c r="Y49">
        <v>0</v>
      </c>
      <c r="Z49">
        <v>0</v>
      </c>
      <c r="AA49">
        <v>0</v>
      </c>
      <c r="AB49">
        <v>0</v>
      </c>
      <c r="AC49">
        <v>0</v>
      </c>
      <c r="AD49">
        <v>0</v>
      </c>
      <c r="AE49">
        <v>0</v>
      </c>
      <c r="AF49">
        <v>0</v>
      </c>
      <c r="AG49">
        <v>0</v>
      </c>
      <c r="AH49">
        <v>0</v>
      </c>
      <c r="AI49" s="18">
        <v>0</v>
      </c>
      <c r="AJ49">
        <v>0</v>
      </c>
      <c r="AK49">
        <v>0</v>
      </c>
      <c r="AL49">
        <v>0</v>
      </c>
      <c r="AM49">
        <v>0</v>
      </c>
      <c r="AN49" s="57">
        <v>0</v>
      </c>
      <c r="AO49" s="57">
        <v>0</v>
      </c>
      <c r="AP49" s="57">
        <v>0</v>
      </c>
      <c r="AQ49" s="57">
        <v>0</v>
      </c>
      <c r="AR49" s="57">
        <v>0</v>
      </c>
      <c r="AS49" s="57">
        <v>0</v>
      </c>
      <c r="AT49" s="57"/>
      <c r="AU49" s="68"/>
      <c r="AW49" t="e">
        <f t="shared" si="13"/>
        <v>#N/A</v>
      </c>
      <c r="AX49" t="e">
        <f t="shared" si="14"/>
        <v>#N/A</v>
      </c>
      <c r="AY49" t="e">
        <f t="shared" si="15"/>
        <v>#N/A</v>
      </c>
      <c r="AZ49" t="e">
        <f t="shared" si="16"/>
        <v>#N/A</v>
      </c>
      <c r="BA49" t="e">
        <f t="shared" si="17"/>
        <v>#N/A</v>
      </c>
      <c r="BB49" t="e">
        <f t="shared" si="18"/>
        <v>#N/A</v>
      </c>
      <c r="BC49" t="e">
        <f t="shared" si="19"/>
        <v>#N/A</v>
      </c>
      <c r="BD49" t="e">
        <f t="shared" si="20"/>
        <v>#N/A</v>
      </c>
      <c r="BE49" t="e">
        <f t="shared" si="21"/>
        <v>#N/A</v>
      </c>
      <c r="BF49" s="57" t="str">
        <f t="shared" si="22"/>
        <v>Something has gone wrong. Please contact eHealthier by email at info@ehealthier.net</v>
      </c>
    </row>
    <row r="50" spans="1:58">
      <c r="A50">
        <v>0</v>
      </c>
      <c r="B50">
        <v>0</v>
      </c>
      <c r="C50" s="54">
        <v>0</v>
      </c>
      <c r="D50" s="54">
        <v>0</v>
      </c>
      <c r="E50">
        <v>0</v>
      </c>
      <c r="F50">
        <v>0</v>
      </c>
      <c r="G50">
        <v>0</v>
      </c>
      <c r="H50">
        <v>0</v>
      </c>
      <c r="I50">
        <v>0</v>
      </c>
      <c r="J50">
        <v>0</v>
      </c>
      <c r="K50" s="91">
        <v>0</v>
      </c>
      <c r="L50">
        <v>0</v>
      </c>
      <c r="M50">
        <v>0</v>
      </c>
      <c r="N50" s="55">
        <v>0</v>
      </c>
      <c r="O50">
        <v>0</v>
      </c>
      <c r="P50" s="55">
        <v>0</v>
      </c>
      <c r="Q50">
        <v>0</v>
      </c>
      <c r="R50">
        <v>0</v>
      </c>
      <c r="S50">
        <v>0</v>
      </c>
      <c r="T50">
        <v>0</v>
      </c>
      <c r="U50">
        <v>0</v>
      </c>
      <c r="V50">
        <v>0</v>
      </c>
      <c r="W50">
        <v>0</v>
      </c>
      <c r="X50">
        <v>0</v>
      </c>
      <c r="Y50">
        <v>0</v>
      </c>
      <c r="Z50">
        <v>0</v>
      </c>
      <c r="AA50">
        <v>0</v>
      </c>
      <c r="AB50">
        <v>0</v>
      </c>
      <c r="AC50">
        <v>0</v>
      </c>
      <c r="AD50">
        <v>0</v>
      </c>
      <c r="AE50">
        <v>0</v>
      </c>
      <c r="AF50">
        <v>0</v>
      </c>
      <c r="AG50">
        <v>0</v>
      </c>
      <c r="AH50">
        <v>0</v>
      </c>
      <c r="AI50" s="18">
        <v>0</v>
      </c>
      <c r="AJ50">
        <v>0</v>
      </c>
      <c r="AK50">
        <v>0</v>
      </c>
      <c r="AL50">
        <v>0</v>
      </c>
      <c r="AM50">
        <v>0</v>
      </c>
      <c r="AN50" s="57">
        <v>0</v>
      </c>
      <c r="AO50" s="57">
        <v>0</v>
      </c>
      <c r="AP50" s="57">
        <v>0</v>
      </c>
      <c r="AQ50" s="57">
        <v>0</v>
      </c>
      <c r="AR50" s="57">
        <v>0</v>
      </c>
      <c r="AS50" s="57">
        <v>0</v>
      </c>
      <c r="AT50" s="57"/>
      <c r="AU50" s="68"/>
      <c r="AW50" t="e">
        <f t="shared" si="13"/>
        <v>#N/A</v>
      </c>
      <c r="AX50" t="e">
        <f t="shared" si="14"/>
        <v>#N/A</v>
      </c>
      <c r="AY50" t="e">
        <f t="shared" si="15"/>
        <v>#N/A</v>
      </c>
      <c r="AZ50" t="e">
        <f t="shared" si="16"/>
        <v>#N/A</v>
      </c>
      <c r="BA50" t="e">
        <f t="shared" si="17"/>
        <v>#N/A</v>
      </c>
      <c r="BB50" t="e">
        <f t="shared" si="18"/>
        <v>#N/A</v>
      </c>
      <c r="BC50" t="e">
        <f t="shared" si="19"/>
        <v>#N/A</v>
      </c>
      <c r="BD50" t="e">
        <f t="shared" si="20"/>
        <v>#N/A</v>
      </c>
      <c r="BE50" t="e">
        <f t="shared" si="21"/>
        <v>#N/A</v>
      </c>
      <c r="BF50" s="57" t="str">
        <f t="shared" si="22"/>
        <v>Something has gone wrong. Please contact eHealthier by email at info@ehealthier.net</v>
      </c>
    </row>
    <row r="51" spans="1:58">
      <c r="A51">
        <v>0</v>
      </c>
      <c r="B51">
        <v>0</v>
      </c>
      <c r="C51" s="54">
        <v>0</v>
      </c>
      <c r="D51" s="54">
        <v>0</v>
      </c>
      <c r="E51">
        <v>0</v>
      </c>
      <c r="F51">
        <v>0</v>
      </c>
      <c r="G51">
        <v>0</v>
      </c>
      <c r="H51">
        <v>0</v>
      </c>
      <c r="I51">
        <v>0</v>
      </c>
      <c r="J51">
        <v>0</v>
      </c>
      <c r="K51" s="91">
        <v>0</v>
      </c>
      <c r="L51">
        <v>0</v>
      </c>
      <c r="M51">
        <v>0</v>
      </c>
      <c r="N51" s="55">
        <v>0</v>
      </c>
      <c r="O51">
        <v>0</v>
      </c>
      <c r="P51" s="55">
        <v>0</v>
      </c>
      <c r="Q51">
        <v>0</v>
      </c>
      <c r="R51">
        <v>0</v>
      </c>
      <c r="S51">
        <v>0</v>
      </c>
      <c r="T51">
        <v>0</v>
      </c>
      <c r="U51">
        <v>0</v>
      </c>
      <c r="V51">
        <v>0</v>
      </c>
      <c r="W51">
        <v>0</v>
      </c>
      <c r="X51">
        <v>0</v>
      </c>
      <c r="Y51">
        <v>0</v>
      </c>
      <c r="Z51">
        <v>0</v>
      </c>
      <c r="AA51">
        <v>0</v>
      </c>
      <c r="AB51">
        <v>0</v>
      </c>
      <c r="AC51">
        <v>0</v>
      </c>
      <c r="AD51">
        <v>0</v>
      </c>
      <c r="AE51">
        <v>0</v>
      </c>
      <c r="AF51">
        <v>0</v>
      </c>
      <c r="AG51">
        <v>0</v>
      </c>
      <c r="AH51">
        <v>0</v>
      </c>
      <c r="AI51" s="18">
        <v>0</v>
      </c>
      <c r="AJ51">
        <v>0</v>
      </c>
      <c r="AK51">
        <v>0</v>
      </c>
      <c r="AL51">
        <v>0</v>
      </c>
      <c r="AM51">
        <v>0</v>
      </c>
      <c r="AN51" s="57">
        <v>0</v>
      </c>
      <c r="AO51" s="57">
        <v>0</v>
      </c>
      <c r="AP51" s="57">
        <v>0</v>
      </c>
      <c r="AQ51" s="57">
        <v>0</v>
      </c>
      <c r="AR51" s="57">
        <v>0</v>
      </c>
      <c r="AS51" s="57">
        <v>0</v>
      </c>
      <c r="AT51" s="57"/>
      <c r="AU51" s="68"/>
      <c r="AW51" t="e">
        <f t="shared" si="13"/>
        <v>#N/A</v>
      </c>
      <c r="AX51" t="e">
        <f t="shared" si="14"/>
        <v>#N/A</v>
      </c>
      <c r="AY51" t="e">
        <f t="shared" si="15"/>
        <v>#N/A</v>
      </c>
      <c r="AZ51" t="e">
        <f t="shared" si="16"/>
        <v>#N/A</v>
      </c>
      <c r="BA51" t="e">
        <f t="shared" si="17"/>
        <v>#N/A</v>
      </c>
      <c r="BB51" t="e">
        <f t="shared" si="18"/>
        <v>#N/A</v>
      </c>
      <c r="BC51" t="e">
        <f t="shared" si="19"/>
        <v>#N/A</v>
      </c>
      <c r="BD51" t="e">
        <f t="shared" si="20"/>
        <v>#N/A</v>
      </c>
      <c r="BE51" t="e">
        <f t="shared" si="21"/>
        <v>#N/A</v>
      </c>
      <c r="BF51" s="57" t="str">
        <f t="shared" si="22"/>
        <v>Something has gone wrong. Please contact eHealthier by email at info@ehealthier.net</v>
      </c>
    </row>
    <row r="52" spans="1:58">
      <c r="A52">
        <v>0</v>
      </c>
      <c r="B52">
        <v>0</v>
      </c>
      <c r="C52" s="54">
        <v>0</v>
      </c>
      <c r="D52" s="54">
        <v>0</v>
      </c>
      <c r="E52">
        <v>0</v>
      </c>
      <c r="F52">
        <v>0</v>
      </c>
      <c r="G52">
        <v>0</v>
      </c>
      <c r="H52">
        <v>0</v>
      </c>
      <c r="I52">
        <v>0</v>
      </c>
      <c r="J52">
        <v>0</v>
      </c>
      <c r="K52" s="91">
        <v>0</v>
      </c>
      <c r="L52">
        <v>0</v>
      </c>
      <c r="M52">
        <v>0</v>
      </c>
      <c r="N52" s="55">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s="18">
        <v>0</v>
      </c>
      <c r="AJ52">
        <v>0</v>
      </c>
      <c r="AK52">
        <v>0</v>
      </c>
      <c r="AL52">
        <v>0</v>
      </c>
      <c r="AM52">
        <v>0</v>
      </c>
      <c r="AN52" s="57">
        <v>0</v>
      </c>
      <c r="AO52" s="57">
        <v>0</v>
      </c>
      <c r="AP52" s="57">
        <v>0</v>
      </c>
      <c r="AQ52" s="57">
        <v>0</v>
      </c>
      <c r="AR52" s="57">
        <v>0</v>
      </c>
      <c r="AS52" s="57">
        <v>0</v>
      </c>
      <c r="AT52" s="57"/>
      <c r="AU52" s="68"/>
      <c r="AW52" t="e">
        <f t="shared" si="13"/>
        <v>#N/A</v>
      </c>
      <c r="AX52" t="e">
        <f t="shared" si="14"/>
        <v>#N/A</v>
      </c>
      <c r="AY52" t="e">
        <f t="shared" si="15"/>
        <v>#N/A</v>
      </c>
      <c r="AZ52" t="e">
        <f t="shared" si="16"/>
        <v>#N/A</v>
      </c>
      <c r="BA52" t="e">
        <f t="shared" si="17"/>
        <v>#N/A</v>
      </c>
      <c r="BB52" t="e">
        <f t="shared" si="18"/>
        <v>#N/A</v>
      </c>
      <c r="BC52" t="e">
        <f t="shared" si="19"/>
        <v>#N/A</v>
      </c>
      <c r="BD52" t="e">
        <f t="shared" si="20"/>
        <v>#N/A</v>
      </c>
      <c r="BE52" t="e">
        <f t="shared" si="21"/>
        <v>#N/A</v>
      </c>
      <c r="BF52" s="57" t="str">
        <f t="shared" si="22"/>
        <v>Something has gone wrong. Please contact eHealthier by email at info@ehealthier.net</v>
      </c>
    </row>
    <row r="53" spans="1:58">
      <c r="A53">
        <v>0</v>
      </c>
      <c r="B53">
        <v>0</v>
      </c>
      <c r="C53" s="54">
        <v>0</v>
      </c>
      <c r="D53" s="54">
        <v>0</v>
      </c>
      <c r="E53">
        <v>0</v>
      </c>
      <c r="F53">
        <v>0</v>
      </c>
      <c r="G53">
        <v>0</v>
      </c>
      <c r="H53">
        <v>0</v>
      </c>
      <c r="I53">
        <v>0</v>
      </c>
      <c r="J53">
        <v>0</v>
      </c>
      <c r="K53" s="91">
        <v>0</v>
      </c>
      <c r="L53">
        <v>0</v>
      </c>
      <c r="M53">
        <v>0</v>
      </c>
      <c r="N53" s="55">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s="18">
        <v>0</v>
      </c>
      <c r="AJ53">
        <v>0</v>
      </c>
      <c r="AK53">
        <v>0</v>
      </c>
      <c r="AL53">
        <v>0</v>
      </c>
      <c r="AM53">
        <v>0</v>
      </c>
      <c r="AN53" s="57">
        <v>0</v>
      </c>
      <c r="AO53" s="57">
        <v>0</v>
      </c>
      <c r="AP53" s="57">
        <v>0</v>
      </c>
      <c r="AQ53" s="57">
        <v>0</v>
      </c>
      <c r="AR53" s="57">
        <v>0</v>
      </c>
      <c r="AS53" s="57">
        <v>0</v>
      </c>
      <c r="AT53" s="57"/>
      <c r="AU53" s="68"/>
      <c r="AW53" t="e">
        <f t="shared" si="13"/>
        <v>#N/A</v>
      </c>
      <c r="AX53" t="e">
        <f t="shared" si="14"/>
        <v>#N/A</v>
      </c>
      <c r="AY53" t="e">
        <f t="shared" si="15"/>
        <v>#N/A</v>
      </c>
      <c r="AZ53" t="e">
        <f t="shared" si="16"/>
        <v>#N/A</v>
      </c>
      <c r="BA53" t="e">
        <f t="shared" si="17"/>
        <v>#N/A</v>
      </c>
      <c r="BB53" t="e">
        <f t="shared" si="18"/>
        <v>#N/A</v>
      </c>
      <c r="BC53" t="e">
        <f t="shared" si="19"/>
        <v>#N/A</v>
      </c>
      <c r="BD53" t="e">
        <f t="shared" si="20"/>
        <v>#N/A</v>
      </c>
      <c r="BE53" t="e">
        <f t="shared" si="21"/>
        <v>#N/A</v>
      </c>
      <c r="BF53" s="57" t="str">
        <f t="shared" si="22"/>
        <v>Something has gone wrong. Please contact eHealthier by email at info@ehealthier.net</v>
      </c>
    </row>
    <row r="54" spans="1:58">
      <c r="A54">
        <v>0</v>
      </c>
      <c r="B54">
        <v>0</v>
      </c>
      <c r="C54" s="54">
        <v>0</v>
      </c>
      <c r="D54" s="54">
        <v>0</v>
      </c>
      <c r="E54">
        <v>0</v>
      </c>
      <c r="F54">
        <v>0</v>
      </c>
      <c r="G54">
        <v>0</v>
      </c>
      <c r="H54">
        <v>0</v>
      </c>
      <c r="I54">
        <v>0</v>
      </c>
      <c r="J54">
        <v>0</v>
      </c>
      <c r="K54" s="91">
        <v>0</v>
      </c>
      <c r="L54">
        <v>0</v>
      </c>
      <c r="M54">
        <v>0</v>
      </c>
      <c r="N54" s="55">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s="18">
        <v>0</v>
      </c>
      <c r="AJ54">
        <v>0</v>
      </c>
      <c r="AK54">
        <v>0</v>
      </c>
      <c r="AL54">
        <v>0</v>
      </c>
      <c r="AM54">
        <v>0</v>
      </c>
      <c r="AN54" s="57">
        <v>0</v>
      </c>
      <c r="AO54" s="57">
        <v>0</v>
      </c>
      <c r="AP54" s="57">
        <v>0</v>
      </c>
      <c r="AQ54" s="57">
        <v>0</v>
      </c>
      <c r="AR54" s="57">
        <v>0</v>
      </c>
      <c r="AS54" s="57">
        <v>0</v>
      </c>
      <c r="AT54" s="57"/>
      <c r="AU54" s="68"/>
      <c r="AW54" t="e">
        <f t="shared" si="13"/>
        <v>#N/A</v>
      </c>
      <c r="AX54" t="e">
        <f t="shared" si="14"/>
        <v>#N/A</v>
      </c>
      <c r="AY54" t="e">
        <f t="shared" si="15"/>
        <v>#N/A</v>
      </c>
      <c r="AZ54" t="e">
        <f t="shared" si="16"/>
        <v>#N/A</v>
      </c>
      <c r="BA54" t="e">
        <f t="shared" si="17"/>
        <v>#N/A</v>
      </c>
      <c r="BB54" t="e">
        <f t="shared" si="18"/>
        <v>#N/A</v>
      </c>
      <c r="BC54" t="e">
        <f t="shared" si="19"/>
        <v>#N/A</v>
      </c>
      <c r="BD54" t="e">
        <f t="shared" si="20"/>
        <v>#N/A</v>
      </c>
      <c r="BE54" t="e">
        <f t="shared" si="21"/>
        <v>#N/A</v>
      </c>
      <c r="BF54" s="57" t="str">
        <f t="shared" si="22"/>
        <v>Something has gone wrong. Please contact eHealthier by email at info@ehealthier.net</v>
      </c>
    </row>
    <row r="55" spans="1:58">
      <c r="A55">
        <v>0</v>
      </c>
      <c r="B55">
        <v>0</v>
      </c>
      <c r="C55" s="54">
        <v>0</v>
      </c>
      <c r="D55" s="54">
        <v>0</v>
      </c>
      <c r="E55">
        <v>0</v>
      </c>
      <c r="F55">
        <v>0</v>
      </c>
      <c r="G55">
        <v>0</v>
      </c>
      <c r="H55">
        <v>0</v>
      </c>
      <c r="I55">
        <v>0</v>
      </c>
      <c r="J55">
        <v>0</v>
      </c>
      <c r="K55" s="91">
        <v>0</v>
      </c>
      <c r="L55">
        <v>0</v>
      </c>
      <c r="M55">
        <v>0</v>
      </c>
      <c r="N55" s="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s="18">
        <v>0</v>
      </c>
      <c r="AJ55">
        <v>0</v>
      </c>
      <c r="AK55">
        <v>0</v>
      </c>
      <c r="AL55">
        <v>0</v>
      </c>
      <c r="AM55">
        <v>0</v>
      </c>
      <c r="AN55" s="57">
        <v>0</v>
      </c>
      <c r="AO55" s="57">
        <v>0</v>
      </c>
      <c r="AP55" s="57">
        <v>0</v>
      </c>
      <c r="AQ55" s="57">
        <v>0</v>
      </c>
      <c r="AR55" s="57">
        <v>0</v>
      </c>
      <c r="AS55" s="57">
        <v>0</v>
      </c>
      <c r="AT55" s="57"/>
      <c r="AU55" s="68"/>
      <c r="AW55" t="e">
        <f t="shared" si="13"/>
        <v>#N/A</v>
      </c>
      <c r="AX55" t="e">
        <f t="shared" si="14"/>
        <v>#N/A</v>
      </c>
      <c r="AY55" t="e">
        <f t="shared" si="15"/>
        <v>#N/A</v>
      </c>
      <c r="AZ55" t="e">
        <f t="shared" si="16"/>
        <v>#N/A</v>
      </c>
      <c r="BA55" t="e">
        <f t="shared" si="17"/>
        <v>#N/A</v>
      </c>
      <c r="BB55" t="e">
        <f t="shared" si="18"/>
        <v>#N/A</v>
      </c>
      <c r="BC55" t="e">
        <f t="shared" si="19"/>
        <v>#N/A</v>
      </c>
      <c r="BD55" t="e">
        <f t="shared" si="20"/>
        <v>#N/A</v>
      </c>
      <c r="BE55" t="e">
        <f t="shared" si="21"/>
        <v>#N/A</v>
      </c>
      <c r="BF55" s="57" t="str">
        <f t="shared" si="22"/>
        <v>Something has gone wrong. Please contact eHealthier by email at info@ehealthier.net</v>
      </c>
    </row>
    <row r="56" spans="1:58">
      <c r="A56">
        <v>0</v>
      </c>
      <c r="B56">
        <v>0</v>
      </c>
      <c r="C56" s="54">
        <v>0</v>
      </c>
      <c r="D56" s="54">
        <v>0</v>
      </c>
      <c r="E56">
        <v>0</v>
      </c>
      <c r="F56">
        <v>0</v>
      </c>
      <c r="G56">
        <v>0</v>
      </c>
      <c r="H56">
        <v>0</v>
      </c>
      <c r="I56">
        <v>0</v>
      </c>
      <c r="J56">
        <v>0</v>
      </c>
      <c r="K56" s="91">
        <v>0</v>
      </c>
      <c r="L56">
        <v>0</v>
      </c>
      <c r="M56">
        <v>0</v>
      </c>
      <c r="N56" s="55">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s="18">
        <v>0</v>
      </c>
      <c r="AJ56">
        <v>0</v>
      </c>
      <c r="AK56">
        <v>0</v>
      </c>
      <c r="AL56">
        <v>0</v>
      </c>
      <c r="AM56">
        <v>0</v>
      </c>
      <c r="AN56" s="57">
        <v>0</v>
      </c>
      <c r="AO56" s="57">
        <v>0</v>
      </c>
      <c r="AP56" s="57">
        <v>0</v>
      </c>
      <c r="AQ56" s="57">
        <v>0</v>
      </c>
      <c r="AR56" s="57">
        <v>0</v>
      </c>
      <c r="AS56" s="57">
        <v>0</v>
      </c>
      <c r="AT56" s="57"/>
      <c r="AU56" s="68"/>
      <c r="AW56" t="e">
        <f t="shared" si="13"/>
        <v>#N/A</v>
      </c>
      <c r="AX56" t="e">
        <f t="shared" si="14"/>
        <v>#N/A</v>
      </c>
      <c r="AY56" t="e">
        <f t="shared" si="15"/>
        <v>#N/A</v>
      </c>
      <c r="AZ56" t="e">
        <f t="shared" si="16"/>
        <v>#N/A</v>
      </c>
      <c r="BA56" t="e">
        <f t="shared" si="17"/>
        <v>#N/A</v>
      </c>
      <c r="BB56" t="e">
        <f t="shared" si="18"/>
        <v>#N/A</v>
      </c>
      <c r="BC56" t="e">
        <f t="shared" si="19"/>
        <v>#N/A</v>
      </c>
      <c r="BD56" t="e">
        <f t="shared" si="20"/>
        <v>#N/A</v>
      </c>
      <c r="BE56" t="e">
        <f t="shared" si="21"/>
        <v>#N/A</v>
      </c>
      <c r="BF56" s="57" t="str">
        <f t="shared" si="22"/>
        <v>Something has gone wrong. Please contact eHealthier by email at info@ehealthier.net</v>
      </c>
    </row>
    <row r="57" spans="1:58">
      <c r="A57">
        <v>0</v>
      </c>
      <c r="B57">
        <v>0</v>
      </c>
      <c r="C57" s="54">
        <v>0</v>
      </c>
      <c r="D57" s="54">
        <v>0</v>
      </c>
      <c r="E57">
        <v>0</v>
      </c>
      <c r="F57">
        <v>0</v>
      </c>
      <c r="G57">
        <v>0</v>
      </c>
      <c r="H57">
        <v>0</v>
      </c>
      <c r="I57">
        <v>0</v>
      </c>
      <c r="J57">
        <v>0</v>
      </c>
      <c r="K57" s="91">
        <v>0</v>
      </c>
      <c r="L57">
        <v>0</v>
      </c>
      <c r="M57">
        <v>0</v>
      </c>
      <c r="N57" s="55">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s="18">
        <v>0</v>
      </c>
      <c r="AJ57">
        <v>0</v>
      </c>
      <c r="AK57">
        <v>0</v>
      </c>
      <c r="AL57">
        <v>0</v>
      </c>
      <c r="AM57">
        <v>0</v>
      </c>
      <c r="AN57" s="57">
        <v>0</v>
      </c>
      <c r="AO57" s="57">
        <v>0</v>
      </c>
      <c r="AP57" s="57">
        <v>0</v>
      </c>
      <c r="AQ57" s="57">
        <v>0</v>
      </c>
      <c r="AR57" s="57">
        <v>0</v>
      </c>
      <c r="AS57" s="57">
        <v>0</v>
      </c>
      <c r="AT57" s="57"/>
      <c r="AU57" s="68"/>
      <c r="AW57" t="e">
        <f t="shared" si="13"/>
        <v>#N/A</v>
      </c>
      <c r="AX57" t="e">
        <f t="shared" si="14"/>
        <v>#N/A</v>
      </c>
      <c r="AY57" t="e">
        <f t="shared" si="15"/>
        <v>#N/A</v>
      </c>
      <c r="AZ57" t="e">
        <f t="shared" si="16"/>
        <v>#N/A</v>
      </c>
      <c r="BA57" t="e">
        <f t="shared" si="17"/>
        <v>#N/A</v>
      </c>
      <c r="BB57" t="e">
        <f t="shared" si="18"/>
        <v>#N/A</v>
      </c>
      <c r="BC57" t="e">
        <f t="shared" si="19"/>
        <v>#N/A</v>
      </c>
      <c r="BD57" t="e">
        <f t="shared" si="20"/>
        <v>#N/A</v>
      </c>
      <c r="BE57" t="e">
        <f t="shared" si="21"/>
        <v>#N/A</v>
      </c>
      <c r="BF57" s="57" t="str">
        <f t="shared" si="22"/>
        <v>Something has gone wrong. Please contact eHealthier by email at info@ehealthier.net</v>
      </c>
    </row>
    <row r="58" spans="1:58">
      <c r="C58" s="54"/>
      <c r="D58" s="54"/>
      <c r="K58" s="91"/>
      <c r="AI58" s="18"/>
      <c r="AN58" s="57"/>
      <c r="AO58" s="57"/>
      <c r="AP58" s="57"/>
      <c r="AQ58" s="57"/>
      <c r="AR58" s="57"/>
      <c r="AS58" s="57"/>
      <c r="AT58" s="57"/>
      <c r="AU58" s="68"/>
      <c r="AW58" t="e">
        <f t="shared" si="13"/>
        <v>#N/A</v>
      </c>
      <c r="AX58" t="e">
        <f t="shared" si="14"/>
        <v>#N/A</v>
      </c>
      <c r="AY58" t="e">
        <f t="shared" si="15"/>
        <v>#N/A</v>
      </c>
      <c r="AZ58" t="e">
        <f t="shared" si="16"/>
        <v>#N/A</v>
      </c>
      <c r="BA58" t="e">
        <f t="shared" si="17"/>
        <v>#N/A</v>
      </c>
      <c r="BB58" t="e">
        <f t="shared" si="18"/>
        <v>#N/A</v>
      </c>
      <c r="BC58" t="e">
        <f t="shared" si="19"/>
        <v>#N/A</v>
      </c>
      <c r="BD58" t="e">
        <f t="shared" si="20"/>
        <v>#N/A</v>
      </c>
      <c r="BE58" t="e">
        <f t="shared" si="21"/>
        <v>#N/A</v>
      </c>
      <c r="BF58" s="57" t="str">
        <f t="shared" si="22"/>
        <v/>
      </c>
    </row>
    <row r="59" spans="1:58">
      <c r="C59" s="54"/>
      <c r="D59" s="54"/>
      <c r="K59" s="91"/>
      <c r="AI59" s="18"/>
      <c r="AN59" s="57"/>
      <c r="AO59" s="57"/>
      <c r="AP59" s="57"/>
      <c r="AQ59" s="57"/>
      <c r="AR59" s="57"/>
      <c r="AS59" s="57"/>
      <c r="AT59" s="57"/>
      <c r="AU59" s="68"/>
      <c r="AW59" t="e">
        <f t="shared" si="13"/>
        <v>#N/A</v>
      </c>
      <c r="AX59" t="e">
        <f t="shared" si="14"/>
        <v>#N/A</v>
      </c>
      <c r="AY59" t="e">
        <f t="shared" si="15"/>
        <v>#N/A</v>
      </c>
      <c r="AZ59" t="e">
        <f t="shared" si="16"/>
        <v>#N/A</v>
      </c>
      <c r="BA59" t="e">
        <f t="shared" si="17"/>
        <v>#N/A</v>
      </c>
      <c r="BB59" t="e">
        <f t="shared" si="18"/>
        <v>#N/A</v>
      </c>
      <c r="BC59" t="e">
        <f t="shared" si="19"/>
        <v>#N/A</v>
      </c>
      <c r="BD59" t="e">
        <f t="shared" si="20"/>
        <v>#N/A</v>
      </c>
      <c r="BE59" t="e">
        <f t="shared" si="21"/>
        <v>#N/A</v>
      </c>
      <c r="BF59" s="57" t="str">
        <f t="shared" si="22"/>
        <v/>
      </c>
    </row>
    <row r="60" spans="1:58">
      <c r="C60" s="54"/>
      <c r="D60" s="54"/>
      <c r="K60" s="91"/>
      <c r="AI60" s="18"/>
      <c r="AN60" s="57"/>
      <c r="AO60" s="57"/>
      <c r="AP60" s="57"/>
      <c r="AQ60" s="57"/>
      <c r="AR60" s="57"/>
      <c r="AS60" s="57"/>
      <c r="AT60" s="57"/>
      <c r="AU60" s="68"/>
      <c r="AW60" t="e">
        <f t="shared" si="13"/>
        <v>#N/A</v>
      </c>
      <c r="AX60" t="e">
        <f t="shared" si="14"/>
        <v>#N/A</v>
      </c>
      <c r="AY60" t="e">
        <f t="shared" si="15"/>
        <v>#N/A</v>
      </c>
      <c r="AZ60" t="e">
        <f t="shared" si="16"/>
        <v>#N/A</v>
      </c>
      <c r="BA60" t="e">
        <f t="shared" si="17"/>
        <v>#N/A</v>
      </c>
      <c r="BB60" t="e">
        <f t="shared" si="18"/>
        <v>#N/A</v>
      </c>
      <c r="BC60" t="e">
        <f t="shared" si="19"/>
        <v>#N/A</v>
      </c>
      <c r="BD60" t="e">
        <f t="shared" si="20"/>
        <v>#N/A</v>
      </c>
      <c r="BE60" t="e">
        <f t="shared" si="21"/>
        <v>#N/A</v>
      </c>
      <c r="BF60" s="57" t="str">
        <f t="shared" si="22"/>
        <v/>
      </c>
    </row>
    <row r="61" spans="1:58">
      <c r="C61" s="54"/>
      <c r="D61" s="54"/>
      <c r="K61" s="91"/>
      <c r="AI61" s="18"/>
      <c r="AN61" s="57"/>
      <c r="AO61" s="57"/>
      <c r="AP61" s="57"/>
      <c r="AQ61" s="57"/>
      <c r="AR61" s="57"/>
      <c r="AS61" s="57"/>
      <c r="AT61" s="57"/>
      <c r="AU61" s="68"/>
      <c r="AW61" t="e">
        <f t="shared" si="13"/>
        <v>#N/A</v>
      </c>
      <c r="AX61" t="e">
        <f t="shared" si="14"/>
        <v>#N/A</v>
      </c>
      <c r="AY61" t="e">
        <f t="shared" si="15"/>
        <v>#N/A</v>
      </c>
      <c r="AZ61" t="e">
        <f t="shared" si="16"/>
        <v>#N/A</v>
      </c>
      <c r="BA61" t="e">
        <f t="shared" si="17"/>
        <v>#N/A</v>
      </c>
      <c r="BB61" t="e">
        <f t="shared" si="18"/>
        <v>#N/A</v>
      </c>
      <c r="BC61" t="e">
        <f t="shared" si="19"/>
        <v>#N/A</v>
      </c>
      <c r="BD61" t="e">
        <f t="shared" si="20"/>
        <v>#N/A</v>
      </c>
      <c r="BE61" t="e">
        <f t="shared" si="21"/>
        <v>#N/A</v>
      </c>
      <c r="BF61" s="57" t="str">
        <f t="shared" si="22"/>
        <v/>
      </c>
    </row>
    <row r="62" spans="1:58">
      <c r="C62" s="54"/>
      <c r="D62" s="54"/>
      <c r="K62" s="91"/>
      <c r="AI62" s="18"/>
      <c r="AN62" s="57"/>
      <c r="AO62" s="57"/>
      <c r="AP62" s="57"/>
      <c r="AQ62" s="57"/>
      <c r="AR62" s="57"/>
      <c r="AS62" s="57"/>
      <c r="AT62" s="57"/>
      <c r="AU62" s="68"/>
      <c r="AW62" t="e">
        <f t="shared" si="13"/>
        <v>#N/A</v>
      </c>
      <c r="AX62" t="e">
        <f t="shared" si="14"/>
        <v>#N/A</v>
      </c>
      <c r="AY62" t="e">
        <f t="shared" si="15"/>
        <v>#N/A</v>
      </c>
      <c r="AZ62" t="e">
        <f t="shared" si="16"/>
        <v>#N/A</v>
      </c>
      <c r="BA62" t="e">
        <f t="shared" si="17"/>
        <v>#N/A</v>
      </c>
      <c r="BB62" t="e">
        <f t="shared" si="18"/>
        <v>#N/A</v>
      </c>
      <c r="BC62" t="e">
        <f t="shared" si="19"/>
        <v>#N/A</v>
      </c>
      <c r="BD62" t="e">
        <f t="shared" si="20"/>
        <v>#N/A</v>
      </c>
      <c r="BE62" t="e">
        <f t="shared" si="21"/>
        <v>#N/A</v>
      </c>
      <c r="BF62" s="57" t="str">
        <f t="shared" si="22"/>
        <v/>
      </c>
    </row>
    <row r="63" spans="1:58">
      <c r="C63" s="54"/>
      <c r="D63" s="54"/>
      <c r="K63" s="91"/>
      <c r="AI63" s="18"/>
      <c r="AN63" s="57"/>
      <c r="AO63" s="57"/>
      <c r="AP63" s="57"/>
      <c r="AQ63" s="57"/>
      <c r="AR63" s="57"/>
      <c r="AS63" s="57"/>
      <c r="AT63" s="57"/>
      <c r="AU63" s="68"/>
      <c r="AW63" t="e">
        <f t="shared" si="13"/>
        <v>#N/A</v>
      </c>
      <c r="AX63" t="e">
        <f t="shared" si="14"/>
        <v>#N/A</v>
      </c>
      <c r="AY63" t="e">
        <f t="shared" si="15"/>
        <v>#N/A</v>
      </c>
      <c r="AZ63" t="e">
        <f t="shared" si="16"/>
        <v>#N/A</v>
      </c>
      <c r="BA63" t="e">
        <f t="shared" si="17"/>
        <v>#N/A</v>
      </c>
      <c r="BB63" t="e">
        <f t="shared" si="18"/>
        <v>#N/A</v>
      </c>
      <c r="BC63" t="e">
        <f t="shared" si="19"/>
        <v>#N/A</v>
      </c>
      <c r="BD63" t="e">
        <f t="shared" si="20"/>
        <v>#N/A</v>
      </c>
      <c r="BE63" t="e">
        <f t="shared" si="21"/>
        <v>#N/A</v>
      </c>
      <c r="BF63" s="57" t="str">
        <f t="shared" si="22"/>
        <v/>
      </c>
    </row>
    <row r="64" spans="1:58">
      <c r="C64" s="54"/>
      <c r="D64" s="54"/>
      <c r="K64" s="91"/>
      <c r="AI64" s="18"/>
      <c r="AN64" s="57"/>
      <c r="AO64" s="57"/>
      <c r="AP64" s="57"/>
      <c r="AQ64" s="57"/>
      <c r="AR64" s="57"/>
      <c r="AS64" s="57"/>
      <c r="AT64" s="57"/>
      <c r="AU64" s="68"/>
      <c r="AW64" t="e">
        <f t="shared" si="13"/>
        <v>#N/A</v>
      </c>
      <c r="AX64" t="e">
        <f t="shared" si="14"/>
        <v>#N/A</v>
      </c>
      <c r="AY64" t="e">
        <f t="shared" si="15"/>
        <v>#N/A</v>
      </c>
      <c r="AZ64" t="e">
        <f t="shared" si="16"/>
        <v>#N/A</v>
      </c>
      <c r="BA64" t="e">
        <f t="shared" si="17"/>
        <v>#N/A</v>
      </c>
      <c r="BB64" t="e">
        <f t="shared" si="18"/>
        <v>#N/A</v>
      </c>
      <c r="BC64" t="e">
        <f t="shared" si="19"/>
        <v>#N/A</v>
      </c>
      <c r="BD64" t="e">
        <f t="shared" si="20"/>
        <v>#N/A</v>
      </c>
      <c r="BE64" t="e">
        <f t="shared" si="21"/>
        <v>#N/A</v>
      </c>
      <c r="BF64" s="57" t="str">
        <f t="shared" si="22"/>
        <v/>
      </c>
    </row>
    <row r="65" spans="3:58">
      <c r="C65" s="54"/>
      <c r="D65" s="54"/>
      <c r="K65" s="91"/>
      <c r="AI65" s="18"/>
      <c r="AN65" s="57"/>
      <c r="AO65" s="57"/>
      <c r="AP65" s="57"/>
      <c r="AQ65" s="57"/>
      <c r="AR65" s="57"/>
      <c r="AS65" s="57"/>
      <c r="AT65" s="57"/>
      <c r="AU65" s="68"/>
      <c r="AW65" t="e">
        <f t="shared" si="13"/>
        <v>#N/A</v>
      </c>
      <c r="AX65" t="e">
        <f t="shared" si="14"/>
        <v>#N/A</v>
      </c>
      <c r="AY65" t="e">
        <f t="shared" si="15"/>
        <v>#N/A</v>
      </c>
      <c r="AZ65" t="e">
        <f t="shared" si="16"/>
        <v>#N/A</v>
      </c>
      <c r="BA65" t="e">
        <f t="shared" si="17"/>
        <v>#N/A</v>
      </c>
      <c r="BB65" t="e">
        <f t="shared" si="18"/>
        <v>#N/A</v>
      </c>
      <c r="BC65" t="e">
        <f t="shared" si="19"/>
        <v>#N/A</v>
      </c>
      <c r="BD65" t="e">
        <f t="shared" si="20"/>
        <v>#N/A</v>
      </c>
      <c r="BE65" t="e">
        <f t="shared" si="21"/>
        <v>#N/A</v>
      </c>
      <c r="BF65" s="57" t="str">
        <f t="shared" si="22"/>
        <v/>
      </c>
    </row>
    <row r="66" spans="3:58">
      <c r="C66" s="54"/>
      <c r="D66" s="54"/>
      <c r="K66" s="91"/>
      <c r="AI66" s="18"/>
      <c r="AN66" s="57"/>
      <c r="AO66" s="57"/>
      <c r="AP66" s="57"/>
      <c r="AQ66" s="57"/>
      <c r="AR66" s="57"/>
      <c r="AS66" s="57"/>
      <c r="AT66" s="57"/>
      <c r="AU66" s="68"/>
      <c r="AW66" t="e">
        <f t="shared" ref="AW66:AW97" si="23">VLOOKUP(AJ66,K10Matrix,2,1)</f>
        <v>#N/A</v>
      </c>
      <c r="AX66" t="e">
        <f t="shared" ref="AX66:AX97" si="24">VLOOKUP(AK66,K10Matrix,2,1)</f>
        <v>#N/A</v>
      </c>
      <c r="AY66" t="e">
        <f t="shared" ref="AY66:AY97" si="25">VLOOKUP(AL66,K10Matrix,2,1)</f>
        <v>#N/A</v>
      </c>
      <c r="AZ66" t="e">
        <f t="shared" ref="AZ66:AZ97" si="26">VLOOKUP(AM66,K10Matrix,2,1)</f>
        <v>#N/A</v>
      </c>
      <c r="BA66" t="e">
        <f t="shared" ref="BA66:BA97" si="27">VLOOKUP(AN66,K10Matrix,2,1)</f>
        <v>#N/A</v>
      </c>
      <c r="BB66" t="e">
        <f t="shared" ref="BB66:BB97" si="28">VLOOKUP(AO66,K10Matrix,2,1)</f>
        <v>#N/A</v>
      </c>
      <c r="BC66" t="e">
        <f t="shared" ref="BC66:BC97" si="29">VLOOKUP(AP66,K10Matrix,2,1)</f>
        <v>#N/A</v>
      </c>
      <c r="BD66" t="e">
        <f t="shared" ref="BD66:BD97" si="30">VLOOKUP(AQ66,K10Matrix,2,1)</f>
        <v>#N/A</v>
      </c>
      <c r="BE66" t="e">
        <f t="shared" ref="BE66:BE97" si="31">VLOOKUP(AR66,K10Matrix,2,1)</f>
        <v>#N/A</v>
      </c>
      <c r="BF66" s="57" t="str">
        <f t="shared" ref="BF66:BF97" si="32">IF(A66="","",IF(ISNA(SUM(AW66:BA66)),"Something has gone wrong. Please contact eHealthier by email at info@ehealthier.net",VLOOKUP(SUM(AW66:BA66),HOOSCoversion,3,1)))</f>
        <v/>
      </c>
    </row>
    <row r="67" spans="3:58">
      <c r="C67" s="54"/>
      <c r="D67" s="54"/>
      <c r="K67" s="91"/>
      <c r="AI67" s="18"/>
      <c r="AN67" s="57"/>
      <c r="AO67" s="57"/>
      <c r="AP67" s="57"/>
      <c r="AQ67" s="57"/>
      <c r="AR67" s="57"/>
      <c r="AS67" s="57"/>
      <c r="AT67" s="57"/>
      <c r="AU67" s="68"/>
      <c r="AW67" t="e">
        <f t="shared" si="23"/>
        <v>#N/A</v>
      </c>
      <c r="AX67" t="e">
        <f t="shared" si="24"/>
        <v>#N/A</v>
      </c>
      <c r="AY67" t="e">
        <f t="shared" si="25"/>
        <v>#N/A</v>
      </c>
      <c r="AZ67" t="e">
        <f t="shared" si="26"/>
        <v>#N/A</v>
      </c>
      <c r="BA67" t="e">
        <f t="shared" si="27"/>
        <v>#N/A</v>
      </c>
      <c r="BB67" t="e">
        <f t="shared" si="28"/>
        <v>#N/A</v>
      </c>
      <c r="BC67" t="e">
        <f t="shared" si="29"/>
        <v>#N/A</v>
      </c>
      <c r="BD67" t="e">
        <f t="shared" si="30"/>
        <v>#N/A</v>
      </c>
      <c r="BE67" t="e">
        <f t="shared" si="31"/>
        <v>#N/A</v>
      </c>
      <c r="BF67" s="57" t="str">
        <f t="shared" si="32"/>
        <v/>
      </c>
    </row>
    <row r="68" spans="3:58">
      <c r="C68" s="54"/>
      <c r="D68" s="54"/>
      <c r="K68" s="91"/>
      <c r="AI68" s="18"/>
      <c r="AN68" s="57"/>
      <c r="AO68" s="57"/>
      <c r="AP68" s="57"/>
      <c r="AQ68" s="57"/>
      <c r="AR68" s="57"/>
      <c r="AS68" s="57"/>
      <c r="AT68" s="57"/>
      <c r="AU68" s="68"/>
      <c r="AW68" t="e">
        <f t="shared" si="23"/>
        <v>#N/A</v>
      </c>
      <c r="AX68" t="e">
        <f t="shared" si="24"/>
        <v>#N/A</v>
      </c>
      <c r="AY68" t="e">
        <f t="shared" si="25"/>
        <v>#N/A</v>
      </c>
      <c r="AZ68" t="e">
        <f t="shared" si="26"/>
        <v>#N/A</v>
      </c>
      <c r="BA68" t="e">
        <f t="shared" si="27"/>
        <v>#N/A</v>
      </c>
      <c r="BB68" t="e">
        <f t="shared" si="28"/>
        <v>#N/A</v>
      </c>
      <c r="BC68" t="e">
        <f t="shared" si="29"/>
        <v>#N/A</v>
      </c>
      <c r="BD68" t="e">
        <f t="shared" si="30"/>
        <v>#N/A</v>
      </c>
      <c r="BE68" t="e">
        <f t="shared" si="31"/>
        <v>#N/A</v>
      </c>
      <c r="BF68" s="57" t="str">
        <f t="shared" si="32"/>
        <v/>
      </c>
    </row>
    <row r="69" spans="3:58">
      <c r="C69" s="54"/>
      <c r="D69" s="54"/>
      <c r="K69" s="91"/>
      <c r="AI69" s="18"/>
      <c r="AN69" s="57"/>
      <c r="AO69" s="57"/>
      <c r="AP69" s="57"/>
      <c r="AQ69" s="57"/>
      <c r="AR69" s="57"/>
      <c r="AS69" s="57"/>
      <c r="AT69" s="57"/>
      <c r="AU69" s="68"/>
      <c r="AW69" t="e">
        <f t="shared" si="23"/>
        <v>#N/A</v>
      </c>
      <c r="AX69" t="e">
        <f t="shared" si="24"/>
        <v>#N/A</v>
      </c>
      <c r="AY69" t="e">
        <f t="shared" si="25"/>
        <v>#N/A</v>
      </c>
      <c r="AZ69" t="e">
        <f t="shared" si="26"/>
        <v>#N/A</v>
      </c>
      <c r="BA69" t="e">
        <f t="shared" si="27"/>
        <v>#N/A</v>
      </c>
      <c r="BB69" t="e">
        <f t="shared" si="28"/>
        <v>#N/A</v>
      </c>
      <c r="BC69" t="e">
        <f t="shared" si="29"/>
        <v>#N/A</v>
      </c>
      <c r="BD69" t="e">
        <f t="shared" si="30"/>
        <v>#N/A</v>
      </c>
      <c r="BE69" t="e">
        <f t="shared" si="31"/>
        <v>#N/A</v>
      </c>
      <c r="BF69" s="57" t="str">
        <f t="shared" si="32"/>
        <v/>
      </c>
    </row>
    <row r="70" spans="3:58">
      <c r="C70" s="54"/>
      <c r="D70" s="54"/>
      <c r="K70" s="91"/>
      <c r="AI70" s="18"/>
      <c r="AN70" s="57"/>
      <c r="AO70" s="57"/>
      <c r="AP70" s="57"/>
      <c r="AQ70" s="57"/>
      <c r="AR70" s="57"/>
      <c r="AS70" s="57"/>
      <c r="AT70" s="57"/>
      <c r="AU70" s="68"/>
      <c r="AW70" t="e">
        <f t="shared" si="23"/>
        <v>#N/A</v>
      </c>
      <c r="AX70" t="e">
        <f t="shared" si="24"/>
        <v>#N/A</v>
      </c>
      <c r="AY70" t="e">
        <f t="shared" si="25"/>
        <v>#N/A</v>
      </c>
      <c r="AZ70" t="e">
        <f t="shared" si="26"/>
        <v>#N/A</v>
      </c>
      <c r="BA70" t="e">
        <f t="shared" si="27"/>
        <v>#N/A</v>
      </c>
      <c r="BB70" t="e">
        <f t="shared" si="28"/>
        <v>#N/A</v>
      </c>
      <c r="BC70" t="e">
        <f t="shared" si="29"/>
        <v>#N/A</v>
      </c>
      <c r="BD70" t="e">
        <f t="shared" si="30"/>
        <v>#N/A</v>
      </c>
      <c r="BE70" t="e">
        <f t="shared" si="31"/>
        <v>#N/A</v>
      </c>
      <c r="BF70" s="57" t="str">
        <f t="shared" si="32"/>
        <v/>
      </c>
    </row>
    <row r="71" spans="3:58">
      <c r="C71" s="54"/>
      <c r="D71" s="54"/>
      <c r="K71" s="91"/>
      <c r="AI71" s="18"/>
      <c r="AN71" s="57"/>
      <c r="AO71" s="57"/>
      <c r="AP71" s="57"/>
      <c r="AQ71" s="57"/>
      <c r="AR71" s="57"/>
      <c r="AS71" s="57"/>
      <c r="AT71" s="57"/>
      <c r="AU71" s="68"/>
      <c r="AW71" t="e">
        <f t="shared" si="23"/>
        <v>#N/A</v>
      </c>
      <c r="AX71" t="e">
        <f t="shared" si="24"/>
        <v>#N/A</v>
      </c>
      <c r="AY71" t="e">
        <f t="shared" si="25"/>
        <v>#N/A</v>
      </c>
      <c r="AZ71" t="e">
        <f t="shared" si="26"/>
        <v>#N/A</v>
      </c>
      <c r="BA71" t="e">
        <f t="shared" si="27"/>
        <v>#N/A</v>
      </c>
      <c r="BB71" t="e">
        <f t="shared" si="28"/>
        <v>#N/A</v>
      </c>
      <c r="BC71" t="e">
        <f t="shared" si="29"/>
        <v>#N/A</v>
      </c>
      <c r="BD71" t="e">
        <f t="shared" si="30"/>
        <v>#N/A</v>
      </c>
      <c r="BE71" t="e">
        <f t="shared" si="31"/>
        <v>#N/A</v>
      </c>
      <c r="BF71" s="57" t="str">
        <f t="shared" si="32"/>
        <v/>
      </c>
    </row>
    <row r="72" spans="3:58">
      <c r="C72" s="54"/>
      <c r="D72" s="54"/>
      <c r="K72" s="91"/>
      <c r="AI72" s="18"/>
      <c r="AN72" s="57"/>
      <c r="AO72" s="57"/>
      <c r="AP72" s="57"/>
      <c r="AQ72" s="57"/>
      <c r="AR72" s="57"/>
      <c r="AS72" s="57"/>
      <c r="AT72" s="57"/>
      <c r="AU72" s="68"/>
      <c r="AW72" t="e">
        <f t="shared" si="23"/>
        <v>#N/A</v>
      </c>
      <c r="AX72" t="e">
        <f t="shared" si="24"/>
        <v>#N/A</v>
      </c>
      <c r="AY72" t="e">
        <f t="shared" si="25"/>
        <v>#N/A</v>
      </c>
      <c r="AZ72" t="e">
        <f t="shared" si="26"/>
        <v>#N/A</v>
      </c>
      <c r="BA72" t="e">
        <f t="shared" si="27"/>
        <v>#N/A</v>
      </c>
      <c r="BB72" t="e">
        <f t="shared" si="28"/>
        <v>#N/A</v>
      </c>
      <c r="BC72" t="e">
        <f t="shared" si="29"/>
        <v>#N/A</v>
      </c>
      <c r="BD72" t="e">
        <f t="shared" si="30"/>
        <v>#N/A</v>
      </c>
      <c r="BE72" t="e">
        <f t="shared" si="31"/>
        <v>#N/A</v>
      </c>
      <c r="BF72" s="57" t="str">
        <f t="shared" si="32"/>
        <v/>
      </c>
    </row>
    <row r="73" spans="3:58">
      <c r="C73" s="54"/>
      <c r="D73" s="54"/>
      <c r="K73" s="91"/>
      <c r="AI73" s="18"/>
      <c r="AN73" s="57"/>
      <c r="AO73" s="57"/>
      <c r="AP73" s="57"/>
      <c r="AQ73" s="57"/>
      <c r="AR73" s="57"/>
      <c r="AS73" s="57"/>
      <c r="AT73" s="57"/>
      <c r="AU73" s="68"/>
      <c r="AW73" t="e">
        <f t="shared" si="23"/>
        <v>#N/A</v>
      </c>
      <c r="AX73" t="e">
        <f t="shared" si="24"/>
        <v>#N/A</v>
      </c>
      <c r="AY73" t="e">
        <f t="shared" si="25"/>
        <v>#N/A</v>
      </c>
      <c r="AZ73" t="e">
        <f t="shared" si="26"/>
        <v>#N/A</v>
      </c>
      <c r="BA73" t="e">
        <f t="shared" si="27"/>
        <v>#N/A</v>
      </c>
      <c r="BB73" t="e">
        <f t="shared" si="28"/>
        <v>#N/A</v>
      </c>
      <c r="BC73" t="e">
        <f t="shared" si="29"/>
        <v>#N/A</v>
      </c>
      <c r="BD73" t="e">
        <f t="shared" si="30"/>
        <v>#N/A</v>
      </c>
      <c r="BE73" t="e">
        <f t="shared" si="31"/>
        <v>#N/A</v>
      </c>
      <c r="BF73" s="57" t="str">
        <f t="shared" si="32"/>
        <v/>
      </c>
    </row>
    <row r="74" spans="3:58">
      <c r="C74" s="54"/>
      <c r="D74" s="54"/>
      <c r="K74" s="91"/>
      <c r="AI74" s="18"/>
      <c r="AN74" s="57"/>
      <c r="AO74" s="57"/>
      <c r="AP74" s="57"/>
      <c r="AQ74" s="57"/>
      <c r="AR74" s="57"/>
      <c r="AS74" s="57"/>
      <c r="AT74" s="57"/>
      <c r="AU74" s="68"/>
      <c r="AW74" t="e">
        <f t="shared" si="23"/>
        <v>#N/A</v>
      </c>
      <c r="AX74" t="e">
        <f t="shared" si="24"/>
        <v>#N/A</v>
      </c>
      <c r="AY74" t="e">
        <f t="shared" si="25"/>
        <v>#N/A</v>
      </c>
      <c r="AZ74" t="e">
        <f t="shared" si="26"/>
        <v>#N/A</v>
      </c>
      <c r="BA74" t="e">
        <f t="shared" si="27"/>
        <v>#N/A</v>
      </c>
      <c r="BB74" t="e">
        <f t="shared" si="28"/>
        <v>#N/A</v>
      </c>
      <c r="BC74" t="e">
        <f t="shared" si="29"/>
        <v>#N/A</v>
      </c>
      <c r="BD74" t="e">
        <f t="shared" si="30"/>
        <v>#N/A</v>
      </c>
      <c r="BE74" t="e">
        <f t="shared" si="31"/>
        <v>#N/A</v>
      </c>
      <c r="BF74" s="57" t="str">
        <f t="shared" si="32"/>
        <v/>
      </c>
    </row>
    <row r="75" spans="3:58">
      <c r="C75" s="54"/>
      <c r="D75" s="54"/>
      <c r="K75" s="91"/>
      <c r="AI75" s="18"/>
      <c r="AN75" s="57"/>
      <c r="AO75" s="57"/>
      <c r="AP75" s="57"/>
      <c r="AQ75" s="57"/>
      <c r="AR75" s="57"/>
      <c r="AS75" s="57"/>
      <c r="AT75" s="57"/>
      <c r="AU75" s="68"/>
      <c r="AW75" t="e">
        <f t="shared" si="23"/>
        <v>#N/A</v>
      </c>
      <c r="AX75" t="e">
        <f t="shared" si="24"/>
        <v>#N/A</v>
      </c>
      <c r="AY75" t="e">
        <f t="shared" si="25"/>
        <v>#N/A</v>
      </c>
      <c r="AZ75" t="e">
        <f t="shared" si="26"/>
        <v>#N/A</v>
      </c>
      <c r="BA75" t="e">
        <f t="shared" si="27"/>
        <v>#N/A</v>
      </c>
      <c r="BB75" t="e">
        <f t="shared" si="28"/>
        <v>#N/A</v>
      </c>
      <c r="BC75" t="e">
        <f t="shared" si="29"/>
        <v>#N/A</v>
      </c>
      <c r="BD75" t="e">
        <f t="shared" si="30"/>
        <v>#N/A</v>
      </c>
      <c r="BE75" t="e">
        <f t="shared" si="31"/>
        <v>#N/A</v>
      </c>
      <c r="BF75" s="57" t="str">
        <f t="shared" si="32"/>
        <v/>
      </c>
    </row>
    <row r="76" spans="3:58">
      <c r="C76" s="54"/>
      <c r="D76" s="54"/>
      <c r="K76" s="91"/>
      <c r="AI76" s="18"/>
      <c r="AN76" s="57"/>
      <c r="AO76" s="57"/>
      <c r="AP76" s="57"/>
      <c r="AQ76" s="57"/>
      <c r="AR76" s="57"/>
      <c r="AS76" s="57"/>
      <c r="AT76" s="57"/>
      <c r="AU76" s="68"/>
      <c r="AW76" t="e">
        <f t="shared" si="23"/>
        <v>#N/A</v>
      </c>
      <c r="AX76" t="e">
        <f t="shared" si="24"/>
        <v>#N/A</v>
      </c>
      <c r="AY76" t="e">
        <f t="shared" si="25"/>
        <v>#N/A</v>
      </c>
      <c r="AZ76" t="e">
        <f t="shared" si="26"/>
        <v>#N/A</v>
      </c>
      <c r="BA76" t="e">
        <f t="shared" si="27"/>
        <v>#N/A</v>
      </c>
      <c r="BB76" t="e">
        <f t="shared" si="28"/>
        <v>#N/A</v>
      </c>
      <c r="BC76" t="e">
        <f t="shared" si="29"/>
        <v>#N/A</v>
      </c>
      <c r="BD76" t="e">
        <f t="shared" si="30"/>
        <v>#N/A</v>
      </c>
      <c r="BE76" t="e">
        <f t="shared" si="31"/>
        <v>#N/A</v>
      </c>
      <c r="BF76" s="57" t="str">
        <f t="shared" si="32"/>
        <v/>
      </c>
    </row>
    <row r="77" spans="3:58">
      <c r="C77" s="54"/>
      <c r="D77" s="54"/>
      <c r="K77" s="91"/>
      <c r="AI77" s="18"/>
      <c r="AN77" s="57"/>
      <c r="AO77" s="57"/>
      <c r="AP77" s="57"/>
      <c r="AQ77" s="57"/>
      <c r="AR77" s="57"/>
      <c r="AS77" s="57"/>
      <c r="AT77" s="57"/>
      <c r="AU77" s="68"/>
      <c r="AW77" t="e">
        <f t="shared" si="23"/>
        <v>#N/A</v>
      </c>
      <c r="AX77" t="e">
        <f t="shared" si="24"/>
        <v>#N/A</v>
      </c>
      <c r="AY77" t="e">
        <f t="shared" si="25"/>
        <v>#N/A</v>
      </c>
      <c r="AZ77" t="e">
        <f t="shared" si="26"/>
        <v>#N/A</v>
      </c>
      <c r="BA77" t="e">
        <f t="shared" si="27"/>
        <v>#N/A</v>
      </c>
      <c r="BB77" t="e">
        <f t="shared" si="28"/>
        <v>#N/A</v>
      </c>
      <c r="BC77" t="e">
        <f t="shared" si="29"/>
        <v>#N/A</v>
      </c>
      <c r="BD77" t="e">
        <f t="shared" si="30"/>
        <v>#N/A</v>
      </c>
      <c r="BE77" t="e">
        <f t="shared" si="31"/>
        <v>#N/A</v>
      </c>
      <c r="BF77" s="57" t="str">
        <f t="shared" si="32"/>
        <v/>
      </c>
    </row>
    <row r="78" spans="3:58">
      <c r="C78" s="54"/>
      <c r="D78" s="54"/>
      <c r="K78" s="91"/>
      <c r="AI78" s="18"/>
      <c r="AN78" s="57"/>
      <c r="AO78" s="57"/>
      <c r="AP78" s="57"/>
      <c r="AQ78" s="57"/>
      <c r="AR78" s="57"/>
      <c r="AS78" s="57"/>
      <c r="AT78" s="57"/>
      <c r="AU78" s="68"/>
      <c r="AW78" t="e">
        <f t="shared" si="23"/>
        <v>#N/A</v>
      </c>
      <c r="AX78" t="e">
        <f t="shared" si="24"/>
        <v>#N/A</v>
      </c>
      <c r="AY78" t="e">
        <f t="shared" si="25"/>
        <v>#N/A</v>
      </c>
      <c r="AZ78" t="e">
        <f t="shared" si="26"/>
        <v>#N/A</v>
      </c>
      <c r="BA78" t="e">
        <f t="shared" si="27"/>
        <v>#N/A</v>
      </c>
      <c r="BB78" t="e">
        <f t="shared" si="28"/>
        <v>#N/A</v>
      </c>
      <c r="BC78" t="e">
        <f t="shared" si="29"/>
        <v>#N/A</v>
      </c>
      <c r="BD78" t="e">
        <f t="shared" si="30"/>
        <v>#N/A</v>
      </c>
      <c r="BE78" t="e">
        <f t="shared" si="31"/>
        <v>#N/A</v>
      </c>
      <c r="BF78" s="57" t="str">
        <f t="shared" si="32"/>
        <v/>
      </c>
    </row>
    <row r="79" spans="3:58">
      <c r="C79" s="54"/>
      <c r="D79" s="54"/>
      <c r="K79" s="91"/>
      <c r="AI79" s="18"/>
      <c r="AN79" s="57"/>
      <c r="AO79" s="57"/>
      <c r="AP79" s="57"/>
      <c r="AQ79" s="57"/>
      <c r="AR79" s="57"/>
      <c r="AS79" s="57"/>
      <c r="AT79" s="57"/>
      <c r="AU79" s="68"/>
      <c r="AW79" t="e">
        <f t="shared" si="23"/>
        <v>#N/A</v>
      </c>
      <c r="AX79" t="e">
        <f t="shared" si="24"/>
        <v>#N/A</v>
      </c>
      <c r="AY79" t="e">
        <f t="shared" si="25"/>
        <v>#N/A</v>
      </c>
      <c r="AZ79" t="e">
        <f t="shared" si="26"/>
        <v>#N/A</v>
      </c>
      <c r="BA79" t="e">
        <f t="shared" si="27"/>
        <v>#N/A</v>
      </c>
      <c r="BB79" t="e">
        <f t="shared" si="28"/>
        <v>#N/A</v>
      </c>
      <c r="BC79" t="e">
        <f t="shared" si="29"/>
        <v>#N/A</v>
      </c>
      <c r="BD79" t="e">
        <f t="shared" si="30"/>
        <v>#N/A</v>
      </c>
      <c r="BE79" t="e">
        <f t="shared" si="31"/>
        <v>#N/A</v>
      </c>
      <c r="BF79" s="57" t="str">
        <f t="shared" si="32"/>
        <v/>
      </c>
    </row>
    <row r="80" spans="3:58">
      <c r="C80" s="54"/>
      <c r="D80" s="54"/>
      <c r="K80" s="91"/>
      <c r="AI80" s="18"/>
      <c r="AN80" s="57"/>
      <c r="AO80" s="57"/>
      <c r="AP80" s="57"/>
      <c r="AQ80" s="57"/>
      <c r="AR80" s="57"/>
      <c r="AS80" s="57"/>
      <c r="AT80" s="57"/>
      <c r="AU80" s="68"/>
      <c r="AW80" t="e">
        <f t="shared" si="23"/>
        <v>#N/A</v>
      </c>
      <c r="AX80" t="e">
        <f t="shared" si="24"/>
        <v>#N/A</v>
      </c>
      <c r="AY80" t="e">
        <f t="shared" si="25"/>
        <v>#N/A</v>
      </c>
      <c r="AZ80" t="e">
        <f t="shared" si="26"/>
        <v>#N/A</v>
      </c>
      <c r="BA80" t="e">
        <f t="shared" si="27"/>
        <v>#N/A</v>
      </c>
      <c r="BB80" t="e">
        <f t="shared" si="28"/>
        <v>#N/A</v>
      </c>
      <c r="BC80" t="e">
        <f t="shared" si="29"/>
        <v>#N/A</v>
      </c>
      <c r="BD80" t="e">
        <f t="shared" si="30"/>
        <v>#N/A</v>
      </c>
      <c r="BE80" t="e">
        <f t="shared" si="31"/>
        <v>#N/A</v>
      </c>
      <c r="BF80" s="57" t="str">
        <f t="shared" si="32"/>
        <v/>
      </c>
    </row>
    <row r="81" spans="3:58">
      <c r="C81" s="54"/>
      <c r="D81" s="54"/>
      <c r="K81" s="91"/>
      <c r="AI81" s="18"/>
      <c r="AN81" s="57"/>
      <c r="AO81" s="57"/>
      <c r="AP81" s="57"/>
      <c r="AQ81" s="57"/>
      <c r="AR81" s="57"/>
      <c r="AS81" s="57"/>
      <c r="AT81" s="57"/>
      <c r="AU81" s="68"/>
      <c r="AW81" t="e">
        <f t="shared" si="23"/>
        <v>#N/A</v>
      </c>
      <c r="AX81" t="e">
        <f t="shared" si="24"/>
        <v>#N/A</v>
      </c>
      <c r="AY81" t="e">
        <f t="shared" si="25"/>
        <v>#N/A</v>
      </c>
      <c r="AZ81" t="e">
        <f t="shared" si="26"/>
        <v>#N/A</v>
      </c>
      <c r="BA81" t="e">
        <f t="shared" si="27"/>
        <v>#N/A</v>
      </c>
      <c r="BB81" t="e">
        <f t="shared" si="28"/>
        <v>#N/A</v>
      </c>
      <c r="BC81" t="e">
        <f t="shared" si="29"/>
        <v>#N/A</v>
      </c>
      <c r="BD81" t="e">
        <f t="shared" si="30"/>
        <v>#N/A</v>
      </c>
      <c r="BE81" t="e">
        <f t="shared" si="31"/>
        <v>#N/A</v>
      </c>
      <c r="BF81" s="57" t="str">
        <f t="shared" si="32"/>
        <v/>
      </c>
    </row>
    <row r="82" spans="3:58">
      <c r="C82" s="54"/>
      <c r="D82" s="54"/>
      <c r="K82" s="91"/>
      <c r="AI82" s="18"/>
      <c r="AN82" s="57"/>
      <c r="AO82" s="57"/>
      <c r="AP82" s="57"/>
      <c r="AQ82" s="57"/>
      <c r="AR82" s="57"/>
      <c r="AS82" s="57"/>
      <c r="AT82" s="57"/>
      <c r="AU82" s="68"/>
      <c r="AW82" t="e">
        <f t="shared" si="23"/>
        <v>#N/A</v>
      </c>
      <c r="AX82" t="e">
        <f t="shared" si="24"/>
        <v>#N/A</v>
      </c>
      <c r="AY82" t="e">
        <f t="shared" si="25"/>
        <v>#N/A</v>
      </c>
      <c r="AZ82" t="e">
        <f t="shared" si="26"/>
        <v>#N/A</v>
      </c>
      <c r="BA82" t="e">
        <f t="shared" si="27"/>
        <v>#N/A</v>
      </c>
      <c r="BB82" t="e">
        <f t="shared" si="28"/>
        <v>#N/A</v>
      </c>
      <c r="BC82" t="e">
        <f t="shared" si="29"/>
        <v>#N/A</v>
      </c>
      <c r="BD82" t="e">
        <f t="shared" si="30"/>
        <v>#N/A</v>
      </c>
      <c r="BE82" t="e">
        <f t="shared" si="31"/>
        <v>#N/A</v>
      </c>
      <c r="BF82" s="57" t="str">
        <f t="shared" si="32"/>
        <v/>
      </c>
    </row>
    <row r="83" spans="3:58">
      <c r="C83" s="54"/>
      <c r="D83" s="54"/>
      <c r="K83" s="91"/>
      <c r="AI83" s="18"/>
      <c r="AN83" s="57"/>
      <c r="AO83" s="57"/>
      <c r="AP83" s="57"/>
      <c r="AQ83" s="57"/>
      <c r="AR83" s="57"/>
      <c r="AS83" s="57"/>
      <c r="AT83" s="57"/>
      <c r="AU83" s="68"/>
      <c r="AW83" t="e">
        <f t="shared" si="23"/>
        <v>#N/A</v>
      </c>
      <c r="AX83" t="e">
        <f t="shared" si="24"/>
        <v>#N/A</v>
      </c>
      <c r="AY83" t="e">
        <f t="shared" si="25"/>
        <v>#N/A</v>
      </c>
      <c r="AZ83" t="e">
        <f t="shared" si="26"/>
        <v>#N/A</v>
      </c>
      <c r="BA83" t="e">
        <f t="shared" si="27"/>
        <v>#N/A</v>
      </c>
      <c r="BB83" t="e">
        <f t="shared" si="28"/>
        <v>#N/A</v>
      </c>
      <c r="BC83" t="e">
        <f t="shared" si="29"/>
        <v>#N/A</v>
      </c>
      <c r="BD83" t="e">
        <f t="shared" si="30"/>
        <v>#N/A</v>
      </c>
      <c r="BE83" t="e">
        <f t="shared" si="31"/>
        <v>#N/A</v>
      </c>
      <c r="BF83" s="57" t="str">
        <f t="shared" si="32"/>
        <v/>
      </c>
    </row>
    <row r="84" spans="3:58">
      <c r="C84" s="54"/>
      <c r="D84" s="54"/>
      <c r="K84" s="91"/>
      <c r="AI84" s="18"/>
      <c r="AN84" s="57"/>
      <c r="AO84" s="57"/>
      <c r="AP84" s="57"/>
      <c r="AQ84" s="57"/>
      <c r="AR84" s="57"/>
      <c r="AS84" s="57"/>
      <c r="AT84" s="57"/>
      <c r="AU84" s="68"/>
      <c r="AW84" t="e">
        <f t="shared" si="23"/>
        <v>#N/A</v>
      </c>
      <c r="AX84" t="e">
        <f t="shared" si="24"/>
        <v>#N/A</v>
      </c>
      <c r="AY84" t="e">
        <f t="shared" si="25"/>
        <v>#N/A</v>
      </c>
      <c r="AZ84" t="e">
        <f t="shared" si="26"/>
        <v>#N/A</v>
      </c>
      <c r="BA84" t="e">
        <f t="shared" si="27"/>
        <v>#N/A</v>
      </c>
      <c r="BB84" t="e">
        <f t="shared" si="28"/>
        <v>#N/A</v>
      </c>
      <c r="BC84" t="e">
        <f t="shared" si="29"/>
        <v>#N/A</v>
      </c>
      <c r="BD84" t="e">
        <f t="shared" si="30"/>
        <v>#N/A</v>
      </c>
      <c r="BE84" t="e">
        <f t="shared" si="31"/>
        <v>#N/A</v>
      </c>
      <c r="BF84" s="57" t="str">
        <f t="shared" si="32"/>
        <v/>
      </c>
    </row>
    <row r="85" spans="3:58">
      <c r="C85" s="54"/>
      <c r="D85" s="54"/>
      <c r="K85" s="91"/>
      <c r="AI85" s="18"/>
      <c r="AN85" s="57"/>
      <c r="AO85" s="57"/>
      <c r="AP85" s="57"/>
      <c r="AQ85" s="57"/>
      <c r="AR85" s="57"/>
      <c r="AS85" s="57"/>
      <c r="AT85" s="57"/>
      <c r="AU85" s="68"/>
      <c r="AW85" t="e">
        <f t="shared" si="23"/>
        <v>#N/A</v>
      </c>
      <c r="AX85" t="e">
        <f t="shared" si="24"/>
        <v>#N/A</v>
      </c>
      <c r="AY85" t="e">
        <f t="shared" si="25"/>
        <v>#N/A</v>
      </c>
      <c r="AZ85" t="e">
        <f t="shared" si="26"/>
        <v>#N/A</v>
      </c>
      <c r="BA85" t="e">
        <f t="shared" si="27"/>
        <v>#N/A</v>
      </c>
      <c r="BB85" t="e">
        <f t="shared" si="28"/>
        <v>#N/A</v>
      </c>
      <c r="BC85" t="e">
        <f t="shared" si="29"/>
        <v>#N/A</v>
      </c>
      <c r="BD85" t="e">
        <f t="shared" si="30"/>
        <v>#N/A</v>
      </c>
      <c r="BE85" t="e">
        <f t="shared" si="31"/>
        <v>#N/A</v>
      </c>
      <c r="BF85" s="57" t="str">
        <f t="shared" si="32"/>
        <v/>
      </c>
    </row>
    <row r="86" spans="3:58">
      <c r="C86" s="54"/>
      <c r="D86" s="54"/>
      <c r="K86" s="91"/>
      <c r="AI86" s="18"/>
      <c r="AN86" s="57"/>
      <c r="AO86" s="57"/>
      <c r="AP86" s="57"/>
      <c r="AQ86" s="57"/>
      <c r="AR86" s="57"/>
      <c r="AS86" s="57"/>
      <c r="AT86" s="57"/>
      <c r="AU86" s="68"/>
      <c r="AW86" t="e">
        <f t="shared" si="23"/>
        <v>#N/A</v>
      </c>
      <c r="AX86" t="e">
        <f t="shared" si="24"/>
        <v>#N/A</v>
      </c>
      <c r="AY86" t="e">
        <f t="shared" si="25"/>
        <v>#N/A</v>
      </c>
      <c r="AZ86" t="e">
        <f t="shared" si="26"/>
        <v>#N/A</v>
      </c>
      <c r="BA86" t="e">
        <f t="shared" si="27"/>
        <v>#N/A</v>
      </c>
      <c r="BB86" t="e">
        <f t="shared" si="28"/>
        <v>#N/A</v>
      </c>
      <c r="BC86" t="e">
        <f t="shared" si="29"/>
        <v>#N/A</v>
      </c>
      <c r="BD86" t="e">
        <f t="shared" si="30"/>
        <v>#N/A</v>
      </c>
      <c r="BE86" t="e">
        <f t="shared" si="31"/>
        <v>#N/A</v>
      </c>
      <c r="BF86" s="57" t="str">
        <f t="shared" si="32"/>
        <v/>
      </c>
    </row>
    <row r="87" spans="3:58">
      <c r="C87" s="54"/>
      <c r="D87" s="54"/>
      <c r="K87" s="91"/>
      <c r="AI87" s="18"/>
      <c r="AN87" s="57"/>
      <c r="AO87" s="57"/>
      <c r="AP87" s="57"/>
      <c r="AQ87" s="57"/>
      <c r="AR87" s="57"/>
      <c r="AS87" s="57"/>
      <c r="AT87" s="57"/>
      <c r="AU87" s="68"/>
      <c r="AW87" t="e">
        <f t="shared" si="23"/>
        <v>#N/A</v>
      </c>
      <c r="AX87" t="e">
        <f t="shared" si="24"/>
        <v>#N/A</v>
      </c>
      <c r="AY87" t="e">
        <f t="shared" si="25"/>
        <v>#N/A</v>
      </c>
      <c r="AZ87" t="e">
        <f t="shared" si="26"/>
        <v>#N/A</v>
      </c>
      <c r="BA87" t="e">
        <f t="shared" si="27"/>
        <v>#N/A</v>
      </c>
      <c r="BB87" t="e">
        <f t="shared" si="28"/>
        <v>#N/A</v>
      </c>
      <c r="BC87" t="e">
        <f t="shared" si="29"/>
        <v>#N/A</v>
      </c>
      <c r="BD87" t="e">
        <f t="shared" si="30"/>
        <v>#N/A</v>
      </c>
      <c r="BE87" t="e">
        <f t="shared" si="31"/>
        <v>#N/A</v>
      </c>
      <c r="BF87" s="57" t="str">
        <f t="shared" si="32"/>
        <v/>
      </c>
    </row>
    <row r="88" spans="3:58">
      <c r="C88" s="54"/>
      <c r="D88" s="54"/>
      <c r="K88" s="91"/>
      <c r="AI88" s="18"/>
      <c r="AN88" s="57"/>
      <c r="AO88" s="57"/>
      <c r="AP88" s="57"/>
      <c r="AQ88" s="57"/>
      <c r="AR88" s="57"/>
      <c r="AS88" s="57"/>
      <c r="AT88" s="57"/>
      <c r="AU88" s="68"/>
      <c r="AW88" t="e">
        <f t="shared" si="23"/>
        <v>#N/A</v>
      </c>
      <c r="AX88" t="e">
        <f t="shared" si="24"/>
        <v>#N/A</v>
      </c>
      <c r="AY88" t="e">
        <f t="shared" si="25"/>
        <v>#N/A</v>
      </c>
      <c r="AZ88" t="e">
        <f t="shared" si="26"/>
        <v>#N/A</v>
      </c>
      <c r="BA88" t="e">
        <f t="shared" si="27"/>
        <v>#N/A</v>
      </c>
      <c r="BB88" t="e">
        <f t="shared" si="28"/>
        <v>#N/A</v>
      </c>
      <c r="BC88" t="e">
        <f t="shared" si="29"/>
        <v>#N/A</v>
      </c>
      <c r="BD88" t="e">
        <f t="shared" si="30"/>
        <v>#N/A</v>
      </c>
      <c r="BE88" t="e">
        <f t="shared" si="31"/>
        <v>#N/A</v>
      </c>
      <c r="BF88" s="57" t="str">
        <f t="shared" si="32"/>
        <v/>
      </c>
    </row>
    <row r="89" spans="3:58">
      <c r="C89" s="54"/>
      <c r="D89" s="54"/>
      <c r="K89" s="91"/>
      <c r="AI89" s="18"/>
      <c r="AN89" s="57"/>
      <c r="AO89" s="57"/>
      <c r="AP89" s="57"/>
      <c r="AQ89" s="57"/>
      <c r="AR89" s="57"/>
      <c r="AS89" s="57"/>
      <c r="AT89" s="57"/>
      <c r="AU89" s="68"/>
      <c r="AW89" t="e">
        <f t="shared" si="23"/>
        <v>#N/A</v>
      </c>
      <c r="AX89" t="e">
        <f t="shared" si="24"/>
        <v>#N/A</v>
      </c>
      <c r="AY89" t="e">
        <f t="shared" si="25"/>
        <v>#N/A</v>
      </c>
      <c r="AZ89" t="e">
        <f t="shared" si="26"/>
        <v>#N/A</v>
      </c>
      <c r="BA89" t="e">
        <f t="shared" si="27"/>
        <v>#N/A</v>
      </c>
      <c r="BB89" t="e">
        <f t="shared" si="28"/>
        <v>#N/A</v>
      </c>
      <c r="BC89" t="e">
        <f t="shared" si="29"/>
        <v>#N/A</v>
      </c>
      <c r="BD89" t="e">
        <f t="shared" si="30"/>
        <v>#N/A</v>
      </c>
      <c r="BE89" t="e">
        <f t="shared" si="31"/>
        <v>#N/A</v>
      </c>
      <c r="BF89" s="57" t="str">
        <f t="shared" si="32"/>
        <v/>
      </c>
    </row>
    <row r="90" spans="3:58">
      <c r="C90" s="54"/>
      <c r="D90" s="54"/>
      <c r="K90" s="91"/>
      <c r="AI90" s="18"/>
      <c r="AN90" s="57"/>
      <c r="AO90" s="57"/>
      <c r="AP90" s="57"/>
      <c r="AQ90" s="57"/>
      <c r="AR90" s="57"/>
      <c r="AS90" s="57"/>
      <c r="AT90" s="57"/>
      <c r="AU90" s="68"/>
      <c r="AW90" t="e">
        <f t="shared" si="23"/>
        <v>#N/A</v>
      </c>
      <c r="AX90" t="e">
        <f t="shared" si="24"/>
        <v>#N/A</v>
      </c>
      <c r="AY90" t="e">
        <f t="shared" si="25"/>
        <v>#N/A</v>
      </c>
      <c r="AZ90" t="e">
        <f t="shared" si="26"/>
        <v>#N/A</v>
      </c>
      <c r="BA90" t="e">
        <f t="shared" si="27"/>
        <v>#N/A</v>
      </c>
      <c r="BB90" t="e">
        <f t="shared" si="28"/>
        <v>#N/A</v>
      </c>
      <c r="BC90" t="e">
        <f t="shared" si="29"/>
        <v>#N/A</v>
      </c>
      <c r="BD90" t="e">
        <f t="shared" si="30"/>
        <v>#N/A</v>
      </c>
      <c r="BE90" t="e">
        <f t="shared" si="31"/>
        <v>#N/A</v>
      </c>
      <c r="BF90" s="57" t="str">
        <f t="shared" si="32"/>
        <v/>
      </c>
    </row>
    <row r="91" spans="3:58">
      <c r="C91" s="54"/>
      <c r="D91" s="54"/>
      <c r="K91" s="91"/>
      <c r="AI91" s="18"/>
      <c r="AN91" s="57"/>
      <c r="AO91" s="57"/>
      <c r="AP91" s="57"/>
      <c r="AQ91" s="57"/>
      <c r="AR91" s="57"/>
      <c r="AS91" s="57"/>
      <c r="AT91" s="57"/>
      <c r="AU91" s="68"/>
      <c r="AW91" t="e">
        <f t="shared" si="23"/>
        <v>#N/A</v>
      </c>
      <c r="AX91" t="e">
        <f t="shared" si="24"/>
        <v>#N/A</v>
      </c>
      <c r="AY91" t="e">
        <f t="shared" si="25"/>
        <v>#N/A</v>
      </c>
      <c r="AZ91" t="e">
        <f t="shared" si="26"/>
        <v>#N/A</v>
      </c>
      <c r="BA91" t="e">
        <f t="shared" si="27"/>
        <v>#N/A</v>
      </c>
      <c r="BB91" t="e">
        <f t="shared" si="28"/>
        <v>#N/A</v>
      </c>
      <c r="BC91" t="e">
        <f t="shared" si="29"/>
        <v>#N/A</v>
      </c>
      <c r="BD91" t="e">
        <f t="shared" si="30"/>
        <v>#N/A</v>
      </c>
      <c r="BE91" t="e">
        <f t="shared" si="31"/>
        <v>#N/A</v>
      </c>
      <c r="BF91" s="57" t="str">
        <f t="shared" si="32"/>
        <v/>
      </c>
    </row>
    <row r="92" spans="3:58">
      <c r="C92" s="54"/>
      <c r="D92" s="54"/>
      <c r="K92" s="91"/>
      <c r="AI92" s="18"/>
      <c r="AN92" s="57"/>
      <c r="AO92" s="57"/>
      <c r="AP92" s="57"/>
      <c r="AQ92" s="57"/>
      <c r="AR92" s="57"/>
      <c r="AS92" s="57"/>
      <c r="AT92" s="57"/>
      <c r="AU92" s="68"/>
      <c r="AW92" t="e">
        <f t="shared" si="23"/>
        <v>#N/A</v>
      </c>
      <c r="AX92" t="e">
        <f t="shared" si="24"/>
        <v>#N/A</v>
      </c>
      <c r="AY92" t="e">
        <f t="shared" si="25"/>
        <v>#N/A</v>
      </c>
      <c r="AZ92" t="e">
        <f t="shared" si="26"/>
        <v>#N/A</v>
      </c>
      <c r="BA92" t="e">
        <f t="shared" si="27"/>
        <v>#N/A</v>
      </c>
      <c r="BB92" t="e">
        <f t="shared" si="28"/>
        <v>#N/A</v>
      </c>
      <c r="BC92" t="e">
        <f t="shared" si="29"/>
        <v>#N/A</v>
      </c>
      <c r="BD92" t="e">
        <f t="shared" si="30"/>
        <v>#N/A</v>
      </c>
      <c r="BE92" t="e">
        <f t="shared" si="31"/>
        <v>#N/A</v>
      </c>
      <c r="BF92" s="57" t="str">
        <f t="shared" si="32"/>
        <v/>
      </c>
    </row>
    <row r="93" spans="3:58">
      <c r="C93" s="54"/>
      <c r="D93" s="54"/>
      <c r="K93" s="91"/>
      <c r="AI93" s="18"/>
      <c r="AN93" s="57"/>
      <c r="AO93" s="57"/>
      <c r="AP93" s="57"/>
      <c r="AQ93" s="57"/>
      <c r="AR93" s="57"/>
      <c r="AS93" s="57"/>
      <c r="AT93" s="57"/>
      <c r="AU93" s="68"/>
      <c r="AW93" t="e">
        <f t="shared" si="23"/>
        <v>#N/A</v>
      </c>
      <c r="AX93" t="e">
        <f t="shared" si="24"/>
        <v>#N/A</v>
      </c>
      <c r="AY93" t="e">
        <f t="shared" si="25"/>
        <v>#N/A</v>
      </c>
      <c r="AZ93" t="e">
        <f t="shared" si="26"/>
        <v>#N/A</v>
      </c>
      <c r="BA93" t="e">
        <f t="shared" si="27"/>
        <v>#N/A</v>
      </c>
      <c r="BB93" t="e">
        <f t="shared" si="28"/>
        <v>#N/A</v>
      </c>
      <c r="BC93" t="e">
        <f t="shared" si="29"/>
        <v>#N/A</v>
      </c>
      <c r="BD93" t="e">
        <f t="shared" si="30"/>
        <v>#N/A</v>
      </c>
      <c r="BE93" t="e">
        <f t="shared" si="31"/>
        <v>#N/A</v>
      </c>
      <c r="BF93" s="57" t="str">
        <f t="shared" si="32"/>
        <v/>
      </c>
    </row>
    <row r="94" spans="3:58">
      <c r="C94" s="54"/>
      <c r="D94" s="54"/>
      <c r="K94" s="91"/>
      <c r="AI94" s="18"/>
      <c r="AN94" s="57"/>
      <c r="AO94" s="57"/>
      <c r="AP94" s="57"/>
      <c r="AQ94" s="57"/>
      <c r="AR94" s="57"/>
      <c r="AS94" s="57"/>
      <c r="AT94" s="57"/>
      <c r="AU94" s="68"/>
      <c r="AW94" t="e">
        <f t="shared" si="23"/>
        <v>#N/A</v>
      </c>
      <c r="AX94" t="e">
        <f t="shared" si="24"/>
        <v>#N/A</v>
      </c>
      <c r="AY94" t="e">
        <f t="shared" si="25"/>
        <v>#N/A</v>
      </c>
      <c r="AZ94" t="e">
        <f t="shared" si="26"/>
        <v>#N/A</v>
      </c>
      <c r="BA94" t="e">
        <f t="shared" si="27"/>
        <v>#N/A</v>
      </c>
      <c r="BB94" t="e">
        <f t="shared" si="28"/>
        <v>#N/A</v>
      </c>
      <c r="BC94" t="e">
        <f t="shared" si="29"/>
        <v>#N/A</v>
      </c>
      <c r="BD94" t="e">
        <f t="shared" si="30"/>
        <v>#N/A</v>
      </c>
      <c r="BE94" t="e">
        <f t="shared" si="31"/>
        <v>#N/A</v>
      </c>
      <c r="BF94" s="57" t="str">
        <f t="shared" si="32"/>
        <v/>
      </c>
    </row>
    <row r="95" spans="3:58">
      <c r="C95" s="54"/>
      <c r="D95" s="54"/>
      <c r="K95" s="91"/>
      <c r="AI95" s="18"/>
      <c r="AN95" s="57"/>
      <c r="AO95" s="57"/>
      <c r="AP95" s="57"/>
      <c r="AQ95" s="57"/>
      <c r="AR95" s="57"/>
      <c r="AS95" s="57"/>
      <c r="AT95" s="57"/>
      <c r="AU95" s="68"/>
      <c r="AW95" t="e">
        <f t="shared" si="23"/>
        <v>#N/A</v>
      </c>
      <c r="AX95" t="e">
        <f t="shared" si="24"/>
        <v>#N/A</v>
      </c>
      <c r="AY95" t="e">
        <f t="shared" si="25"/>
        <v>#N/A</v>
      </c>
      <c r="AZ95" t="e">
        <f t="shared" si="26"/>
        <v>#N/A</v>
      </c>
      <c r="BA95" t="e">
        <f t="shared" si="27"/>
        <v>#N/A</v>
      </c>
      <c r="BB95" t="e">
        <f t="shared" si="28"/>
        <v>#N/A</v>
      </c>
      <c r="BC95" t="e">
        <f t="shared" si="29"/>
        <v>#N/A</v>
      </c>
      <c r="BD95" t="e">
        <f t="shared" si="30"/>
        <v>#N/A</v>
      </c>
      <c r="BE95" t="e">
        <f t="shared" si="31"/>
        <v>#N/A</v>
      </c>
      <c r="BF95" s="57" t="str">
        <f t="shared" si="32"/>
        <v/>
      </c>
    </row>
    <row r="96" spans="3:58">
      <c r="C96" s="54"/>
      <c r="D96" s="54"/>
      <c r="K96" s="91"/>
      <c r="AI96" s="18"/>
      <c r="AN96" s="57"/>
      <c r="AO96" s="57"/>
      <c r="AP96" s="57"/>
      <c r="AQ96" s="57"/>
      <c r="AR96" s="57"/>
      <c r="AS96" s="57"/>
      <c r="AT96" s="57"/>
      <c r="AU96" s="68"/>
      <c r="AW96" t="e">
        <f t="shared" si="23"/>
        <v>#N/A</v>
      </c>
      <c r="AX96" t="e">
        <f t="shared" si="24"/>
        <v>#N/A</v>
      </c>
      <c r="AY96" t="e">
        <f t="shared" si="25"/>
        <v>#N/A</v>
      </c>
      <c r="AZ96" t="e">
        <f t="shared" si="26"/>
        <v>#N/A</v>
      </c>
      <c r="BA96" t="e">
        <f t="shared" si="27"/>
        <v>#N/A</v>
      </c>
      <c r="BB96" t="e">
        <f t="shared" si="28"/>
        <v>#N/A</v>
      </c>
      <c r="BC96" t="e">
        <f t="shared" si="29"/>
        <v>#N/A</v>
      </c>
      <c r="BD96" t="e">
        <f t="shared" si="30"/>
        <v>#N/A</v>
      </c>
      <c r="BE96" t="e">
        <f t="shared" si="31"/>
        <v>#N/A</v>
      </c>
      <c r="BF96" s="57" t="str">
        <f t="shared" si="32"/>
        <v/>
      </c>
    </row>
    <row r="97" spans="3:58">
      <c r="C97" s="54"/>
      <c r="D97" s="54"/>
      <c r="K97" s="91"/>
      <c r="AI97" s="18"/>
      <c r="AN97" s="57"/>
      <c r="AO97" s="57"/>
      <c r="AP97" s="57"/>
      <c r="AQ97" s="57"/>
      <c r="AR97" s="57"/>
      <c r="AS97" s="57"/>
      <c r="AT97" s="57"/>
      <c r="AU97" s="68"/>
      <c r="AW97" t="e">
        <f t="shared" si="23"/>
        <v>#N/A</v>
      </c>
      <c r="AX97" t="e">
        <f t="shared" si="24"/>
        <v>#N/A</v>
      </c>
      <c r="AY97" t="e">
        <f t="shared" si="25"/>
        <v>#N/A</v>
      </c>
      <c r="AZ97" t="e">
        <f t="shared" si="26"/>
        <v>#N/A</v>
      </c>
      <c r="BA97" t="e">
        <f t="shared" si="27"/>
        <v>#N/A</v>
      </c>
      <c r="BB97" t="e">
        <f t="shared" si="28"/>
        <v>#N/A</v>
      </c>
      <c r="BC97" t="e">
        <f t="shared" si="29"/>
        <v>#N/A</v>
      </c>
      <c r="BD97" t="e">
        <f t="shared" si="30"/>
        <v>#N/A</v>
      </c>
      <c r="BE97" t="e">
        <f t="shared" si="31"/>
        <v>#N/A</v>
      </c>
      <c r="BF97" s="57" t="str">
        <f t="shared" si="32"/>
        <v/>
      </c>
    </row>
    <row r="98" spans="3:58">
      <c r="C98" s="54"/>
      <c r="D98" s="54"/>
      <c r="K98" s="91"/>
      <c r="AI98" s="18"/>
      <c r="AN98" s="57"/>
      <c r="AO98" s="57"/>
      <c r="AP98" s="57"/>
      <c r="AQ98" s="57"/>
      <c r="AR98" s="57"/>
      <c r="AS98" s="57"/>
      <c r="AT98" s="57"/>
      <c r="AU98" s="68"/>
      <c r="AW98" t="e">
        <f t="shared" ref="AW98:AW119" si="33">VLOOKUP(AJ98,K10Matrix,2,1)</f>
        <v>#N/A</v>
      </c>
      <c r="AX98" t="e">
        <f t="shared" ref="AX98:AX119" si="34">VLOOKUP(AK98,K10Matrix,2,1)</f>
        <v>#N/A</v>
      </c>
      <c r="AY98" t="e">
        <f t="shared" ref="AY98:AY119" si="35">VLOOKUP(AL98,K10Matrix,2,1)</f>
        <v>#N/A</v>
      </c>
      <c r="AZ98" t="e">
        <f t="shared" ref="AZ98:AZ119" si="36">VLOOKUP(AM98,K10Matrix,2,1)</f>
        <v>#N/A</v>
      </c>
      <c r="BA98" t="e">
        <f t="shared" ref="BA98:BA119" si="37">VLOOKUP(AN98,K10Matrix,2,1)</f>
        <v>#N/A</v>
      </c>
      <c r="BB98" t="e">
        <f t="shared" ref="BB98:BB119" si="38">VLOOKUP(AO98,K10Matrix,2,1)</f>
        <v>#N/A</v>
      </c>
      <c r="BC98" t="e">
        <f t="shared" ref="BC98:BC119" si="39">VLOOKUP(AP98,K10Matrix,2,1)</f>
        <v>#N/A</v>
      </c>
      <c r="BD98" t="e">
        <f t="shared" ref="BD98:BD119" si="40">VLOOKUP(AQ98,K10Matrix,2,1)</f>
        <v>#N/A</v>
      </c>
      <c r="BE98" t="e">
        <f t="shared" ref="BE98:BE119" si="41">VLOOKUP(AR98,K10Matrix,2,1)</f>
        <v>#N/A</v>
      </c>
      <c r="BF98" s="57" t="str">
        <f t="shared" ref="BF98:BF119" si="42">IF(A98="","",IF(ISNA(SUM(AW98:BA98)),"Something has gone wrong. Please contact eHealthier by email at info@ehealthier.net",VLOOKUP(SUM(AW98:BA98),HOOSCoversion,3,1)))</f>
        <v/>
      </c>
    </row>
    <row r="99" spans="3:58">
      <c r="C99" s="54"/>
      <c r="D99" s="54"/>
      <c r="K99" s="91"/>
      <c r="AI99" s="18"/>
      <c r="AN99" s="57"/>
      <c r="AO99" s="57"/>
      <c r="AP99" s="57"/>
      <c r="AQ99" s="57"/>
      <c r="AR99" s="57"/>
      <c r="AS99" s="57"/>
      <c r="AT99" s="57"/>
      <c r="AU99" s="68"/>
      <c r="AW99" t="e">
        <f t="shared" si="33"/>
        <v>#N/A</v>
      </c>
      <c r="AX99" t="e">
        <f t="shared" si="34"/>
        <v>#N/A</v>
      </c>
      <c r="AY99" t="e">
        <f t="shared" si="35"/>
        <v>#N/A</v>
      </c>
      <c r="AZ99" t="e">
        <f t="shared" si="36"/>
        <v>#N/A</v>
      </c>
      <c r="BA99" t="e">
        <f t="shared" si="37"/>
        <v>#N/A</v>
      </c>
      <c r="BB99" t="e">
        <f t="shared" si="38"/>
        <v>#N/A</v>
      </c>
      <c r="BC99" t="e">
        <f t="shared" si="39"/>
        <v>#N/A</v>
      </c>
      <c r="BD99" t="e">
        <f t="shared" si="40"/>
        <v>#N/A</v>
      </c>
      <c r="BE99" t="e">
        <f t="shared" si="41"/>
        <v>#N/A</v>
      </c>
      <c r="BF99" s="57" t="str">
        <f t="shared" si="42"/>
        <v/>
      </c>
    </row>
    <row r="100" spans="3:58">
      <c r="C100" s="54"/>
      <c r="D100" s="54"/>
      <c r="K100" s="91"/>
      <c r="AI100" s="18"/>
      <c r="AN100" s="57"/>
      <c r="AO100" s="57"/>
      <c r="AP100" s="57"/>
      <c r="AQ100" s="57"/>
      <c r="AR100" s="57"/>
      <c r="AS100" s="57"/>
      <c r="AT100" s="57"/>
      <c r="AU100" s="68"/>
      <c r="AW100" t="e">
        <f t="shared" si="33"/>
        <v>#N/A</v>
      </c>
      <c r="AX100" t="e">
        <f t="shared" si="34"/>
        <v>#N/A</v>
      </c>
      <c r="AY100" t="e">
        <f t="shared" si="35"/>
        <v>#N/A</v>
      </c>
      <c r="AZ100" t="e">
        <f t="shared" si="36"/>
        <v>#N/A</v>
      </c>
      <c r="BA100" t="e">
        <f t="shared" si="37"/>
        <v>#N/A</v>
      </c>
      <c r="BB100" t="e">
        <f t="shared" si="38"/>
        <v>#N/A</v>
      </c>
      <c r="BC100" t="e">
        <f t="shared" si="39"/>
        <v>#N/A</v>
      </c>
      <c r="BD100" t="e">
        <f t="shared" si="40"/>
        <v>#N/A</v>
      </c>
      <c r="BE100" t="e">
        <f t="shared" si="41"/>
        <v>#N/A</v>
      </c>
      <c r="BF100" s="57" t="str">
        <f t="shared" si="42"/>
        <v/>
      </c>
    </row>
    <row r="101" spans="3:58">
      <c r="C101" s="54"/>
      <c r="D101" s="54"/>
      <c r="K101" s="91"/>
      <c r="AI101" s="18"/>
      <c r="AN101" s="57"/>
      <c r="AO101" s="57"/>
      <c r="AP101" s="57"/>
      <c r="AQ101" s="57"/>
      <c r="AR101" s="57"/>
      <c r="AS101" s="57"/>
      <c r="AT101" s="57"/>
      <c r="AU101" s="68"/>
      <c r="AW101" t="e">
        <f t="shared" si="33"/>
        <v>#N/A</v>
      </c>
      <c r="AX101" t="e">
        <f t="shared" si="34"/>
        <v>#N/A</v>
      </c>
      <c r="AY101" t="e">
        <f t="shared" si="35"/>
        <v>#N/A</v>
      </c>
      <c r="AZ101" t="e">
        <f t="shared" si="36"/>
        <v>#N/A</v>
      </c>
      <c r="BA101" t="e">
        <f t="shared" si="37"/>
        <v>#N/A</v>
      </c>
      <c r="BB101" t="e">
        <f t="shared" si="38"/>
        <v>#N/A</v>
      </c>
      <c r="BC101" t="e">
        <f t="shared" si="39"/>
        <v>#N/A</v>
      </c>
      <c r="BD101" t="e">
        <f t="shared" si="40"/>
        <v>#N/A</v>
      </c>
      <c r="BE101" t="e">
        <f t="shared" si="41"/>
        <v>#N/A</v>
      </c>
      <c r="BF101" s="57" t="str">
        <f t="shared" si="42"/>
        <v/>
      </c>
    </row>
    <row r="102" spans="3:58">
      <c r="C102" s="54"/>
      <c r="D102" s="54"/>
      <c r="K102" s="91"/>
      <c r="AI102" s="18"/>
      <c r="AN102" s="57"/>
      <c r="AO102" s="57"/>
      <c r="AP102" s="57"/>
      <c r="AQ102" s="57"/>
      <c r="AR102" s="57"/>
      <c r="AS102" s="57"/>
      <c r="AT102" s="57"/>
      <c r="AU102" s="68"/>
      <c r="AW102" t="e">
        <f t="shared" si="33"/>
        <v>#N/A</v>
      </c>
      <c r="AX102" t="e">
        <f t="shared" si="34"/>
        <v>#N/A</v>
      </c>
      <c r="AY102" t="e">
        <f t="shared" si="35"/>
        <v>#N/A</v>
      </c>
      <c r="AZ102" t="e">
        <f t="shared" si="36"/>
        <v>#N/A</v>
      </c>
      <c r="BA102" t="e">
        <f t="shared" si="37"/>
        <v>#N/A</v>
      </c>
      <c r="BB102" t="e">
        <f t="shared" si="38"/>
        <v>#N/A</v>
      </c>
      <c r="BC102" t="e">
        <f t="shared" si="39"/>
        <v>#N/A</v>
      </c>
      <c r="BD102" t="e">
        <f t="shared" si="40"/>
        <v>#N/A</v>
      </c>
      <c r="BE102" t="e">
        <f t="shared" si="41"/>
        <v>#N/A</v>
      </c>
      <c r="BF102" s="57" t="str">
        <f t="shared" si="42"/>
        <v/>
      </c>
    </row>
    <row r="103" spans="3:58">
      <c r="C103" s="54"/>
      <c r="D103" s="54"/>
      <c r="K103" s="91"/>
      <c r="AI103" s="18"/>
      <c r="AN103" s="57"/>
      <c r="AO103" s="57"/>
      <c r="AP103" s="57"/>
      <c r="AQ103" s="57"/>
      <c r="AR103" s="57"/>
      <c r="AS103" s="57"/>
      <c r="AT103" s="57"/>
      <c r="AU103" s="68"/>
      <c r="AW103" t="e">
        <f t="shared" si="33"/>
        <v>#N/A</v>
      </c>
      <c r="AX103" t="e">
        <f t="shared" si="34"/>
        <v>#N/A</v>
      </c>
      <c r="AY103" t="e">
        <f t="shared" si="35"/>
        <v>#N/A</v>
      </c>
      <c r="AZ103" t="e">
        <f t="shared" si="36"/>
        <v>#N/A</v>
      </c>
      <c r="BA103" t="e">
        <f t="shared" si="37"/>
        <v>#N/A</v>
      </c>
      <c r="BB103" t="e">
        <f t="shared" si="38"/>
        <v>#N/A</v>
      </c>
      <c r="BC103" t="e">
        <f t="shared" si="39"/>
        <v>#N/A</v>
      </c>
      <c r="BD103" t="e">
        <f t="shared" si="40"/>
        <v>#N/A</v>
      </c>
      <c r="BE103" t="e">
        <f t="shared" si="41"/>
        <v>#N/A</v>
      </c>
      <c r="BF103" s="57" t="str">
        <f t="shared" si="42"/>
        <v/>
      </c>
    </row>
    <row r="104" spans="3:58">
      <c r="C104" s="54"/>
      <c r="D104" s="54"/>
      <c r="K104" s="91"/>
      <c r="AI104" s="18"/>
      <c r="AN104" s="57"/>
      <c r="AO104" s="57"/>
      <c r="AP104" s="57"/>
      <c r="AQ104" s="57"/>
      <c r="AR104" s="57"/>
      <c r="AS104" s="57"/>
      <c r="AT104" s="57"/>
      <c r="AU104" s="68"/>
      <c r="AW104" t="e">
        <f t="shared" si="33"/>
        <v>#N/A</v>
      </c>
      <c r="AX104" t="e">
        <f t="shared" si="34"/>
        <v>#N/A</v>
      </c>
      <c r="AY104" t="e">
        <f t="shared" si="35"/>
        <v>#N/A</v>
      </c>
      <c r="AZ104" t="e">
        <f t="shared" si="36"/>
        <v>#N/A</v>
      </c>
      <c r="BA104" t="e">
        <f t="shared" si="37"/>
        <v>#N/A</v>
      </c>
      <c r="BB104" t="e">
        <f t="shared" si="38"/>
        <v>#N/A</v>
      </c>
      <c r="BC104" t="e">
        <f t="shared" si="39"/>
        <v>#N/A</v>
      </c>
      <c r="BD104" t="e">
        <f t="shared" si="40"/>
        <v>#N/A</v>
      </c>
      <c r="BE104" t="e">
        <f t="shared" si="41"/>
        <v>#N/A</v>
      </c>
      <c r="BF104" s="57" t="str">
        <f t="shared" si="42"/>
        <v/>
      </c>
    </row>
    <row r="105" spans="3:58">
      <c r="C105" s="54"/>
      <c r="D105" s="54"/>
      <c r="K105" s="91"/>
      <c r="AI105" s="18"/>
      <c r="AN105" s="57"/>
      <c r="AO105" s="57"/>
      <c r="AP105" s="57"/>
      <c r="AQ105" s="57"/>
      <c r="AR105" s="57"/>
      <c r="AS105" s="57"/>
      <c r="AT105" s="57"/>
      <c r="AU105" s="68"/>
      <c r="AW105" t="e">
        <f t="shared" si="33"/>
        <v>#N/A</v>
      </c>
      <c r="AX105" t="e">
        <f t="shared" si="34"/>
        <v>#N/A</v>
      </c>
      <c r="AY105" t="e">
        <f t="shared" si="35"/>
        <v>#N/A</v>
      </c>
      <c r="AZ105" t="e">
        <f t="shared" si="36"/>
        <v>#N/A</v>
      </c>
      <c r="BA105" t="e">
        <f t="shared" si="37"/>
        <v>#N/A</v>
      </c>
      <c r="BB105" t="e">
        <f t="shared" si="38"/>
        <v>#N/A</v>
      </c>
      <c r="BC105" t="e">
        <f t="shared" si="39"/>
        <v>#N/A</v>
      </c>
      <c r="BD105" t="e">
        <f t="shared" si="40"/>
        <v>#N/A</v>
      </c>
      <c r="BE105" t="e">
        <f t="shared" si="41"/>
        <v>#N/A</v>
      </c>
      <c r="BF105" s="57" t="str">
        <f t="shared" si="42"/>
        <v/>
      </c>
    </row>
    <row r="106" spans="3:58">
      <c r="C106" s="54"/>
      <c r="D106" s="54"/>
      <c r="K106" s="91"/>
      <c r="AI106" s="18"/>
      <c r="AN106" s="57"/>
      <c r="AO106" s="57"/>
      <c r="AP106" s="57"/>
      <c r="AQ106" s="57"/>
      <c r="AR106" s="57"/>
      <c r="AS106" s="57"/>
      <c r="AT106" s="57"/>
      <c r="AU106" s="68"/>
      <c r="AW106" t="e">
        <f t="shared" si="33"/>
        <v>#N/A</v>
      </c>
      <c r="AX106" t="e">
        <f t="shared" si="34"/>
        <v>#N/A</v>
      </c>
      <c r="AY106" t="e">
        <f t="shared" si="35"/>
        <v>#N/A</v>
      </c>
      <c r="AZ106" t="e">
        <f t="shared" si="36"/>
        <v>#N/A</v>
      </c>
      <c r="BA106" t="e">
        <f t="shared" si="37"/>
        <v>#N/A</v>
      </c>
      <c r="BB106" t="e">
        <f t="shared" si="38"/>
        <v>#N/A</v>
      </c>
      <c r="BC106" t="e">
        <f t="shared" si="39"/>
        <v>#N/A</v>
      </c>
      <c r="BD106" t="e">
        <f t="shared" si="40"/>
        <v>#N/A</v>
      </c>
      <c r="BE106" t="e">
        <f t="shared" si="41"/>
        <v>#N/A</v>
      </c>
      <c r="BF106" s="57" t="str">
        <f t="shared" si="42"/>
        <v/>
      </c>
    </row>
    <row r="107" spans="3:58">
      <c r="C107" s="54"/>
      <c r="D107" s="54"/>
      <c r="K107" s="91"/>
      <c r="AI107" s="18"/>
      <c r="AN107" s="57"/>
      <c r="AO107" s="57"/>
      <c r="AP107" s="57"/>
      <c r="AQ107" s="57"/>
      <c r="AR107" s="57"/>
      <c r="AS107" s="57"/>
      <c r="AT107" s="57"/>
      <c r="AU107" s="68"/>
      <c r="AW107" t="e">
        <f t="shared" si="33"/>
        <v>#N/A</v>
      </c>
      <c r="AX107" t="e">
        <f t="shared" si="34"/>
        <v>#N/A</v>
      </c>
      <c r="AY107" t="e">
        <f t="shared" si="35"/>
        <v>#N/A</v>
      </c>
      <c r="AZ107" t="e">
        <f t="shared" si="36"/>
        <v>#N/A</v>
      </c>
      <c r="BA107" t="e">
        <f t="shared" si="37"/>
        <v>#N/A</v>
      </c>
      <c r="BB107" t="e">
        <f t="shared" si="38"/>
        <v>#N/A</v>
      </c>
      <c r="BC107" t="e">
        <f t="shared" si="39"/>
        <v>#N/A</v>
      </c>
      <c r="BD107" t="e">
        <f t="shared" si="40"/>
        <v>#N/A</v>
      </c>
      <c r="BE107" t="e">
        <f t="shared" si="41"/>
        <v>#N/A</v>
      </c>
      <c r="BF107" s="57" t="str">
        <f t="shared" si="42"/>
        <v/>
      </c>
    </row>
    <row r="108" spans="3:58">
      <c r="C108" s="54"/>
      <c r="D108" s="54"/>
      <c r="K108" s="91"/>
      <c r="AI108" s="18"/>
      <c r="AN108" s="57"/>
      <c r="AO108" s="57"/>
      <c r="AP108" s="57"/>
      <c r="AQ108" s="57"/>
      <c r="AR108" s="57"/>
      <c r="AS108" s="57"/>
      <c r="AT108" s="57"/>
      <c r="AU108" s="68"/>
      <c r="AW108" t="e">
        <f t="shared" si="33"/>
        <v>#N/A</v>
      </c>
      <c r="AX108" t="e">
        <f t="shared" si="34"/>
        <v>#N/A</v>
      </c>
      <c r="AY108" t="e">
        <f t="shared" si="35"/>
        <v>#N/A</v>
      </c>
      <c r="AZ108" t="e">
        <f t="shared" si="36"/>
        <v>#N/A</v>
      </c>
      <c r="BA108" t="e">
        <f t="shared" si="37"/>
        <v>#N/A</v>
      </c>
      <c r="BB108" t="e">
        <f t="shared" si="38"/>
        <v>#N/A</v>
      </c>
      <c r="BC108" t="e">
        <f t="shared" si="39"/>
        <v>#N/A</v>
      </c>
      <c r="BD108" t="e">
        <f t="shared" si="40"/>
        <v>#N/A</v>
      </c>
      <c r="BE108" t="e">
        <f t="shared" si="41"/>
        <v>#N/A</v>
      </c>
      <c r="BF108" s="57" t="str">
        <f t="shared" si="42"/>
        <v/>
      </c>
    </row>
    <row r="109" spans="3:58">
      <c r="C109" s="54"/>
      <c r="D109" s="54"/>
      <c r="K109" s="91"/>
      <c r="AI109" s="18"/>
      <c r="AN109" s="57"/>
      <c r="AO109" s="57"/>
      <c r="AP109" s="57"/>
      <c r="AQ109" s="57"/>
      <c r="AR109" s="57"/>
      <c r="AS109" s="57"/>
      <c r="AT109" s="57"/>
      <c r="AU109" s="68"/>
      <c r="AW109" t="e">
        <f t="shared" si="33"/>
        <v>#N/A</v>
      </c>
      <c r="AX109" t="e">
        <f t="shared" si="34"/>
        <v>#N/A</v>
      </c>
      <c r="AY109" t="e">
        <f t="shared" si="35"/>
        <v>#N/A</v>
      </c>
      <c r="AZ109" t="e">
        <f t="shared" si="36"/>
        <v>#N/A</v>
      </c>
      <c r="BA109" t="e">
        <f t="shared" si="37"/>
        <v>#N/A</v>
      </c>
      <c r="BB109" t="e">
        <f t="shared" si="38"/>
        <v>#N/A</v>
      </c>
      <c r="BC109" t="e">
        <f t="shared" si="39"/>
        <v>#N/A</v>
      </c>
      <c r="BD109" t="e">
        <f t="shared" si="40"/>
        <v>#N/A</v>
      </c>
      <c r="BE109" t="e">
        <f t="shared" si="41"/>
        <v>#N/A</v>
      </c>
      <c r="BF109" s="57" t="str">
        <f t="shared" si="42"/>
        <v/>
      </c>
    </row>
    <row r="110" spans="3:58">
      <c r="C110" s="54"/>
      <c r="D110" s="54"/>
      <c r="K110" s="91"/>
      <c r="AI110" s="18"/>
      <c r="AN110" s="57"/>
      <c r="AO110" s="57"/>
      <c r="AP110" s="57"/>
      <c r="AQ110" s="57"/>
      <c r="AR110" s="57"/>
      <c r="AS110" s="57"/>
      <c r="AT110" s="57"/>
      <c r="AU110" s="68"/>
      <c r="AW110" t="e">
        <f t="shared" si="33"/>
        <v>#N/A</v>
      </c>
      <c r="AX110" t="e">
        <f t="shared" si="34"/>
        <v>#N/A</v>
      </c>
      <c r="AY110" t="e">
        <f t="shared" si="35"/>
        <v>#N/A</v>
      </c>
      <c r="AZ110" t="e">
        <f t="shared" si="36"/>
        <v>#N/A</v>
      </c>
      <c r="BA110" t="e">
        <f t="shared" si="37"/>
        <v>#N/A</v>
      </c>
      <c r="BB110" t="e">
        <f t="shared" si="38"/>
        <v>#N/A</v>
      </c>
      <c r="BC110" t="e">
        <f t="shared" si="39"/>
        <v>#N/A</v>
      </c>
      <c r="BD110" t="e">
        <f t="shared" si="40"/>
        <v>#N/A</v>
      </c>
      <c r="BE110" t="e">
        <f t="shared" si="41"/>
        <v>#N/A</v>
      </c>
      <c r="BF110" s="57" t="str">
        <f t="shared" si="42"/>
        <v/>
      </c>
    </row>
    <row r="111" spans="3:58">
      <c r="C111" s="54"/>
      <c r="D111" s="54"/>
      <c r="K111" s="91"/>
      <c r="AI111" s="18"/>
      <c r="AN111" s="57"/>
      <c r="AO111" s="57"/>
      <c r="AP111" s="57"/>
      <c r="AQ111" s="57"/>
      <c r="AR111" s="57"/>
      <c r="AS111" s="57"/>
      <c r="AT111" s="57"/>
      <c r="AU111" s="68"/>
      <c r="AW111" t="e">
        <f t="shared" si="33"/>
        <v>#N/A</v>
      </c>
      <c r="AX111" t="e">
        <f t="shared" si="34"/>
        <v>#N/A</v>
      </c>
      <c r="AY111" t="e">
        <f t="shared" si="35"/>
        <v>#N/A</v>
      </c>
      <c r="AZ111" t="e">
        <f t="shared" si="36"/>
        <v>#N/A</v>
      </c>
      <c r="BA111" t="e">
        <f t="shared" si="37"/>
        <v>#N/A</v>
      </c>
      <c r="BB111" t="e">
        <f t="shared" si="38"/>
        <v>#N/A</v>
      </c>
      <c r="BC111" t="e">
        <f t="shared" si="39"/>
        <v>#N/A</v>
      </c>
      <c r="BD111" t="e">
        <f t="shared" si="40"/>
        <v>#N/A</v>
      </c>
      <c r="BE111" t="e">
        <f t="shared" si="41"/>
        <v>#N/A</v>
      </c>
      <c r="BF111" s="57" t="str">
        <f t="shared" si="42"/>
        <v/>
      </c>
    </row>
    <row r="112" spans="3:58">
      <c r="C112" s="54"/>
      <c r="D112" s="54"/>
      <c r="K112" s="91"/>
      <c r="AI112" s="18"/>
      <c r="AN112" s="57"/>
      <c r="AO112" s="57"/>
      <c r="AP112" s="57"/>
      <c r="AQ112" s="57"/>
      <c r="AR112" s="57"/>
      <c r="AS112" s="57"/>
      <c r="AT112" s="57"/>
      <c r="AU112" s="68"/>
      <c r="AW112" t="e">
        <f t="shared" si="33"/>
        <v>#N/A</v>
      </c>
      <c r="AX112" t="e">
        <f t="shared" si="34"/>
        <v>#N/A</v>
      </c>
      <c r="AY112" t="e">
        <f t="shared" si="35"/>
        <v>#N/A</v>
      </c>
      <c r="AZ112" t="e">
        <f t="shared" si="36"/>
        <v>#N/A</v>
      </c>
      <c r="BA112" t="e">
        <f t="shared" si="37"/>
        <v>#N/A</v>
      </c>
      <c r="BB112" t="e">
        <f t="shared" si="38"/>
        <v>#N/A</v>
      </c>
      <c r="BC112" t="e">
        <f t="shared" si="39"/>
        <v>#N/A</v>
      </c>
      <c r="BD112" t="e">
        <f t="shared" si="40"/>
        <v>#N/A</v>
      </c>
      <c r="BE112" t="e">
        <f t="shared" si="41"/>
        <v>#N/A</v>
      </c>
      <c r="BF112" s="57" t="str">
        <f t="shared" si="42"/>
        <v/>
      </c>
    </row>
    <row r="113" spans="3:58">
      <c r="C113" s="54"/>
      <c r="D113" s="54"/>
      <c r="K113" s="91"/>
      <c r="AI113" s="18"/>
      <c r="AN113" s="57"/>
      <c r="AO113" s="57"/>
      <c r="AP113" s="57"/>
      <c r="AQ113" s="57"/>
      <c r="AR113" s="57"/>
      <c r="AS113" s="57"/>
      <c r="AT113" s="57"/>
      <c r="AU113" s="68"/>
      <c r="AW113" t="e">
        <f t="shared" si="33"/>
        <v>#N/A</v>
      </c>
      <c r="AX113" t="e">
        <f t="shared" si="34"/>
        <v>#N/A</v>
      </c>
      <c r="AY113" t="e">
        <f t="shared" si="35"/>
        <v>#N/A</v>
      </c>
      <c r="AZ113" t="e">
        <f t="shared" si="36"/>
        <v>#N/A</v>
      </c>
      <c r="BA113" t="e">
        <f t="shared" si="37"/>
        <v>#N/A</v>
      </c>
      <c r="BB113" t="e">
        <f t="shared" si="38"/>
        <v>#N/A</v>
      </c>
      <c r="BC113" t="e">
        <f t="shared" si="39"/>
        <v>#N/A</v>
      </c>
      <c r="BD113" t="e">
        <f t="shared" si="40"/>
        <v>#N/A</v>
      </c>
      <c r="BE113" t="e">
        <f t="shared" si="41"/>
        <v>#N/A</v>
      </c>
      <c r="BF113" s="57" t="str">
        <f t="shared" si="42"/>
        <v/>
      </c>
    </row>
    <row r="114" spans="3:58">
      <c r="C114" s="54"/>
      <c r="D114" s="54"/>
      <c r="K114" s="91"/>
      <c r="AI114" s="18"/>
      <c r="AN114" s="57"/>
      <c r="AO114" s="57"/>
      <c r="AP114" s="57"/>
      <c r="AQ114" s="57"/>
      <c r="AR114" s="57"/>
      <c r="AS114" s="57"/>
      <c r="AT114" s="57"/>
      <c r="AU114" s="68"/>
      <c r="AW114" t="e">
        <f t="shared" si="33"/>
        <v>#N/A</v>
      </c>
      <c r="AX114" t="e">
        <f t="shared" si="34"/>
        <v>#N/A</v>
      </c>
      <c r="AY114" t="e">
        <f t="shared" si="35"/>
        <v>#N/A</v>
      </c>
      <c r="AZ114" t="e">
        <f t="shared" si="36"/>
        <v>#N/A</v>
      </c>
      <c r="BA114" t="e">
        <f t="shared" si="37"/>
        <v>#N/A</v>
      </c>
      <c r="BB114" t="e">
        <f t="shared" si="38"/>
        <v>#N/A</v>
      </c>
      <c r="BC114" t="e">
        <f t="shared" si="39"/>
        <v>#N/A</v>
      </c>
      <c r="BD114" t="e">
        <f t="shared" si="40"/>
        <v>#N/A</v>
      </c>
      <c r="BE114" t="e">
        <f t="shared" si="41"/>
        <v>#N/A</v>
      </c>
      <c r="BF114" s="57" t="str">
        <f t="shared" si="42"/>
        <v/>
      </c>
    </row>
    <row r="115" spans="3:58">
      <c r="C115" s="54"/>
      <c r="D115" s="54"/>
      <c r="K115" s="91"/>
      <c r="AI115" s="18"/>
      <c r="AN115" s="57"/>
      <c r="AO115" s="57"/>
      <c r="AP115" s="57"/>
      <c r="AQ115" s="57"/>
      <c r="AR115" s="57"/>
      <c r="AS115" s="57"/>
      <c r="AT115" s="57"/>
      <c r="AU115" s="68"/>
      <c r="AW115" t="e">
        <f t="shared" si="33"/>
        <v>#N/A</v>
      </c>
      <c r="AX115" t="e">
        <f t="shared" si="34"/>
        <v>#N/A</v>
      </c>
      <c r="AY115" t="e">
        <f t="shared" si="35"/>
        <v>#N/A</v>
      </c>
      <c r="AZ115" t="e">
        <f t="shared" si="36"/>
        <v>#N/A</v>
      </c>
      <c r="BA115" t="e">
        <f t="shared" si="37"/>
        <v>#N/A</v>
      </c>
      <c r="BB115" t="e">
        <f t="shared" si="38"/>
        <v>#N/A</v>
      </c>
      <c r="BC115" t="e">
        <f t="shared" si="39"/>
        <v>#N/A</v>
      </c>
      <c r="BD115" t="e">
        <f t="shared" si="40"/>
        <v>#N/A</v>
      </c>
      <c r="BE115" t="e">
        <f t="shared" si="41"/>
        <v>#N/A</v>
      </c>
      <c r="BF115" s="57" t="str">
        <f t="shared" si="42"/>
        <v/>
      </c>
    </row>
    <row r="116" spans="3:58">
      <c r="C116" s="54"/>
      <c r="D116" s="54"/>
      <c r="K116" s="91"/>
      <c r="AI116" s="18"/>
      <c r="AN116" s="57"/>
      <c r="AO116" s="57"/>
      <c r="AP116" s="57"/>
      <c r="AQ116" s="57"/>
      <c r="AR116" s="57"/>
      <c r="AS116" s="57"/>
      <c r="AT116" s="57"/>
      <c r="AU116" s="68"/>
      <c r="AW116" t="e">
        <f t="shared" si="33"/>
        <v>#N/A</v>
      </c>
      <c r="AX116" t="e">
        <f t="shared" si="34"/>
        <v>#N/A</v>
      </c>
      <c r="AY116" t="e">
        <f t="shared" si="35"/>
        <v>#N/A</v>
      </c>
      <c r="AZ116" t="e">
        <f t="shared" si="36"/>
        <v>#N/A</v>
      </c>
      <c r="BA116" t="e">
        <f t="shared" si="37"/>
        <v>#N/A</v>
      </c>
      <c r="BB116" t="e">
        <f t="shared" si="38"/>
        <v>#N/A</v>
      </c>
      <c r="BC116" t="e">
        <f t="shared" si="39"/>
        <v>#N/A</v>
      </c>
      <c r="BD116" t="e">
        <f t="shared" si="40"/>
        <v>#N/A</v>
      </c>
      <c r="BE116" t="e">
        <f t="shared" si="41"/>
        <v>#N/A</v>
      </c>
      <c r="BF116" s="57" t="str">
        <f t="shared" si="42"/>
        <v/>
      </c>
    </row>
    <row r="117" spans="3:58">
      <c r="C117" s="54"/>
      <c r="D117" s="54"/>
      <c r="K117" s="91"/>
      <c r="AI117" s="18"/>
      <c r="AN117" s="57"/>
      <c r="AO117" s="57"/>
      <c r="AP117" s="57"/>
      <c r="AQ117" s="57"/>
      <c r="AR117" s="57"/>
      <c r="AS117" s="57"/>
      <c r="AT117" s="57"/>
      <c r="AU117" s="68"/>
      <c r="AW117" t="e">
        <f t="shared" si="33"/>
        <v>#N/A</v>
      </c>
      <c r="AX117" t="e">
        <f t="shared" si="34"/>
        <v>#N/A</v>
      </c>
      <c r="AY117" t="e">
        <f t="shared" si="35"/>
        <v>#N/A</v>
      </c>
      <c r="AZ117" t="e">
        <f t="shared" si="36"/>
        <v>#N/A</v>
      </c>
      <c r="BA117" t="e">
        <f t="shared" si="37"/>
        <v>#N/A</v>
      </c>
      <c r="BB117" t="e">
        <f t="shared" si="38"/>
        <v>#N/A</v>
      </c>
      <c r="BC117" t="e">
        <f t="shared" si="39"/>
        <v>#N/A</v>
      </c>
      <c r="BD117" t="e">
        <f t="shared" si="40"/>
        <v>#N/A</v>
      </c>
      <c r="BE117" t="e">
        <f t="shared" si="41"/>
        <v>#N/A</v>
      </c>
      <c r="BF117" s="57" t="str">
        <f t="shared" si="42"/>
        <v/>
      </c>
    </row>
    <row r="118" spans="3:58">
      <c r="C118" s="54"/>
      <c r="D118" s="54"/>
      <c r="K118" s="91"/>
      <c r="AI118" s="18"/>
      <c r="AN118" s="57"/>
      <c r="AO118" s="57"/>
      <c r="AP118" s="57"/>
      <c r="AQ118" s="57"/>
      <c r="AR118" s="57"/>
      <c r="AS118" s="57"/>
      <c r="AT118" s="57"/>
      <c r="AU118" s="68"/>
      <c r="AW118" t="e">
        <f t="shared" si="33"/>
        <v>#N/A</v>
      </c>
      <c r="AX118" t="e">
        <f t="shared" si="34"/>
        <v>#N/A</v>
      </c>
      <c r="AY118" t="e">
        <f t="shared" si="35"/>
        <v>#N/A</v>
      </c>
      <c r="AZ118" t="e">
        <f t="shared" si="36"/>
        <v>#N/A</v>
      </c>
      <c r="BA118" t="e">
        <f t="shared" si="37"/>
        <v>#N/A</v>
      </c>
      <c r="BB118" t="e">
        <f t="shared" si="38"/>
        <v>#N/A</v>
      </c>
      <c r="BC118" t="e">
        <f t="shared" si="39"/>
        <v>#N/A</v>
      </c>
      <c r="BD118" t="e">
        <f t="shared" si="40"/>
        <v>#N/A</v>
      </c>
      <c r="BE118" t="e">
        <f t="shared" si="41"/>
        <v>#N/A</v>
      </c>
      <c r="BF118" s="57" t="str">
        <f t="shared" si="42"/>
        <v/>
      </c>
    </row>
    <row r="119" spans="3:58">
      <c r="C119" s="54"/>
      <c r="D119" s="54"/>
      <c r="K119" s="91"/>
      <c r="AI119" s="18"/>
      <c r="AN119" s="57"/>
      <c r="AO119" s="57"/>
      <c r="AP119" s="57"/>
      <c r="AQ119" s="57"/>
      <c r="AR119" s="57"/>
      <c r="AS119" s="57"/>
      <c r="AT119" s="57"/>
      <c r="AU119" s="68"/>
      <c r="AW119" t="e">
        <f t="shared" si="33"/>
        <v>#N/A</v>
      </c>
      <c r="AX119" t="e">
        <f t="shared" si="34"/>
        <v>#N/A</v>
      </c>
      <c r="AY119" t="e">
        <f t="shared" si="35"/>
        <v>#N/A</v>
      </c>
      <c r="AZ119" t="e">
        <f t="shared" si="36"/>
        <v>#N/A</v>
      </c>
      <c r="BA119" t="e">
        <f t="shared" si="37"/>
        <v>#N/A</v>
      </c>
      <c r="BB119" t="e">
        <f t="shared" si="38"/>
        <v>#N/A</v>
      </c>
      <c r="BC119" t="e">
        <f t="shared" si="39"/>
        <v>#N/A</v>
      </c>
      <c r="BD119" t="e">
        <f t="shared" si="40"/>
        <v>#N/A</v>
      </c>
      <c r="BE119" t="e">
        <f t="shared" si="41"/>
        <v>#N/A</v>
      </c>
      <c r="BF119" s="57" t="str">
        <f t="shared" si="42"/>
        <v/>
      </c>
    </row>
    <row r="120" spans="3:58">
      <c r="C120" s="54"/>
      <c r="D120" s="54"/>
      <c r="K120" s="91"/>
      <c r="AI120" s="18"/>
      <c r="AN120" s="57"/>
      <c r="AO120" s="57"/>
      <c r="AP120" s="57"/>
      <c r="AQ120" s="57"/>
      <c r="AR120" s="57"/>
      <c r="AS120" s="57"/>
      <c r="AT120" s="57"/>
      <c r="AU120" s="68"/>
      <c r="BF120" s="79"/>
    </row>
    <row r="121" spans="3:58">
      <c r="C121" s="54"/>
      <c r="D121" s="54"/>
      <c r="K121" s="91"/>
      <c r="AI121" s="18"/>
      <c r="AN121" s="57"/>
      <c r="AO121" s="57"/>
      <c r="AP121" s="57"/>
      <c r="AQ121" s="57"/>
      <c r="AR121" s="57"/>
      <c r="AS121" s="57"/>
      <c r="AT121" s="57"/>
      <c r="AU121" s="68"/>
      <c r="BF121" s="79"/>
    </row>
    <row r="122" spans="3:58">
      <c r="C122" s="54"/>
      <c r="D122" s="54"/>
      <c r="K122" s="91"/>
      <c r="AI122" s="18"/>
      <c r="AN122" s="57"/>
      <c r="AO122" s="57"/>
      <c r="AP122" s="57"/>
      <c r="AQ122" s="57"/>
      <c r="AR122" s="57"/>
      <c r="AS122" s="57"/>
      <c r="AT122" s="57"/>
      <c r="AU122" s="68"/>
      <c r="BF122" s="79"/>
    </row>
    <row r="123" spans="3:58">
      <c r="C123" s="54"/>
      <c r="D123" s="54"/>
      <c r="K123" s="91"/>
      <c r="AI123" s="18"/>
      <c r="AN123" s="57"/>
      <c r="AO123" s="57"/>
      <c r="AP123" s="57"/>
      <c r="AQ123" s="57"/>
      <c r="AR123" s="57"/>
      <c r="AS123" s="57"/>
      <c r="AT123" s="57"/>
      <c r="AU123" s="68"/>
      <c r="BF123" s="79"/>
    </row>
    <row r="124" spans="3:58">
      <c r="C124" s="54"/>
      <c r="D124" s="54"/>
      <c r="K124" s="91"/>
      <c r="AI124" s="18"/>
      <c r="AN124" s="57"/>
      <c r="AO124" s="57"/>
      <c r="AP124" s="57"/>
      <c r="AQ124" s="57"/>
      <c r="AR124" s="57"/>
      <c r="AS124" s="57"/>
      <c r="AT124" s="57"/>
      <c r="AU124" s="68"/>
      <c r="BF124" s="79"/>
    </row>
    <row r="125" spans="3:58">
      <c r="C125" s="54"/>
      <c r="D125" s="54"/>
      <c r="K125" s="91"/>
      <c r="AI125" s="18"/>
      <c r="AN125" s="57"/>
      <c r="AO125" s="57"/>
      <c r="AP125" s="57"/>
      <c r="AQ125" s="57"/>
      <c r="AR125" s="57"/>
      <c r="AS125" s="57"/>
      <c r="AT125" s="57"/>
      <c r="AU125" s="68"/>
      <c r="BF125" s="79"/>
    </row>
    <row r="126" spans="3:58">
      <c r="C126" s="54"/>
      <c r="D126" s="54"/>
      <c r="K126" s="91"/>
      <c r="AI126" s="18"/>
      <c r="AN126" s="57"/>
      <c r="AO126" s="57"/>
      <c r="AP126" s="57"/>
      <c r="AQ126" s="57"/>
      <c r="AR126" s="57"/>
      <c r="AS126" s="57"/>
      <c r="AT126" s="57"/>
      <c r="AU126" s="68"/>
      <c r="BF126" s="79"/>
    </row>
    <row r="127" spans="3:58">
      <c r="C127" s="54"/>
      <c r="D127" s="54"/>
      <c r="K127" s="91"/>
      <c r="AI127" s="18"/>
      <c r="AN127" s="57"/>
      <c r="AO127" s="57"/>
      <c r="AP127" s="57"/>
      <c r="AQ127" s="57"/>
      <c r="AR127" s="57"/>
      <c r="AS127" s="57"/>
      <c r="AT127" s="57"/>
      <c r="AU127" s="68"/>
      <c r="BF127" s="79"/>
    </row>
    <row r="128" spans="3:58">
      <c r="C128" s="54"/>
      <c r="D128" s="54"/>
      <c r="K128" s="91"/>
      <c r="AI128" s="18"/>
      <c r="AN128" s="57"/>
      <c r="AO128" s="57"/>
      <c r="AP128" s="57"/>
      <c r="AQ128" s="57"/>
      <c r="AR128" s="57"/>
      <c r="AS128" s="57"/>
      <c r="AT128" s="57"/>
      <c r="AU128" s="68"/>
      <c r="BF128" s="79"/>
    </row>
    <row r="129" spans="3:58">
      <c r="C129" s="54"/>
      <c r="D129" s="54"/>
      <c r="K129" s="91"/>
      <c r="AI129" s="18"/>
      <c r="AN129" s="57"/>
      <c r="AO129" s="57"/>
      <c r="AP129" s="57"/>
      <c r="AQ129" s="57"/>
      <c r="AR129" s="57"/>
      <c r="AS129" s="57"/>
      <c r="AT129" s="57"/>
      <c r="AU129" s="68"/>
      <c r="BF129" s="79"/>
    </row>
    <row r="130" spans="3:58">
      <c r="C130" s="54"/>
      <c r="D130" s="54"/>
      <c r="K130" s="91"/>
      <c r="AI130" s="18"/>
      <c r="AN130" s="57"/>
      <c r="AO130" s="57"/>
      <c r="AP130" s="57"/>
      <c r="AQ130" s="57"/>
      <c r="AR130" s="57"/>
      <c r="AS130" s="57"/>
      <c r="AT130" s="57"/>
      <c r="AU130" s="68"/>
      <c r="BF130" s="79"/>
    </row>
    <row r="131" spans="3:58">
      <c r="C131" s="54"/>
      <c r="D131" s="54"/>
      <c r="K131" s="91"/>
      <c r="AI131" s="18"/>
      <c r="AN131" s="57"/>
      <c r="AO131" s="57"/>
      <c r="AP131" s="57"/>
      <c r="AQ131" s="57"/>
      <c r="AR131" s="57"/>
      <c r="AS131" s="57"/>
      <c r="AT131" s="57"/>
      <c r="AU131" s="68"/>
      <c r="BF131" s="79"/>
    </row>
    <row r="132" spans="3:58">
      <c r="C132" s="54"/>
      <c r="D132" s="54"/>
      <c r="K132" s="91"/>
      <c r="AI132" s="18"/>
      <c r="AN132" s="57"/>
      <c r="AO132" s="57"/>
      <c r="AP132" s="57"/>
      <c r="AQ132" s="57"/>
      <c r="AR132" s="57"/>
      <c r="AS132" s="57"/>
      <c r="AT132" s="57"/>
      <c r="AU132" s="68"/>
      <c r="BF132" s="79"/>
    </row>
    <row r="133" spans="3:58">
      <c r="C133" s="54"/>
      <c r="D133" s="54"/>
      <c r="K133" s="91"/>
      <c r="AI133" s="18"/>
      <c r="AN133" s="57"/>
      <c r="AO133" s="57"/>
      <c r="AP133" s="57"/>
      <c r="AQ133" s="57"/>
      <c r="AR133" s="57"/>
      <c r="AS133" s="57"/>
      <c r="AT133" s="57"/>
      <c r="AU133" s="68"/>
      <c r="BF133" s="79"/>
    </row>
    <row r="134" spans="3:58">
      <c r="C134" s="54"/>
      <c r="D134" s="54"/>
      <c r="K134" s="91"/>
      <c r="AI134" s="18"/>
      <c r="AN134" s="57"/>
      <c r="AO134" s="57"/>
      <c r="AP134" s="57"/>
      <c r="AQ134" s="57"/>
      <c r="AR134" s="57"/>
      <c r="AS134" s="57"/>
      <c r="AT134" s="57"/>
      <c r="AU134" s="68"/>
      <c r="BF134" s="79"/>
    </row>
    <row r="135" spans="3:58">
      <c r="C135" s="54"/>
      <c r="D135" s="54"/>
      <c r="K135" s="91"/>
      <c r="AI135" s="18"/>
      <c r="AN135" s="57"/>
      <c r="AO135" s="57"/>
      <c r="AP135" s="57"/>
      <c r="AQ135" s="57"/>
      <c r="AR135" s="57"/>
      <c r="AS135" s="57"/>
      <c r="AT135" s="57"/>
      <c r="AU135" s="68"/>
      <c r="BF135" s="79"/>
    </row>
    <row r="136" spans="3:58">
      <c r="C136" s="54"/>
      <c r="D136" s="54"/>
      <c r="K136" s="91"/>
      <c r="AI136" s="18"/>
      <c r="AN136" s="57"/>
      <c r="AO136" s="57"/>
      <c r="AP136" s="57"/>
      <c r="AQ136" s="57"/>
      <c r="AR136" s="57"/>
      <c r="AS136" s="57"/>
      <c r="AT136" s="57"/>
      <c r="AU136" s="68"/>
      <c r="BF136" s="79"/>
    </row>
    <row r="137" spans="3:58">
      <c r="C137" s="54"/>
      <c r="D137" s="54"/>
      <c r="K137" s="91"/>
      <c r="AI137" s="18"/>
      <c r="AN137" s="57"/>
      <c r="AO137" s="57"/>
      <c r="AP137" s="57"/>
      <c r="AQ137" s="57"/>
      <c r="AR137" s="57"/>
      <c r="AS137" s="57"/>
      <c r="AT137" s="57"/>
      <c r="AU137" s="68"/>
      <c r="BF137" s="79"/>
    </row>
    <row r="138" spans="3:58">
      <c r="C138" s="54"/>
      <c r="D138" s="54"/>
      <c r="K138" s="91"/>
      <c r="AI138" s="18"/>
      <c r="AN138" s="57"/>
      <c r="AO138" s="57"/>
      <c r="AP138" s="57"/>
      <c r="AQ138" s="57"/>
      <c r="AR138" s="57"/>
      <c r="AS138" s="57"/>
      <c r="AT138" s="57"/>
      <c r="AU138" s="68"/>
      <c r="BF138" s="79"/>
    </row>
    <row r="139" spans="3:58">
      <c r="C139" s="54"/>
      <c r="D139" s="54"/>
      <c r="K139" s="91"/>
      <c r="AI139" s="18"/>
      <c r="AN139" s="57"/>
      <c r="AO139" s="57"/>
      <c r="AP139" s="57"/>
      <c r="AQ139" s="57"/>
      <c r="AR139" s="57"/>
      <c r="AS139" s="57"/>
      <c r="AT139" s="57"/>
      <c r="AU139" s="68"/>
      <c r="BF139" s="79"/>
    </row>
    <row r="140" spans="3:58">
      <c r="C140" s="54"/>
      <c r="D140" s="54"/>
      <c r="K140" s="91"/>
      <c r="AI140" s="18"/>
      <c r="AN140" s="57"/>
      <c r="AO140" s="57"/>
      <c r="AP140" s="57"/>
      <c r="AQ140" s="57"/>
      <c r="AR140" s="57"/>
      <c r="AS140" s="57"/>
      <c r="AT140" s="57"/>
      <c r="AU140" s="68"/>
      <c r="BF140" s="79"/>
    </row>
    <row r="141" spans="3:58">
      <c r="C141" s="54"/>
      <c r="D141" s="54"/>
      <c r="K141" s="91"/>
      <c r="AI141" s="18"/>
      <c r="AN141" s="57"/>
      <c r="AO141" s="57"/>
      <c r="AP141" s="57"/>
      <c r="AQ141" s="57"/>
      <c r="AR141" s="57"/>
      <c r="AS141" s="57"/>
      <c r="AT141" s="57"/>
      <c r="AU141" s="68"/>
      <c r="BF141" s="79"/>
    </row>
    <row r="142" spans="3:58">
      <c r="C142" s="54"/>
      <c r="D142" s="54"/>
      <c r="K142" s="91"/>
      <c r="AI142" s="18"/>
      <c r="AN142" s="57"/>
      <c r="AO142" s="57"/>
      <c r="AP142" s="57"/>
      <c r="AQ142" s="57"/>
      <c r="AR142" s="57"/>
      <c r="AS142" s="57"/>
      <c r="AT142" s="57"/>
      <c r="AU142" s="68"/>
      <c r="BF142" s="79"/>
    </row>
    <row r="143" spans="3:58">
      <c r="C143" s="54"/>
      <c r="D143" s="54"/>
      <c r="K143" s="91"/>
      <c r="AI143" s="18"/>
      <c r="AN143" s="57"/>
      <c r="AO143" s="57"/>
      <c r="AP143" s="57"/>
      <c r="AQ143" s="57"/>
      <c r="AR143" s="57"/>
      <c r="AS143" s="57"/>
      <c r="AT143" s="57"/>
      <c r="AU143" s="68"/>
      <c r="BF143" s="79"/>
    </row>
    <row r="144" spans="3:58">
      <c r="C144" s="54"/>
      <c r="D144" s="54"/>
      <c r="K144" s="91"/>
      <c r="AI144" s="18"/>
      <c r="AN144" s="57"/>
      <c r="AO144" s="57"/>
      <c r="AP144" s="57"/>
      <c r="AQ144" s="57"/>
      <c r="AR144" s="57"/>
      <c r="AS144" s="57"/>
      <c r="AT144" s="57"/>
      <c r="AU144" s="68"/>
      <c r="BF144" s="79"/>
    </row>
    <row r="145" spans="3:58">
      <c r="C145" s="54"/>
      <c r="D145" s="54"/>
      <c r="K145" s="91"/>
      <c r="AI145" s="18"/>
      <c r="AN145" s="57"/>
      <c r="AO145" s="57"/>
      <c r="AP145" s="57"/>
      <c r="AQ145" s="57"/>
      <c r="AR145" s="57"/>
      <c r="AS145" s="57"/>
      <c r="AT145" s="57"/>
      <c r="AU145" s="68"/>
      <c r="BF145" s="79"/>
    </row>
    <row r="146" spans="3:58">
      <c r="C146" s="54"/>
      <c r="D146" s="54"/>
      <c r="K146" s="91"/>
      <c r="AI146" s="18"/>
      <c r="AN146" s="57"/>
      <c r="AO146" s="57"/>
      <c r="AP146" s="57"/>
      <c r="AQ146" s="57"/>
      <c r="AR146" s="57"/>
      <c r="AS146" s="57"/>
      <c r="AT146" s="57"/>
      <c r="AU146" s="68"/>
      <c r="BF146" s="79"/>
    </row>
    <row r="147" spans="3:58">
      <c r="C147" s="54"/>
      <c r="D147" s="54"/>
      <c r="K147" s="91"/>
      <c r="AI147" s="18"/>
      <c r="AN147" s="57"/>
      <c r="AO147" s="57"/>
      <c r="AP147" s="57"/>
      <c r="AQ147" s="57"/>
      <c r="AR147" s="57"/>
      <c r="AS147" s="57"/>
      <c r="AT147" s="57"/>
      <c r="AU147" s="68"/>
      <c r="BF147" s="79"/>
    </row>
    <row r="148" spans="3:58">
      <c r="C148" s="54"/>
      <c r="D148" s="54"/>
      <c r="K148" s="91"/>
      <c r="AI148" s="18"/>
      <c r="AN148" s="57"/>
      <c r="AO148" s="57"/>
      <c r="AP148" s="57"/>
      <c r="AQ148" s="57"/>
      <c r="AR148" s="57"/>
      <c r="AS148" s="57"/>
      <c r="AT148" s="57"/>
      <c r="AU148" s="68"/>
      <c r="BF148" s="79"/>
    </row>
    <row r="149" spans="3:58">
      <c r="C149" s="54"/>
      <c r="D149" s="54"/>
      <c r="K149" s="91"/>
      <c r="AI149" s="18"/>
      <c r="AN149" s="57"/>
      <c r="AO149" s="57"/>
      <c r="AP149" s="57"/>
      <c r="AQ149" s="57"/>
      <c r="AR149" s="57"/>
      <c r="AS149" s="57"/>
      <c r="AT149" s="57"/>
      <c r="AU149" s="68"/>
      <c r="BF149" s="79"/>
    </row>
    <row r="150" spans="3:58">
      <c r="C150" s="54"/>
      <c r="D150" s="54"/>
      <c r="K150" s="91"/>
      <c r="AI150" s="18"/>
      <c r="AN150" s="57"/>
      <c r="AO150" s="57"/>
      <c r="AP150" s="57"/>
      <c r="AQ150" s="57"/>
      <c r="AR150" s="57"/>
      <c r="AS150" s="57"/>
      <c r="AT150" s="57"/>
      <c r="AU150" s="68"/>
      <c r="BF150" s="79"/>
    </row>
    <row r="151" spans="3:58">
      <c r="C151" s="54"/>
      <c r="D151" s="54"/>
      <c r="K151" s="91"/>
      <c r="AI151" s="18"/>
      <c r="AN151" s="57"/>
      <c r="AO151" s="57"/>
      <c r="AP151" s="57"/>
      <c r="AQ151" s="57"/>
      <c r="AR151" s="57"/>
      <c r="AS151" s="57"/>
      <c r="AT151" s="57"/>
      <c r="AU151" s="68"/>
      <c r="BF151" s="79"/>
    </row>
    <row r="152" spans="3:58">
      <c r="C152" s="54"/>
      <c r="D152" s="54"/>
      <c r="K152" s="91"/>
      <c r="AI152" s="18"/>
      <c r="AN152" s="57"/>
      <c r="AO152" s="57"/>
      <c r="AP152" s="57"/>
      <c r="AQ152" s="57"/>
      <c r="AR152" s="57"/>
      <c r="AS152" s="57"/>
      <c r="AT152" s="57"/>
      <c r="AU152" s="68"/>
      <c r="BF152" s="79"/>
    </row>
    <row r="153" spans="3:58">
      <c r="C153" s="54"/>
      <c r="D153" s="54"/>
      <c r="K153" s="91"/>
      <c r="AI153" s="18"/>
      <c r="AN153" s="57"/>
      <c r="AO153" s="57"/>
      <c r="AP153" s="57"/>
      <c r="AQ153" s="57"/>
      <c r="AR153" s="57"/>
      <c r="AS153" s="57"/>
      <c r="AT153" s="57"/>
      <c r="AU153" s="68"/>
      <c r="BF153" s="79"/>
    </row>
    <row r="154" spans="3:58">
      <c r="C154" s="54"/>
      <c r="D154" s="54"/>
      <c r="K154" s="91"/>
      <c r="AI154" s="18"/>
      <c r="AN154" s="57"/>
      <c r="AO154" s="57"/>
      <c r="AP154" s="57"/>
      <c r="AQ154" s="57"/>
      <c r="AR154" s="57"/>
      <c r="AS154" s="57"/>
      <c r="AT154" s="57"/>
      <c r="AU154" s="68"/>
      <c r="BF154" s="79"/>
    </row>
    <row r="155" spans="3:58">
      <c r="C155" s="54"/>
      <c r="D155" s="54"/>
      <c r="K155" s="91"/>
      <c r="AI155" s="18"/>
      <c r="AN155" s="57"/>
      <c r="AO155" s="57"/>
      <c r="AP155" s="57"/>
      <c r="AQ155" s="57"/>
      <c r="AR155" s="57"/>
      <c r="AS155" s="57"/>
      <c r="AT155" s="57"/>
      <c r="AU155" s="68"/>
      <c r="BF155" s="79"/>
    </row>
    <row r="156" spans="3:58">
      <c r="C156" s="54"/>
      <c r="D156" s="54"/>
      <c r="K156" s="91"/>
      <c r="AI156" s="18"/>
      <c r="AN156" s="57"/>
      <c r="AO156" s="57"/>
      <c r="AP156" s="57"/>
      <c r="AQ156" s="57"/>
      <c r="AR156" s="57"/>
      <c r="AS156" s="57"/>
      <c r="AT156" s="57"/>
      <c r="AU156" s="68"/>
      <c r="BF156" s="79"/>
    </row>
    <row r="157" spans="3:58">
      <c r="C157" s="54"/>
      <c r="D157" s="54"/>
      <c r="K157" s="91"/>
      <c r="AI157" s="18"/>
      <c r="AN157" s="57"/>
      <c r="AO157" s="57"/>
      <c r="AP157" s="57"/>
      <c r="AQ157" s="57"/>
      <c r="AR157" s="57"/>
      <c r="AS157" s="57"/>
      <c r="AT157" s="57"/>
      <c r="AU157" s="68"/>
      <c r="BF157" s="79"/>
    </row>
    <row r="158" spans="3:58">
      <c r="C158" s="54"/>
      <c r="D158" s="54"/>
      <c r="K158" s="91"/>
      <c r="AI158" s="18"/>
      <c r="AN158" s="57"/>
      <c r="AO158" s="57"/>
      <c r="AP158" s="57"/>
      <c r="AQ158" s="57"/>
      <c r="AR158" s="57"/>
      <c r="AS158" s="57"/>
      <c r="AT158" s="57"/>
      <c r="AU158" s="68"/>
      <c r="BF158" s="79"/>
    </row>
    <row r="159" spans="3:58">
      <c r="C159" s="54"/>
      <c r="D159" s="54"/>
      <c r="K159" s="91"/>
      <c r="AI159" s="18"/>
      <c r="AN159" s="57"/>
      <c r="AO159" s="57"/>
      <c r="AP159" s="57"/>
      <c r="AQ159" s="57"/>
      <c r="AR159" s="57"/>
      <c r="AS159" s="57"/>
      <c r="AT159" s="57"/>
      <c r="AU159" s="68"/>
      <c r="BF159" s="79"/>
    </row>
    <row r="160" spans="3:58">
      <c r="C160" s="54"/>
      <c r="D160" s="54"/>
      <c r="K160" s="91"/>
      <c r="AI160" s="18"/>
      <c r="AN160" s="57"/>
      <c r="AO160" s="57"/>
      <c r="AP160" s="57"/>
      <c r="AQ160" s="57"/>
      <c r="AR160" s="57"/>
      <c r="AS160" s="57"/>
      <c r="AT160" s="57"/>
      <c r="AU160" s="68"/>
      <c r="BF160" s="79"/>
    </row>
    <row r="161" spans="3:58">
      <c r="C161" s="54"/>
      <c r="D161" s="54"/>
      <c r="K161" s="91"/>
      <c r="AI161" s="18"/>
      <c r="AN161" s="57"/>
      <c r="AO161" s="57"/>
      <c r="AP161" s="57"/>
      <c r="AQ161" s="57"/>
      <c r="AR161" s="57"/>
      <c r="AS161" s="57"/>
      <c r="AT161" s="57"/>
      <c r="AU161" s="68"/>
      <c r="BF161" s="79"/>
    </row>
    <row r="162" spans="3:58">
      <c r="C162" s="54"/>
      <c r="D162" s="54"/>
      <c r="K162" s="91"/>
      <c r="AI162" s="18"/>
      <c r="AN162" s="57"/>
      <c r="AO162" s="57"/>
      <c r="AP162" s="57"/>
      <c r="AQ162" s="57"/>
      <c r="AR162" s="57"/>
      <c r="AS162" s="57"/>
      <c r="AT162" s="57"/>
      <c r="AU162" s="68"/>
      <c r="BF162" s="79"/>
    </row>
    <row r="163" spans="3:58">
      <c r="C163" s="54"/>
      <c r="D163" s="54"/>
      <c r="K163" s="91"/>
      <c r="AI163" s="18"/>
      <c r="AN163" s="57"/>
      <c r="AO163" s="57"/>
      <c r="AP163" s="57"/>
      <c r="AQ163" s="57"/>
      <c r="AR163" s="57"/>
      <c r="AS163" s="57"/>
      <c r="AT163" s="57"/>
      <c r="AU163" s="68"/>
      <c r="BF163" s="79"/>
    </row>
    <row r="164" spans="3:58">
      <c r="C164" s="54"/>
      <c r="D164" s="54"/>
      <c r="K164" s="91"/>
      <c r="AI164" s="18"/>
      <c r="AN164" s="57"/>
      <c r="AO164" s="57"/>
      <c r="AP164" s="57"/>
      <c r="AQ164" s="57"/>
      <c r="AR164" s="57"/>
      <c r="AS164" s="57"/>
      <c r="AT164" s="57"/>
      <c r="AU164" s="68"/>
      <c r="BF164" s="79"/>
    </row>
    <row r="165" spans="3:58">
      <c r="C165" s="54"/>
      <c r="D165" s="54"/>
      <c r="K165" s="91"/>
      <c r="AI165" s="18"/>
      <c r="AN165" s="57"/>
      <c r="AO165" s="57"/>
      <c r="AP165" s="57"/>
      <c r="AQ165" s="57"/>
      <c r="AR165" s="57"/>
      <c r="AS165" s="57"/>
      <c r="AT165" s="57"/>
      <c r="AU165" s="68"/>
      <c r="BF165" s="79"/>
    </row>
    <row r="166" spans="3:58">
      <c r="C166" s="54"/>
      <c r="D166" s="54"/>
      <c r="K166" s="91"/>
      <c r="AI166" s="18"/>
      <c r="AN166" s="57"/>
      <c r="AO166" s="57"/>
      <c r="AP166" s="57"/>
      <c r="AQ166" s="57"/>
      <c r="AR166" s="57"/>
      <c r="AS166" s="57"/>
      <c r="AT166" s="57"/>
      <c r="AU166" s="68"/>
      <c r="BF166" s="79"/>
    </row>
    <row r="167" spans="3:58">
      <c r="C167" s="54"/>
      <c r="D167" s="54"/>
      <c r="K167" s="91"/>
      <c r="AI167" s="18"/>
      <c r="AN167" s="57"/>
      <c r="AO167" s="57"/>
      <c r="AP167" s="57"/>
      <c r="AQ167" s="57"/>
      <c r="AR167" s="57"/>
      <c r="AS167" s="57"/>
      <c r="AT167" s="57"/>
      <c r="AU167" s="68"/>
      <c r="BF167" s="79"/>
    </row>
    <row r="168" spans="3:58">
      <c r="C168" s="54"/>
      <c r="D168" s="54"/>
      <c r="K168" s="91"/>
      <c r="AI168" s="18"/>
      <c r="AN168" s="57"/>
      <c r="AO168" s="57"/>
      <c r="AP168" s="57"/>
      <c r="AQ168" s="57"/>
      <c r="AR168" s="57"/>
      <c r="AS168" s="57"/>
      <c r="AT168" s="57"/>
      <c r="AU168" s="68"/>
      <c r="BF168" s="79"/>
    </row>
    <row r="169" spans="3:58">
      <c r="C169" s="54"/>
      <c r="D169" s="54"/>
      <c r="K169" s="91"/>
      <c r="AI169" s="18"/>
      <c r="AN169" s="57"/>
      <c r="AO169" s="57"/>
      <c r="AP169" s="57"/>
      <c r="AQ169" s="57"/>
      <c r="AR169" s="57"/>
      <c r="AS169" s="57"/>
      <c r="AT169" s="57"/>
      <c r="AU169" s="68"/>
      <c r="BF169" s="79"/>
    </row>
    <row r="170" spans="3:58">
      <c r="C170" s="54"/>
      <c r="D170" s="54"/>
      <c r="K170" s="91"/>
      <c r="AI170" s="18"/>
      <c r="AN170" s="57"/>
      <c r="AO170" s="57"/>
      <c r="AP170" s="57"/>
      <c r="AQ170" s="57"/>
      <c r="AR170" s="57"/>
      <c r="AS170" s="57"/>
      <c r="AT170" s="57"/>
      <c r="AU170" s="68"/>
      <c r="BF170" s="79"/>
    </row>
    <row r="171" spans="3:58">
      <c r="C171" s="54"/>
      <c r="D171" s="54"/>
      <c r="K171" s="91"/>
      <c r="AI171" s="18"/>
      <c r="AN171" s="57"/>
      <c r="AO171" s="57"/>
      <c r="AP171" s="57"/>
      <c r="AQ171" s="57"/>
      <c r="AR171" s="57"/>
      <c r="AS171" s="57"/>
      <c r="AT171" s="57"/>
      <c r="AU171" s="68"/>
      <c r="BF171" s="79"/>
    </row>
    <row r="172" spans="3:58">
      <c r="C172" s="54"/>
      <c r="D172" s="54"/>
      <c r="K172" s="91"/>
      <c r="AI172" s="18"/>
      <c r="AN172" s="57"/>
      <c r="AO172" s="57"/>
      <c r="AP172" s="57"/>
      <c r="AQ172" s="57"/>
      <c r="AR172" s="57"/>
      <c r="AS172" s="57"/>
      <c r="AT172" s="57"/>
      <c r="AU172" s="68"/>
      <c r="BF172" s="79"/>
    </row>
    <row r="173" spans="3:58">
      <c r="C173" s="54"/>
      <c r="D173" s="54"/>
      <c r="K173" s="91"/>
      <c r="AI173" s="18"/>
      <c r="AN173" s="57"/>
      <c r="AO173" s="57"/>
      <c r="AP173" s="57"/>
      <c r="AQ173" s="57"/>
      <c r="AR173" s="57"/>
      <c r="AS173" s="57"/>
      <c r="AT173" s="57"/>
      <c r="AU173" s="68"/>
      <c r="BF173" s="79"/>
    </row>
    <row r="174" spans="3:58">
      <c r="C174" s="54"/>
      <c r="D174" s="54"/>
      <c r="K174" s="91"/>
      <c r="AI174" s="18"/>
      <c r="AN174" s="57"/>
      <c r="AO174" s="57"/>
      <c r="AP174" s="57"/>
      <c r="AQ174" s="57"/>
      <c r="AR174" s="57"/>
      <c r="AS174" s="57"/>
      <c r="AT174" s="57"/>
      <c r="AU174" s="68"/>
      <c r="BF174" s="79"/>
    </row>
    <row r="175" spans="3:58">
      <c r="C175" s="54"/>
      <c r="D175" s="54"/>
      <c r="K175" s="91"/>
      <c r="AI175" s="18"/>
      <c r="AN175" s="57"/>
      <c r="AO175" s="57"/>
      <c r="AP175" s="57"/>
      <c r="AQ175" s="57"/>
      <c r="AR175" s="57"/>
      <c r="AS175" s="57"/>
      <c r="AT175" s="57"/>
      <c r="AU175" s="68"/>
      <c r="BF175" s="79"/>
    </row>
    <row r="176" spans="3:58">
      <c r="C176" s="54"/>
      <c r="D176" s="54"/>
      <c r="K176" s="91"/>
      <c r="AI176" s="18"/>
      <c r="AN176" s="57"/>
      <c r="AO176" s="57"/>
      <c r="AP176" s="57"/>
      <c r="AQ176" s="57"/>
      <c r="AR176" s="57"/>
      <c r="AS176" s="57"/>
      <c r="AT176" s="57"/>
      <c r="AU176" s="68"/>
      <c r="BF176" s="79"/>
    </row>
    <row r="177" spans="3:58">
      <c r="C177" s="54"/>
      <c r="D177" s="54"/>
      <c r="K177" s="91"/>
      <c r="AI177" s="18"/>
      <c r="AN177" s="57"/>
      <c r="AO177" s="57"/>
      <c r="AP177" s="57"/>
      <c r="AQ177" s="57"/>
      <c r="AR177" s="57"/>
      <c r="AS177" s="57"/>
      <c r="AT177" s="57"/>
      <c r="AU177" s="68"/>
      <c r="BF177" s="79"/>
    </row>
    <row r="178" spans="3:58">
      <c r="C178" s="54"/>
      <c r="D178" s="54"/>
      <c r="K178" s="91"/>
      <c r="AI178" s="18"/>
      <c r="AN178" s="57"/>
      <c r="AO178" s="57"/>
      <c r="AP178" s="57"/>
      <c r="AQ178" s="57"/>
      <c r="AR178" s="57"/>
      <c r="AS178" s="57"/>
      <c r="AT178" s="57"/>
      <c r="AU178" s="68"/>
      <c r="BF178" s="79"/>
    </row>
    <row r="179" spans="3:58">
      <c r="C179" s="54"/>
      <c r="D179" s="54"/>
      <c r="K179" s="91"/>
      <c r="AI179" s="18"/>
      <c r="AN179" s="57"/>
      <c r="AO179" s="57"/>
      <c r="AP179" s="57"/>
      <c r="AQ179" s="57"/>
      <c r="AR179" s="57"/>
      <c r="AS179" s="57"/>
      <c r="AT179" s="57"/>
      <c r="AU179" s="68"/>
      <c r="BF179" s="79"/>
    </row>
    <row r="180" spans="3:58">
      <c r="C180" s="54"/>
      <c r="D180" s="54"/>
      <c r="K180" s="91"/>
      <c r="AI180" s="18"/>
      <c r="AN180" s="57"/>
      <c r="AO180" s="57"/>
      <c r="AP180" s="57"/>
      <c r="AQ180" s="57"/>
      <c r="AR180" s="57"/>
      <c r="AS180" s="57"/>
      <c r="AT180" s="57"/>
      <c r="AU180" s="68"/>
      <c r="BF180" s="79"/>
    </row>
    <row r="181" spans="3:58">
      <c r="C181" s="54"/>
      <c r="D181" s="54"/>
      <c r="K181" s="91"/>
      <c r="AI181" s="18"/>
      <c r="AN181" s="57"/>
      <c r="AO181" s="57"/>
      <c r="AP181" s="57"/>
      <c r="AQ181" s="57"/>
      <c r="AR181" s="57"/>
      <c r="AS181" s="57"/>
      <c r="AT181" s="57"/>
      <c r="AU181" s="68"/>
      <c r="BF181" s="79"/>
    </row>
    <row r="182" spans="3:58">
      <c r="C182" s="54"/>
      <c r="D182" s="54"/>
      <c r="K182" s="91"/>
      <c r="AI182" s="18"/>
      <c r="AN182" s="57"/>
      <c r="AO182" s="57"/>
      <c r="AP182" s="57"/>
      <c r="AQ182" s="57"/>
      <c r="AR182" s="57"/>
      <c r="AS182" s="57"/>
      <c r="AT182" s="57"/>
      <c r="AU182" s="68"/>
      <c r="BF182" s="79"/>
    </row>
    <row r="183" spans="3:58">
      <c r="C183" s="54"/>
      <c r="D183" s="54"/>
      <c r="K183" s="91"/>
      <c r="AI183" s="18"/>
      <c r="AN183" s="57"/>
      <c r="AO183" s="57"/>
      <c r="AP183" s="57"/>
      <c r="AQ183" s="57"/>
      <c r="AR183" s="57"/>
      <c r="AS183" s="57"/>
      <c r="AT183" s="57"/>
      <c r="AU183" s="68"/>
      <c r="BF183" s="79"/>
    </row>
    <row r="184" spans="3:58">
      <c r="C184" s="54"/>
      <c r="D184" s="54"/>
      <c r="K184" s="91"/>
      <c r="AI184" s="18"/>
      <c r="AN184" s="57"/>
      <c r="AO184" s="57"/>
      <c r="AP184" s="57"/>
      <c r="AQ184" s="57"/>
      <c r="AR184" s="57"/>
      <c r="AS184" s="57"/>
      <c r="AT184" s="57"/>
      <c r="AU184" s="68"/>
      <c r="BF184" s="79"/>
    </row>
    <row r="185" spans="3:58">
      <c r="C185" s="54"/>
      <c r="D185" s="54"/>
      <c r="K185" s="91"/>
      <c r="AI185" s="18"/>
      <c r="AN185" s="57"/>
      <c r="AO185" s="57"/>
      <c r="AP185" s="57"/>
      <c r="AQ185" s="57"/>
      <c r="AR185" s="57"/>
      <c r="AS185" s="57"/>
      <c r="AT185" s="57"/>
      <c r="AU185" s="68"/>
      <c r="BF185" s="79"/>
    </row>
    <row r="186" spans="3:58">
      <c r="C186" s="54"/>
      <c r="D186" s="54"/>
      <c r="K186" s="91"/>
      <c r="AI186" s="18"/>
      <c r="AN186" s="57"/>
      <c r="AO186" s="57"/>
      <c r="AP186" s="57"/>
      <c r="AQ186" s="57"/>
      <c r="AR186" s="57"/>
      <c r="AS186" s="57"/>
      <c r="AT186" s="57"/>
      <c r="AU186" s="68"/>
      <c r="BF186" s="79"/>
    </row>
    <row r="187" spans="3:58">
      <c r="C187" s="54"/>
      <c r="D187" s="54"/>
      <c r="K187" s="91"/>
      <c r="AI187" s="18"/>
      <c r="AN187" s="57"/>
      <c r="AO187" s="57"/>
      <c r="AP187" s="57"/>
      <c r="AQ187" s="57"/>
      <c r="AR187" s="57"/>
      <c r="AS187" s="57"/>
      <c r="AT187" s="57"/>
      <c r="AU187" s="68"/>
      <c r="BF187" s="79"/>
    </row>
    <row r="188" spans="3:58">
      <c r="C188" s="54"/>
      <c r="D188" s="54"/>
      <c r="K188" s="91"/>
      <c r="AI188" s="18"/>
      <c r="AN188" s="57"/>
      <c r="AO188" s="57"/>
      <c r="AP188" s="57"/>
      <c r="AQ188" s="57"/>
      <c r="AR188" s="57"/>
      <c r="AS188" s="57"/>
      <c r="AT188" s="57"/>
      <c r="AU188" s="68"/>
      <c r="BF188" s="79"/>
    </row>
    <row r="189" spans="3:58">
      <c r="C189" s="54"/>
      <c r="D189" s="54"/>
      <c r="K189" s="91"/>
      <c r="AI189" s="18"/>
      <c r="AN189" s="57"/>
      <c r="AO189" s="57"/>
      <c r="AP189" s="57"/>
      <c r="AQ189" s="57"/>
      <c r="AR189" s="57"/>
      <c r="AS189" s="57"/>
      <c r="AT189" s="57"/>
      <c r="AU189" s="68"/>
      <c r="BF189" s="79"/>
    </row>
    <row r="190" spans="3:58">
      <c r="C190" s="54"/>
      <c r="D190" s="54"/>
      <c r="K190" s="91"/>
      <c r="AI190" s="18"/>
      <c r="AN190" s="57"/>
      <c r="AO190" s="57"/>
      <c r="AP190" s="57"/>
      <c r="AQ190" s="57"/>
      <c r="AR190" s="57"/>
      <c r="AS190" s="57"/>
      <c r="AT190" s="57"/>
      <c r="AU190" s="68"/>
      <c r="BF190" s="79"/>
    </row>
    <row r="191" spans="3:58">
      <c r="C191" s="54"/>
      <c r="D191" s="54"/>
      <c r="K191" s="91"/>
      <c r="AI191" s="18"/>
      <c r="AN191" s="57"/>
      <c r="AO191" s="57"/>
      <c r="AP191" s="57"/>
      <c r="AQ191" s="57"/>
      <c r="AR191" s="57"/>
      <c r="AS191" s="57"/>
      <c r="AT191" s="57"/>
      <c r="AU191" s="68"/>
      <c r="BF191" s="79"/>
    </row>
    <row r="192" spans="3:58">
      <c r="C192" s="54"/>
      <c r="D192" s="54"/>
      <c r="K192" s="91"/>
      <c r="AI192" s="18"/>
      <c r="AN192" s="57"/>
      <c r="AO192" s="57"/>
      <c r="AP192" s="57"/>
      <c r="AQ192" s="57"/>
      <c r="AR192" s="57"/>
      <c r="AS192" s="57"/>
      <c r="AT192" s="57"/>
      <c r="AU192" s="68"/>
      <c r="BF192" s="79"/>
    </row>
    <row r="193" spans="3:58">
      <c r="C193" s="54"/>
      <c r="D193" s="54"/>
      <c r="K193" s="91"/>
      <c r="AI193" s="18"/>
      <c r="AN193" s="57"/>
      <c r="AO193" s="57"/>
      <c r="AP193" s="57"/>
      <c r="AQ193" s="57"/>
      <c r="AR193" s="57"/>
      <c r="AS193" s="57"/>
      <c r="AT193" s="57"/>
      <c r="AU193" s="68"/>
      <c r="BF193" s="79"/>
    </row>
    <row r="194" spans="3:58">
      <c r="C194" s="54"/>
      <c r="D194" s="54"/>
      <c r="K194" s="91"/>
      <c r="AI194" s="18"/>
      <c r="AN194" s="57"/>
      <c r="AO194" s="57"/>
      <c r="AP194" s="57"/>
      <c r="AQ194" s="57"/>
      <c r="AR194" s="57"/>
      <c r="AS194" s="57"/>
      <c r="AT194" s="57"/>
      <c r="AU194" s="68"/>
      <c r="BF194" s="79"/>
    </row>
    <row r="195" spans="3:58">
      <c r="C195" s="54"/>
      <c r="D195" s="54"/>
      <c r="K195" s="91"/>
      <c r="AI195" s="18"/>
      <c r="AN195" s="57"/>
      <c r="AO195" s="57"/>
      <c r="AP195" s="57"/>
      <c r="AQ195" s="57"/>
      <c r="AR195" s="57"/>
      <c r="AS195" s="57"/>
      <c r="AT195" s="57"/>
      <c r="AU195" s="68"/>
      <c r="BF195" s="79"/>
    </row>
    <row r="196" spans="3:58">
      <c r="C196" s="54"/>
      <c r="D196" s="54"/>
      <c r="K196" s="91"/>
      <c r="AI196" s="18"/>
      <c r="AN196" s="57"/>
      <c r="AO196" s="57"/>
      <c r="AP196" s="57"/>
      <c r="AQ196" s="57"/>
      <c r="AR196" s="57"/>
      <c r="AS196" s="57"/>
      <c r="AT196" s="57"/>
      <c r="AU196" s="68"/>
      <c r="BF196" s="79"/>
    </row>
    <row r="197" spans="3:58">
      <c r="C197" s="54"/>
      <c r="D197" s="54"/>
      <c r="K197" s="91"/>
      <c r="AI197" s="18"/>
      <c r="AN197" s="57"/>
      <c r="AO197" s="57"/>
      <c r="AP197" s="57"/>
      <c r="AQ197" s="57"/>
      <c r="AR197" s="57"/>
      <c r="AS197" s="57"/>
      <c r="AT197" s="57"/>
      <c r="AU197" s="68"/>
      <c r="BF197" s="79"/>
    </row>
    <row r="198" spans="3:58">
      <c r="C198" s="54"/>
      <c r="D198" s="54"/>
      <c r="K198" s="91"/>
      <c r="AI198" s="18"/>
      <c r="AN198" s="57"/>
      <c r="AO198" s="57"/>
      <c r="AP198" s="57"/>
      <c r="AQ198" s="57"/>
      <c r="AR198" s="57"/>
      <c r="AS198" s="57"/>
      <c r="AT198" s="57"/>
      <c r="AU198" s="68"/>
      <c r="BF198" s="79"/>
    </row>
    <row r="199" spans="3:58">
      <c r="C199" s="54"/>
      <c r="D199" s="54"/>
      <c r="K199" s="91"/>
      <c r="AI199" s="18"/>
      <c r="AN199" s="57"/>
      <c r="AO199" s="57"/>
      <c r="AP199" s="57"/>
      <c r="AQ199" s="57"/>
      <c r="AR199" s="57"/>
      <c r="AS199" s="57"/>
      <c r="AT199" s="57"/>
      <c r="AU199" s="68"/>
      <c r="BF199" s="79"/>
    </row>
    <row r="200" spans="3:58">
      <c r="C200" s="54"/>
      <c r="D200" s="54"/>
      <c r="K200" s="91"/>
      <c r="AI200" s="18"/>
      <c r="AN200" s="57"/>
      <c r="AO200" s="57"/>
      <c r="AP200" s="57"/>
      <c r="AQ200" s="57"/>
      <c r="AR200" s="57"/>
      <c r="AS200" s="57"/>
      <c r="AT200" s="57"/>
      <c r="AU200" s="68"/>
      <c r="BF200" s="79"/>
    </row>
    <row r="201" spans="3:58">
      <c r="C201" s="54"/>
      <c r="D201" s="54"/>
      <c r="K201" s="91"/>
      <c r="AI201" s="18"/>
      <c r="AN201" s="57"/>
      <c r="AO201" s="57"/>
      <c r="AP201" s="57"/>
      <c r="AQ201" s="57"/>
      <c r="AR201" s="57"/>
      <c r="AS201" s="57"/>
      <c r="AT201" s="57"/>
      <c r="AU201" s="68"/>
      <c r="BF201" s="79"/>
    </row>
    <row r="202" spans="3:58">
      <c r="C202" s="54"/>
      <c r="D202" s="54"/>
      <c r="K202" s="91"/>
      <c r="AI202" s="18"/>
      <c r="AN202" s="57"/>
      <c r="AO202" s="57"/>
      <c r="AP202" s="57"/>
      <c r="AQ202" s="57"/>
      <c r="AR202" s="57"/>
      <c r="AS202" s="57"/>
      <c r="AT202" s="57"/>
      <c r="AU202" s="68"/>
      <c r="BF202" s="79"/>
    </row>
    <row r="203" spans="3:58">
      <c r="C203" s="54"/>
      <c r="D203" s="54"/>
      <c r="K203" s="91"/>
      <c r="AI203" s="18"/>
      <c r="AN203" s="57"/>
      <c r="AO203" s="57"/>
      <c r="AP203" s="57"/>
      <c r="AQ203" s="57"/>
      <c r="AR203" s="57"/>
      <c r="AS203" s="57"/>
      <c r="AT203" s="57"/>
      <c r="AU203" s="68"/>
      <c r="BF203" s="79"/>
    </row>
    <row r="204" spans="3:58">
      <c r="C204" s="54"/>
      <c r="D204" s="54"/>
      <c r="K204" s="91"/>
      <c r="AI204" s="18"/>
      <c r="AN204" s="57"/>
      <c r="AO204" s="57"/>
      <c r="AP204" s="57"/>
      <c r="AQ204" s="57"/>
      <c r="AR204" s="57"/>
      <c r="AS204" s="57"/>
      <c r="AT204" s="57"/>
      <c r="AU204" s="68"/>
      <c r="BF204" s="79"/>
    </row>
    <row r="205" spans="3:58">
      <c r="C205" s="54"/>
      <c r="D205" s="54"/>
      <c r="K205" s="91"/>
      <c r="AI205" s="18"/>
      <c r="AN205" s="57"/>
      <c r="AO205" s="57"/>
      <c r="AP205" s="57"/>
      <c r="AQ205" s="57"/>
      <c r="AR205" s="57"/>
      <c r="AS205" s="57"/>
      <c r="AT205" s="57"/>
      <c r="AU205" s="68"/>
      <c r="BF205" s="79"/>
    </row>
    <row r="206" spans="3:58">
      <c r="C206" s="54"/>
      <c r="D206" s="54"/>
      <c r="K206" s="91"/>
      <c r="AI206" s="18"/>
      <c r="AN206" s="57"/>
      <c r="AO206" s="57"/>
      <c r="AP206" s="57"/>
      <c r="AQ206" s="57"/>
      <c r="AR206" s="57"/>
      <c r="AS206" s="57"/>
      <c r="AT206" s="57"/>
      <c r="AU206" s="68"/>
      <c r="BF206" s="79"/>
    </row>
    <row r="207" spans="3:58">
      <c r="C207" s="54"/>
      <c r="D207" s="54"/>
      <c r="K207" s="91"/>
      <c r="AI207" s="18"/>
      <c r="AN207" s="57"/>
      <c r="AO207" s="57"/>
      <c r="AP207" s="57"/>
      <c r="AQ207" s="57"/>
      <c r="AR207" s="57"/>
      <c r="AS207" s="57"/>
      <c r="AT207" s="57"/>
      <c r="AU207" s="68"/>
      <c r="BF207" s="79"/>
    </row>
    <row r="208" spans="3:58">
      <c r="C208" s="54"/>
      <c r="D208" s="54"/>
      <c r="K208" s="91"/>
      <c r="AI208" s="18"/>
      <c r="AN208" s="57"/>
      <c r="AO208" s="57"/>
      <c r="AP208" s="57"/>
      <c r="AQ208" s="57"/>
      <c r="AR208" s="57"/>
      <c r="AS208" s="57"/>
      <c r="AT208" s="57"/>
      <c r="AU208" s="68"/>
      <c r="BF208" s="79"/>
    </row>
    <row r="209" spans="3:58">
      <c r="C209" s="54"/>
      <c r="D209" s="54"/>
      <c r="K209" s="91"/>
      <c r="AI209" s="18"/>
      <c r="AN209" s="57"/>
      <c r="AO209" s="57"/>
      <c r="AP209" s="57"/>
      <c r="AQ209" s="57"/>
      <c r="AR209" s="57"/>
      <c r="AS209" s="57"/>
      <c r="AT209" s="57"/>
      <c r="AU209" s="68"/>
      <c r="BF209" s="79"/>
    </row>
    <row r="210" spans="3:58">
      <c r="C210" s="54"/>
      <c r="D210" s="54"/>
      <c r="K210" s="91"/>
      <c r="AI210" s="18"/>
      <c r="AN210" s="57"/>
      <c r="AO210" s="57"/>
      <c r="AP210" s="57"/>
      <c r="AQ210" s="57"/>
      <c r="AR210" s="57"/>
      <c r="AS210" s="57"/>
      <c r="AT210" s="57"/>
      <c r="AU210" s="68"/>
      <c r="BF210" s="79"/>
    </row>
    <row r="211" spans="3:58">
      <c r="C211" s="54"/>
      <c r="D211" s="54"/>
      <c r="K211" s="91"/>
      <c r="AI211" s="18"/>
      <c r="AN211" s="57"/>
      <c r="AO211" s="57"/>
      <c r="AP211" s="57"/>
      <c r="AQ211" s="57"/>
      <c r="AR211" s="57"/>
      <c r="AS211" s="57"/>
      <c r="AT211" s="57"/>
      <c r="AU211" s="68"/>
      <c r="BF211" s="79"/>
    </row>
    <row r="212" spans="3:58">
      <c r="C212" s="54"/>
      <c r="D212" s="54"/>
      <c r="K212" s="91"/>
      <c r="AI212" s="18"/>
      <c r="AN212" s="57"/>
      <c r="AO212" s="57"/>
      <c r="AP212" s="57"/>
      <c r="AQ212" s="57"/>
      <c r="AR212" s="57"/>
      <c r="AS212" s="57"/>
      <c r="AT212" s="57"/>
      <c r="AU212" s="68"/>
      <c r="BF212" s="79"/>
    </row>
    <row r="213" spans="3:58">
      <c r="C213" s="54"/>
      <c r="D213" s="54"/>
      <c r="K213" s="91"/>
      <c r="AI213" s="18"/>
      <c r="AN213" s="57"/>
      <c r="AO213" s="57"/>
      <c r="AP213" s="57"/>
      <c r="AQ213" s="57"/>
      <c r="AR213" s="57"/>
      <c r="AS213" s="57"/>
      <c r="AT213" s="57"/>
      <c r="AU213" s="68"/>
      <c r="BF213" s="79"/>
    </row>
    <row r="214" spans="3:58">
      <c r="C214" s="54"/>
      <c r="D214" s="54"/>
      <c r="K214" s="91"/>
      <c r="AI214" s="18"/>
      <c r="AN214" s="57"/>
      <c r="AO214" s="57"/>
      <c r="AP214" s="57"/>
      <c r="AQ214" s="57"/>
      <c r="AR214" s="57"/>
      <c r="AS214" s="57"/>
      <c r="AT214" s="57"/>
      <c r="AU214" s="68"/>
      <c r="BF214" s="79"/>
    </row>
    <row r="215" spans="3:58">
      <c r="C215" s="54"/>
      <c r="D215" s="54"/>
      <c r="K215" s="91"/>
      <c r="AI215" s="18"/>
      <c r="AN215" s="57"/>
      <c r="AO215" s="57"/>
      <c r="AP215" s="57"/>
      <c r="AQ215" s="57"/>
      <c r="AR215" s="57"/>
      <c r="AS215" s="57"/>
      <c r="AT215" s="57"/>
      <c r="AU215" s="68"/>
      <c r="BF215" s="79"/>
    </row>
    <row r="216" spans="3:58">
      <c r="C216" s="54"/>
      <c r="D216" s="54"/>
      <c r="K216" s="91"/>
      <c r="AI216" s="18"/>
      <c r="AN216" s="57"/>
      <c r="AO216" s="57"/>
      <c r="AP216" s="57"/>
      <c r="AQ216" s="57"/>
      <c r="AR216" s="57"/>
      <c r="AS216" s="57"/>
      <c r="AT216" s="57"/>
      <c r="AU216" s="68"/>
      <c r="BF216" s="79"/>
    </row>
    <row r="217" spans="3:58">
      <c r="C217" s="54"/>
      <c r="D217" s="54"/>
      <c r="K217" s="91"/>
      <c r="AI217" s="18"/>
      <c r="AN217" s="57"/>
      <c r="AO217" s="57"/>
      <c r="AP217" s="57"/>
      <c r="AQ217" s="57"/>
      <c r="AR217" s="57"/>
      <c r="AS217" s="57"/>
      <c r="AT217" s="57"/>
      <c r="AU217" s="68"/>
      <c r="BF217" s="79"/>
    </row>
    <row r="218" spans="3:58">
      <c r="C218" s="54"/>
      <c r="D218" s="54"/>
      <c r="K218" s="91"/>
      <c r="AI218" s="18"/>
      <c r="AN218" s="57"/>
      <c r="AO218" s="57"/>
      <c r="AP218" s="57"/>
      <c r="AQ218" s="57"/>
      <c r="AR218" s="57"/>
      <c r="AS218" s="57"/>
      <c r="AT218" s="57"/>
      <c r="AU218" s="68"/>
      <c r="BF218" s="79"/>
    </row>
    <row r="219" spans="3:58">
      <c r="C219" s="54"/>
      <c r="D219" s="54"/>
      <c r="K219" s="91"/>
      <c r="AI219" s="18"/>
      <c r="AN219" s="57"/>
      <c r="AO219" s="57"/>
      <c r="AP219" s="57"/>
      <c r="AQ219" s="57"/>
      <c r="AR219" s="57"/>
      <c r="AS219" s="57"/>
      <c r="AT219" s="57"/>
      <c r="AU219" s="68"/>
      <c r="BF219" s="79"/>
    </row>
    <row r="220" spans="3:58">
      <c r="C220" s="54"/>
      <c r="D220" s="54"/>
      <c r="K220" s="91"/>
      <c r="AI220" s="18"/>
      <c r="AN220" s="57"/>
      <c r="AO220" s="57"/>
      <c r="AP220" s="57"/>
      <c r="AQ220" s="57"/>
      <c r="AR220" s="57"/>
      <c r="AS220" s="57"/>
      <c r="AT220" s="57"/>
      <c r="AU220" s="68"/>
      <c r="BF220" s="79"/>
    </row>
    <row r="221" spans="3:58">
      <c r="C221" s="54"/>
      <c r="D221" s="54"/>
      <c r="K221" s="91"/>
      <c r="AI221" s="18"/>
      <c r="AN221" s="57"/>
      <c r="AO221" s="57"/>
      <c r="AP221" s="57"/>
      <c r="AQ221" s="57"/>
      <c r="AR221" s="57"/>
      <c r="AS221" s="57"/>
      <c r="AT221" s="57"/>
      <c r="AU221" s="68"/>
      <c r="BF221" s="79"/>
    </row>
    <row r="222" spans="3:58">
      <c r="C222" s="54"/>
      <c r="D222" s="54"/>
      <c r="K222" s="91"/>
      <c r="AI222" s="18"/>
      <c r="AN222" s="57"/>
      <c r="AO222" s="57"/>
      <c r="AP222" s="57"/>
      <c r="AQ222" s="57"/>
      <c r="AR222" s="57"/>
      <c r="AS222" s="57"/>
      <c r="AT222" s="57"/>
      <c r="AU222" s="68"/>
      <c r="BF222" s="79"/>
    </row>
    <row r="223" spans="3:58">
      <c r="C223" s="54"/>
      <c r="D223" s="54"/>
      <c r="K223" s="91"/>
      <c r="AI223" s="18"/>
      <c r="AN223" s="57"/>
      <c r="AO223" s="57"/>
      <c r="AP223" s="57"/>
      <c r="AQ223" s="57"/>
      <c r="AR223" s="57"/>
      <c r="AS223" s="57"/>
      <c r="AT223" s="57"/>
      <c r="AU223" s="68"/>
      <c r="BF223" s="79"/>
    </row>
    <row r="224" spans="3:58">
      <c r="C224" s="54"/>
      <c r="D224" s="54"/>
      <c r="K224" s="91"/>
      <c r="AI224" s="18"/>
      <c r="AN224" s="57"/>
      <c r="AO224" s="57"/>
      <c r="AP224" s="57"/>
      <c r="AQ224" s="57"/>
      <c r="AR224" s="57"/>
      <c r="AS224" s="57"/>
      <c r="AT224" s="57"/>
      <c r="AU224" s="68"/>
      <c r="BF224" s="79"/>
    </row>
    <row r="225" spans="3:58">
      <c r="C225" s="54"/>
      <c r="D225" s="54"/>
      <c r="K225" s="91"/>
      <c r="AI225" s="18"/>
      <c r="AN225" s="57"/>
      <c r="AO225" s="57"/>
      <c r="AP225" s="57"/>
      <c r="AQ225" s="57"/>
      <c r="AR225" s="57"/>
      <c r="AS225" s="57"/>
      <c r="AT225" s="57"/>
      <c r="AU225" s="68"/>
      <c r="BF225" s="79"/>
    </row>
    <row r="226" spans="3:58">
      <c r="C226" s="54"/>
      <c r="D226" s="54"/>
      <c r="K226" s="91"/>
      <c r="AI226" s="18"/>
      <c r="AN226" s="57"/>
      <c r="AO226" s="57"/>
      <c r="AP226" s="57"/>
      <c r="AQ226" s="57"/>
      <c r="AR226" s="57"/>
      <c r="AS226" s="57"/>
      <c r="AT226" s="57"/>
      <c r="AU226" s="68"/>
      <c r="BF226" s="79"/>
    </row>
    <row r="227" spans="3:58">
      <c r="C227" s="54"/>
      <c r="D227" s="54"/>
      <c r="K227" s="91"/>
      <c r="AI227" s="18"/>
      <c r="AN227" s="57"/>
      <c r="AO227" s="57"/>
      <c r="AP227" s="57"/>
      <c r="AQ227" s="57"/>
      <c r="AR227" s="57"/>
      <c r="AS227" s="57"/>
      <c r="AT227" s="57"/>
      <c r="AU227" s="68"/>
      <c r="BF227" s="79"/>
    </row>
    <row r="228" spans="3:58">
      <c r="C228" s="54"/>
      <c r="D228" s="54"/>
      <c r="K228" s="91"/>
      <c r="AI228" s="18"/>
      <c r="AN228" s="57"/>
      <c r="AO228" s="57"/>
      <c r="AP228" s="57"/>
      <c r="AQ228" s="57"/>
      <c r="AR228" s="57"/>
      <c r="AS228" s="57"/>
      <c r="AT228" s="57"/>
      <c r="AU228" s="68"/>
      <c r="BF228" s="79"/>
    </row>
    <row r="229" spans="3:58">
      <c r="C229" s="54"/>
      <c r="D229" s="54"/>
      <c r="K229" s="91"/>
      <c r="AI229" s="18"/>
      <c r="AN229" s="57"/>
      <c r="AO229" s="57"/>
      <c r="AP229" s="57"/>
      <c r="AQ229" s="57"/>
      <c r="AR229" s="57"/>
      <c r="AS229" s="57"/>
      <c r="AT229" s="57"/>
      <c r="AU229" s="68"/>
      <c r="BF229" s="79"/>
    </row>
    <row r="230" spans="3:58">
      <c r="C230" s="54"/>
      <c r="D230" s="54"/>
      <c r="K230" s="91"/>
      <c r="AI230" s="18"/>
      <c r="AN230" s="57"/>
      <c r="AO230" s="57"/>
      <c r="AP230" s="57"/>
      <c r="AQ230" s="57"/>
      <c r="AR230" s="57"/>
      <c r="AS230" s="57"/>
      <c r="AT230" s="57"/>
      <c r="AU230" s="68"/>
      <c r="BF230" s="79"/>
    </row>
    <row r="231" spans="3:58">
      <c r="C231" s="54"/>
      <c r="D231" s="54"/>
      <c r="K231" s="91"/>
      <c r="AI231" s="18"/>
      <c r="AN231" s="57"/>
      <c r="AO231" s="57"/>
      <c r="AP231" s="57"/>
      <c r="AQ231" s="57"/>
      <c r="AR231" s="57"/>
      <c r="AS231" s="57"/>
      <c r="AT231" s="57"/>
      <c r="AU231" s="68"/>
      <c r="BF231" s="79"/>
    </row>
    <row r="232" spans="3:58">
      <c r="C232" s="54"/>
      <c r="D232" s="54"/>
      <c r="K232" s="91"/>
      <c r="AI232" s="18"/>
      <c r="AN232" s="57"/>
      <c r="AO232" s="57"/>
      <c r="AP232" s="57"/>
      <c r="AQ232" s="57"/>
      <c r="AR232" s="57"/>
      <c r="AS232" s="57"/>
      <c r="AT232" s="57"/>
      <c r="AU232" s="68"/>
      <c r="BF232" s="79"/>
    </row>
    <row r="233" spans="3:58">
      <c r="C233" s="54"/>
      <c r="D233" s="54"/>
      <c r="K233" s="91"/>
      <c r="AI233" s="18"/>
      <c r="AN233" s="57"/>
      <c r="AO233" s="57"/>
      <c r="AP233" s="57"/>
      <c r="AQ233" s="57"/>
      <c r="AR233" s="57"/>
      <c r="AS233" s="57"/>
      <c r="AT233" s="57"/>
      <c r="AU233" s="68"/>
      <c r="BF233" s="79"/>
    </row>
    <row r="234" spans="3:58">
      <c r="C234" s="54"/>
      <c r="D234" s="54"/>
      <c r="K234" s="91"/>
      <c r="AI234" s="18"/>
      <c r="AN234" s="57"/>
      <c r="AO234" s="57"/>
      <c r="AP234" s="57"/>
      <c r="AQ234" s="57"/>
      <c r="AR234" s="57"/>
      <c r="AS234" s="57"/>
      <c r="AT234" s="57"/>
      <c r="AU234" s="68"/>
      <c r="BF234" s="79"/>
    </row>
    <row r="235" spans="3:58">
      <c r="C235" s="54"/>
      <c r="D235" s="54"/>
      <c r="K235" s="91"/>
      <c r="AI235" s="18"/>
      <c r="AN235" s="57"/>
      <c r="AO235" s="57"/>
      <c r="AP235" s="57"/>
      <c r="AQ235" s="57"/>
      <c r="AR235" s="57"/>
      <c r="AS235" s="57"/>
      <c r="AT235" s="57"/>
      <c r="AU235" s="68"/>
      <c r="BF235" s="79"/>
    </row>
    <row r="236" spans="3:58">
      <c r="C236" s="54"/>
      <c r="D236" s="54"/>
      <c r="K236" s="91"/>
      <c r="AI236" s="18"/>
      <c r="AN236" s="57"/>
      <c r="AO236" s="57"/>
      <c r="AP236" s="57"/>
      <c r="AQ236" s="57"/>
      <c r="AR236" s="57"/>
      <c r="AS236" s="57"/>
      <c r="AT236" s="57"/>
      <c r="AU236" s="68"/>
      <c r="BF236" s="79"/>
    </row>
    <row r="237" spans="3:58">
      <c r="C237" s="54"/>
      <c r="D237" s="54"/>
      <c r="K237" s="91"/>
      <c r="AI237" s="18"/>
      <c r="AN237" s="57"/>
      <c r="AO237" s="57"/>
      <c r="AP237" s="57"/>
      <c r="AQ237" s="57"/>
      <c r="AR237" s="57"/>
      <c r="AS237" s="57"/>
      <c r="AT237" s="57"/>
      <c r="AU237" s="68"/>
      <c r="BF237" s="79"/>
    </row>
    <row r="238" spans="3:58">
      <c r="C238" s="54"/>
      <c r="D238" s="54"/>
      <c r="K238" s="91"/>
      <c r="AI238" s="18"/>
      <c r="AN238" s="57"/>
      <c r="AO238" s="57"/>
      <c r="AP238" s="57"/>
      <c r="AQ238" s="57"/>
      <c r="AR238" s="57"/>
      <c r="AS238" s="57"/>
      <c r="AT238" s="57"/>
      <c r="AU238" s="68"/>
      <c r="BF238" s="79"/>
    </row>
    <row r="239" spans="3:58">
      <c r="C239" s="54"/>
      <c r="D239" s="54"/>
      <c r="K239" s="91"/>
      <c r="AI239" s="18"/>
      <c r="AN239" s="57"/>
      <c r="AO239" s="57"/>
      <c r="AP239" s="57"/>
      <c r="AQ239" s="57"/>
      <c r="AR239" s="57"/>
      <c r="AS239" s="57"/>
      <c r="AT239" s="57"/>
      <c r="AU239" s="68"/>
      <c r="BF239" s="79"/>
    </row>
    <row r="240" spans="3:58">
      <c r="C240" s="54"/>
      <c r="D240" s="54"/>
      <c r="K240" s="91"/>
      <c r="AI240" s="18"/>
      <c r="AN240" s="57"/>
      <c r="AO240" s="57"/>
      <c r="AP240" s="57"/>
      <c r="AQ240" s="57"/>
      <c r="AR240" s="57"/>
      <c r="AS240" s="57"/>
      <c r="AT240" s="57"/>
      <c r="AU240" s="68"/>
      <c r="BF240" s="79"/>
    </row>
    <row r="241" spans="3:58">
      <c r="C241" s="54"/>
      <c r="D241" s="54"/>
      <c r="K241" s="91"/>
      <c r="AI241" s="18"/>
      <c r="AN241" s="57"/>
      <c r="AO241" s="57"/>
      <c r="AP241" s="57"/>
      <c r="AQ241" s="57"/>
      <c r="AR241" s="57"/>
      <c r="AS241" s="57"/>
      <c r="AT241" s="57"/>
      <c r="AU241" s="68"/>
      <c r="BF241" s="79"/>
    </row>
    <row r="242" spans="3:58">
      <c r="C242" s="54"/>
      <c r="D242" s="54"/>
      <c r="K242" s="91"/>
      <c r="AI242" s="18"/>
      <c r="AN242" s="57"/>
      <c r="AO242" s="57"/>
      <c r="AP242" s="57"/>
      <c r="AQ242" s="57"/>
      <c r="AR242" s="57"/>
      <c r="AS242" s="57"/>
      <c r="AT242" s="57"/>
      <c r="AU242" s="68"/>
      <c r="BF242" s="79"/>
    </row>
    <row r="243" spans="3:58">
      <c r="C243" s="54"/>
      <c r="D243" s="54"/>
      <c r="K243" s="91"/>
      <c r="AI243" s="18"/>
      <c r="AN243" s="57"/>
      <c r="AO243" s="57"/>
      <c r="AP243" s="57"/>
      <c r="AQ243" s="57"/>
      <c r="AR243" s="57"/>
      <c r="AS243" s="57"/>
      <c r="AT243" s="57"/>
      <c r="AU243" s="68"/>
      <c r="BF243" s="79"/>
    </row>
    <row r="244" spans="3:58">
      <c r="C244" s="54"/>
      <c r="D244" s="54"/>
      <c r="K244" s="91"/>
      <c r="AI244" s="18"/>
      <c r="AN244" s="57"/>
      <c r="AO244" s="57"/>
      <c r="AP244" s="57"/>
      <c r="AQ244" s="57"/>
      <c r="AR244" s="57"/>
      <c r="AS244" s="57"/>
      <c r="AT244" s="57"/>
      <c r="AU244" s="68"/>
      <c r="BF244" s="79"/>
    </row>
    <row r="245" spans="3:58">
      <c r="C245" s="54"/>
      <c r="D245" s="54"/>
      <c r="K245" s="91"/>
      <c r="AI245" s="18"/>
      <c r="AN245" s="57"/>
      <c r="AO245" s="57"/>
      <c r="AP245" s="57"/>
      <c r="AQ245" s="57"/>
      <c r="AR245" s="57"/>
      <c r="AS245" s="57"/>
      <c r="AT245" s="57"/>
      <c r="AU245" s="68"/>
      <c r="BF245" s="79"/>
    </row>
    <row r="246" spans="3:58">
      <c r="C246" s="54"/>
      <c r="D246" s="54"/>
      <c r="K246" s="91"/>
      <c r="AI246" s="18"/>
      <c r="AN246" s="57"/>
      <c r="AO246" s="57"/>
      <c r="AP246" s="57"/>
      <c r="AQ246" s="57"/>
      <c r="AR246" s="57"/>
      <c r="AS246" s="57"/>
      <c r="AT246" s="57"/>
      <c r="AU246" s="68"/>
      <c r="BF246" s="79"/>
    </row>
    <row r="247" spans="3:58">
      <c r="C247" s="54"/>
      <c r="D247" s="54"/>
      <c r="K247" s="91"/>
      <c r="AI247" s="18"/>
      <c r="AN247" s="57"/>
      <c r="AO247" s="57"/>
      <c r="AP247" s="57"/>
      <c r="AQ247" s="57"/>
      <c r="AR247" s="57"/>
      <c r="AS247" s="57"/>
      <c r="AT247" s="57"/>
      <c r="AU247" s="68"/>
      <c r="BF247" s="79"/>
    </row>
    <row r="248" spans="3:58">
      <c r="C248" s="54"/>
      <c r="D248" s="54"/>
      <c r="K248" s="91"/>
      <c r="AI248" s="18"/>
      <c r="AN248" s="57"/>
      <c r="AO248" s="57"/>
      <c r="AP248" s="57"/>
      <c r="AQ248" s="57"/>
      <c r="AR248" s="57"/>
      <c r="AS248" s="57"/>
      <c r="AT248" s="57"/>
      <c r="AU248" s="68"/>
      <c r="BF248" s="79"/>
    </row>
    <row r="249" spans="3:58">
      <c r="C249" s="54"/>
      <c r="D249" s="54"/>
      <c r="K249" s="91"/>
      <c r="AI249" s="18"/>
      <c r="AN249" s="57"/>
      <c r="AO249" s="57"/>
      <c r="AP249" s="57"/>
      <c r="AQ249" s="57"/>
      <c r="AR249" s="57"/>
      <c r="AS249" s="57"/>
      <c r="AT249" s="57"/>
      <c r="AU249" s="68"/>
      <c r="BF249" s="79"/>
    </row>
    <row r="250" spans="3:58">
      <c r="C250" s="54"/>
      <c r="D250" s="54"/>
      <c r="K250" s="91"/>
      <c r="AI250" s="18"/>
      <c r="AN250" s="57"/>
      <c r="AO250" s="57"/>
      <c r="AP250" s="57"/>
      <c r="AQ250" s="57"/>
      <c r="AR250" s="57"/>
      <c r="AS250" s="57"/>
      <c r="AT250" s="57"/>
      <c r="AU250" s="68"/>
      <c r="BF250" s="79"/>
    </row>
    <row r="251" spans="3:58">
      <c r="C251" s="54"/>
      <c r="D251" s="54"/>
      <c r="K251" s="91"/>
      <c r="AI251" s="18"/>
      <c r="AN251" s="57"/>
      <c r="AO251" s="57"/>
      <c r="AP251" s="57"/>
      <c r="AQ251" s="57"/>
      <c r="AR251" s="57"/>
      <c r="AS251" s="57"/>
      <c r="AT251" s="57"/>
      <c r="AU251" s="68"/>
      <c r="BF251" s="79"/>
    </row>
    <row r="252" spans="3:58">
      <c r="C252" s="54"/>
      <c r="D252" s="54"/>
      <c r="K252" s="91"/>
      <c r="AI252" s="18"/>
      <c r="AN252" s="57"/>
      <c r="AO252" s="57"/>
      <c r="AP252" s="57"/>
      <c r="AQ252" s="57"/>
      <c r="AR252" s="57"/>
      <c r="AS252" s="57"/>
      <c r="AT252" s="57"/>
      <c r="AU252" s="68"/>
      <c r="BF252" s="79"/>
    </row>
    <row r="253" spans="3:58">
      <c r="C253" s="54"/>
      <c r="D253" s="54"/>
      <c r="K253" s="91"/>
      <c r="AI253" s="18"/>
      <c r="AN253" s="57"/>
      <c r="AO253" s="57"/>
      <c r="AP253" s="57"/>
      <c r="AQ253" s="57"/>
      <c r="AR253" s="57"/>
      <c r="AS253" s="57"/>
      <c r="AT253" s="57"/>
      <c r="AU253" s="68"/>
      <c r="BF253" s="79"/>
    </row>
    <row r="254" spans="3:58">
      <c r="C254" s="54"/>
      <c r="D254" s="54"/>
      <c r="K254" s="91"/>
      <c r="AI254" s="18"/>
      <c r="AN254" s="57"/>
      <c r="AO254" s="57"/>
      <c r="AP254" s="57"/>
      <c r="AQ254" s="57"/>
      <c r="AR254" s="57"/>
      <c r="AS254" s="57"/>
      <c r="AT254" s="57"/>
      <c r="AU254" s="68"/>
      <c r="BF254" s="79"/>
    </row>
    <row r="255" spans="3:58">
      <c r="C255" s="54"/>
      <c r="D255" s="54"/>
      <c r="K255" s="91"/>
      <c r="AI255" s="18"/>
      <c r="AN255" s="57"/>
      <c r="AO255" s="57"/>
      <c r="AP255" s="57"/>
      <c r="AQ255" s="57"/>
      <c r="AR255" s="57"/>
      <c r="AS255" s="57"/>
      <c r="AT255" s="57"/>
      <c r="AU255" s="68"/>
      <c r="BF255" s="79"/>
    </row>
    <row r="256" spans="3:58">
      <c r="C256" s="54"/>
      <c r="D256" s="54"/>
      <c r="K256" s="91"/>
      <c r="AI256" s="18"/>
      <c r="AN256" s="57"/>
      <c r="AO256" s="57"/>
      <c r="AP256" s="57"/>
      <c r="AQ256" s="57"/>
      <c r="AR256" s="57"/>
      <c r="AS256" s="57"/>
      <c r="AT256" s="57"/>
      <c r="AU256" s="68"/>
      <c r="BF256" s="79"/>
    </row>
    <row r="257" spans="3:58">
      <c r="C257" s="54"/>
      <c r="D257" s="54"/>
      <c r="K257" s="91"/>
      <c r="AI257" s="18"/>
      <c r="AN257" s="57"/>
      <c r="AO257" s="57"/>
      <c r="AP257" s="57"/>
      <c r="AQ257" s="57"/>
      <c r="AR257" s="57"/>
      <c r="AS257" s="57"/>
      <c r="AT257" s="57"/>
      <c r="AU257" s="68"/>
      <c r="BF257" s="79"/>
    </row>
    <row r="258" spans="3:58">
      <c r="C258" s="54"/>
      <c r="D258" s="54"/>
      <c r="K258" s="91"/>
      <c r="AI258" s="18"/>
      <c r="AN258" s="57"/>
      <c r="AO258" s="57"/>
      <c r="AP258" s="57"/>
      <c r="AQ258" s="57"/>
      <c r="AR258" s="57"/>
      <c r="AS258" s="57"/>
      <c r="AT258" s="57"/>
      <c r="AU258" s="68"/>
      <c r="BF258" s="79"/>
    </row>
    <row r="259" spans="3:58">
      <c r="C259" s="54"/>
      <c r="D259" s="54"/>
      <c r="K259" s="91"/>
      <c r="AI259" s="18"/>
      <c r="AN259" s="57"/>
      <c r="AO259" s="57"/>
      <c r="AP259" s="57"/>
      <c r="AQ259" s="57"/>
      <c r="AR259" s="57"/>
      <c r="AS259" s="57"/>
      <c r="AT259" s="57"/>
      <c r="AU259" s="68"/>
      <c r="BF259" s="79"/>
    </row>
    <row r="260" spans="3:58">
      <c r="C260" s="54"/>
      <c r="D260" s="54"/>
      <c r="K260" s="91"/>
      <c r="AI260" s="18"/>
      <c r="AN260" s="57"/>
      <c r="AO260" s="57"/>
      <c r="AP260" s="57"/>
      <c r="AQ260" s="57"/>
      <c r="AR260" s="57"/>
      <c r="AS260" s="57"/>
      <c r="AT260" s="57"/>
      <c r="AU260" s="68"/>
      <c r="BF260" s="79"/>
    </row>
    <row r="261" spans="3:58">
      <c r="C261" s="54"/>
      <c r="D261" s="54"/>
      <c r="K261" s="91"/>
      <c r="AI261" s="18"/>
      <c r="AN261" s="57"/>
      <c r="AO261" s="57"/>
      <c r="AP261" s="57"/>
      <c r="AQ261" s="57"/>
      <c r="AR261" s="57"/>
      <c r="AS261" s="57"/>
      <c r="AT261" s="57"/>
      <c r="AU261" s="68"/>
      <c r="BF261" s="79"/>
    </row>
    <row r="262" spans="3:58">
      <c r="C262" s="54"/>
      <c r="D262" s="54"/>
      <c r="K262" s="91"/>
      <c r="AI262" s="18"/>
      <c r="AN262" s="57"/>
      <c r="AO262" s="57"/>
      <c r="AP262" s="57"/>
      <c r="AQ262" s="57"/>
      <c r="AR262" s="57"/>
      <c r="AS262" s="57"/>
      <c r="AT262" s="57"/>
      <c r="AU262" s="68"/>
      <c r="BF262" s="79"/>
    </row>
    <row r="263" spans="3:58">
      <c r="C263" s="54"/>
      <c r="D263" s="54"/>
      <c r="K263" s="91"/>
      <c r="AI263" s="18"/>
      <c r="AN263" s="57"/>
      <c r="AO263" s="57"/>
      <c r="AP263" s="57"/>
      <c r="AQ263" s="57"/>
      <c r="AR263" s="57"/>
      <c r="AS263" s="57"/>
      <c r="AT263" s="57"/>
      <c r="AU263" s="68"/>
      <c r="BF263" s="79"/>
    </row>
    <row r="264" spans="3:58">
      <c r="C264" s="54"/>
      <c r="D264" s="54"/>
      <c r="K264" s="91"/>
      <c r="AI264" s="18"/>
      <c r="AN264" s="57"/>
      <c r="AO264" s="57"/>
      <c r="AP264" s="57"/>
      <c r="AQ264" s="57"/>
      <c r="AR264" s="57"/>
      <c r="AS264" s="57"/>
      <c r="AT264" s="57"/>
      <c r="AU264" s="68"/>
      <c r="BF264" s="79"/>
    </row>
    <row r="265" spans="3:58">
      <c r="C265" s="54"/>
      <c r="D265" s="54"/>
      <c r="K265" s="91"/>
      <c r="AI265" s="18"/>
      <c r="AN265" s="57"/>
      <c r="AO265" s="57"/>
      <c r="AP265" s="57"/>
      <c r="AQ265" s="57"/>
      <c r="AR265" s="57"/>
      <c r="AS265" s="57"/>
      <c r="AT265" s="57"/>
      <c r="AU265" s="68"/>
      <c r="BF265" s="79"/>
    </row>
    <row r="266" spans="3:58">
      <c r="C266" s="54"/>
      <c r="D266" s="54"/>
      <c r="K266" s="91"/>
      <c r="AI266" s="18"/>
      <c r="AN266" s="57"/>
      <c r="AO266" s="57"/>
      <c r="AP266" s="57"/>
      <c r="AQ266" s="57"/>
      <c r="AR266" s="57"/>
      <c r="AS266" s="57"/>
      <c r="AT266" s="57"/>
      <c r="AU266" s="68"/>
      <c r="BF266" s="79"/>
    </row>
    <row r="267" spans="3:58">
      <c r="C267" s="54"/>
      <c r="D267" s="54"/>
      <c r="K267" s="91"/>
      <c r="AI267" s="18"/>
      <c r="AN267" s="57"/>
      <c r="AO267" s="57"/>
      <c r="AP267" s="57"/>
      <c r="AQ267" s="57"/>
      <c r="AR267" s="57"/>
      <c r="AS267" s="57"/>
      <c r="AT267" s="57"/>
      <c r="AU267" s="68"/>
      <c r="BF267" s="79"/>
    </row>
    <row r="268" spans="3:58">
      <c r="C268" s="54"/>
      <c r="D268" s="54"/>
      <c r="K268" s="91"/>
      <c r="AI268" s="18"/>
      <c r="AN268" s="57"/>
      <c r="AO268" s="57"/>
      <c r="AP268" s="57"/>
      <c r="AQ268" s="57"/>
      <c r="AR268" s="57"/>
      <c r="AS268" s="57"/>
      <c r="AT268" s="57"/>
      <c r="AU268" s="68"/>
      <c r="BF268" s="79"/>
    </row>
    <row r="269" spans="3:58">
      <c r="C269" s="54"/>
      <c r="D269" s="54"/>
      <c r="K269" s="91"/>
      <c r="AI269" s="18"/>
      <c r="AN269" s="57"/>
      <c r="AO269" s="57"/>
      <c r="AP269" s="57"/>
      <c r="AQ269" s="57"/>
      <c r="AR269" s="57"/>
      <c r="AS269" s="57"/>
      <c r="AT269" s="57"/>
      <c r="AU269" s="68"/>
      <c r="BF269" s="79"/>
    </row>
    <row r="270" spans="3:58">
      <c r="C270" s="54"/>
      <c r="D270" s="54"/>
      <c r="K270" s="91"/>
      <c r="AI270" s="18"/>
      <c r="AN270" s="57"/>
      <c r="AO270" s="57"/>
      <c r="AP270" s="57"/>
      <c r="AQ270" s="57"/>
      <c r="AR270" s="57"/>
      <c r="AS270" s="57"/>
      <c r="AT270" s="57"/>
      <c r="AU270" s="68"/>
      <c r="BF270" s="79"/>
    </row>
    <row r="271" spans="3:58">
      <c r="C271" s="54"/>
      <c r="D271" s="54"/>
      <c r="K271" s="91"/>
      <c r="AI271" s="18"/>
      <c r="AN271" s="57"/>
      <c r="AO271" s="57"/>
      <c r="AP271" s="57"/>
      <c r="AQ271" s="57"/>
      <c r="AR271" s="57"/>
      <c r="AS271" s="57"/>
      <c r="AT271" s="57"/>
      <c r="AU271" s="68"/>
      <c r="BF271" s="79"/>
    </row>
    <row r="272" spans="3:58">
      <c r="C272" s="54"/>
      <c r="D272" s="54"/>
      <c r="K272" s="91"/>
      <c r="AI272" s="18"/>
      <c r="AN272" s="57"/>
      <c r="AO272" s="57"/>
      <c r="AP272" s="57"/>
      <c r="AQ272" s="57"/>
      <c r="AR272" s="57"/>
      <c r="AS272" s="57"/>
      <c r="AT272" s="57"/>
      <c r="AU272" s="68"/>
      <c r="BF272" s="79"/>
    </row>
    <row r="273" spans="3:58">
      <c r="C273" s="54"/>
      <c r="D273" s="54"/>
      <c r="K273" s="91"/>
      <c r="AI273" s="18"/>
      <c r="AN273" s="57"/>
      <c r="AO273" s="57"/>
      <c r="AP273" s="57"/>
      <c r="AQ273" s="57"/>
      <c r="AR273" s="57"/>
      <c r="AS273" s="57"/>
      <c r="AT273" s="57"/>
      <c r="AU273" s="68"/>
      <c r="BF273" s="79"/>
    </row>
    <row r="274" spans="3:58">
      <c r="C274" s="54"/>
      <c r="D274" s="54"/>
      <c r="K274" s="91"/>
      <c r="AI274" s="18"/>
      <c r="AN274" s="57"/>
      <c r="AO274" s="57"/>
      <c r="AP274" s="57"/>
      <c r="AQ274" s="57"/>
      <c r="AR274" s="57"/>
      <c r="AS274" s="57"/>
      <c r="AT274" s="57"/>
      <c r="AU274" s="68"/>
      <c r="BF274" s="79"/>
    </row>
    <row r="275" spans="3:58">
      <c r="C275" s="54"/>
      <c r="D275" s="54"/>
      <c r="K275" s="91"/>
      <c r="AI275" s="18"/>
      <c r="AN275" s="57"/>
      <c r="AO275" s="57"/>
      <c r="AP275" s="57"/>
      <c r="AQ275" s="57"/>
      <c r="AR275" s="57"/>
      <c r="AS275" s="57"/>
      <c r="AT275" s="57"/>
      <c r="AU275" s="68"/>
      <c r="BF275" s="79"/>
    </row>
    <row r="276" spans="3:58">
      <c r="C276" s="54"/>
      <c r="D276" s="54"/>
      <c r="K276" s="91"/>
      <c r="AI276" s="18"/>
      <c r="AN276" s="57"/>
      <c r="AO276" s="57"/>
      <c r="AP276" s="57"/>
      <c r="AQ276" s="57"/>
      <c r="AR276" s="57"/>
      <c r="AS276" s="57"/>
      <c r="AT276" s="57"/>
      <c r="AU276" s="68"/>
      <c r="BF276" s="79"/>
    </row>
    <row r="277" spans="3:58">
      <c r="C277" s="54"/>
      <c r="D277" s="54"/>
      <c r="K277" s="91"/>
      <c r="AI277" s="18"/>
      <c r="AN277" s="57"/>
      <c r="AO277" s="57"/>
      <c r="AP277" s="57"/>
      <c r="AQ277" s="57"/>
      <c r="AR277" s="57"/>
      <c r="AS277" s="57"/>
      <c r="AT277" s="57"/>
      <c r="AU277" s="68"/>
      <c r="BF277" s="79"/>
    </row>
    <row r="278" spans="3:58">
      <c r="C278" s="54"/>
      <c r="D278" s="54"/>
      <c r="K278" s="91"/>
      <c r="AI278" s="18"/>
      <c r="AN278" s="57"/>
      <c r="AO278" s="57"/>
      <c r="AP278" s="57"/>
      <c r="AQ278" s="57"/>
      <c r="AR278" s="57"/>
      <c r="AS278" s="57"/>
      <c r="AT278" s="57"/>
      <c r="AU278" s="68"/>
      <c r="BF278" s="79"/>
    </row>
    <row r="279" spans="3:58">
      <c r="C279" s="54"/>
      <c r="D279" s="54"/>
      <c r="K279" s="91"/>
      <c r="AI279" s="18"/>
      <c r="AN279" s="57"/>
      <c r="AO279" s="57"/>
      <c r="AP279" s="57"/>
      <c r="AQ279" s="57"/>
      <c r="AR279" s="57"/>
      <c r="AS279" s="57"/>
      <c r="AT279" s="57"/>
      <c r="AU279" s="68"/>
      <c r="BF279" s="79"/>
    </row>
    <row r="280" spans="3:58">
      <c r="C280" s="54"/>
      <c r="D280" s="54"/>
      <c r="K280" s="91"/>
      <c r="AI280" s="18"/>
      <c r="AN280" s="57"/>
      <c r="AO280" s="57"/>
      <c r="AP280" s="57"/>
      <c r="AQ280" s="57"/>
      <c r="AR280" s="57"/>
      <c r="AS280" s="57"/>
      <c r="AT280" s="57"/>
      <c r="AU280" s="68"/>
      <c r="BF280" s="79"/>
    </row>
    <row r="281" spans="3:58">
      <c r="C281" s="54"/>
      <c r="D281" s="54"/>
      <c r="K281" s="91"/>
      <c r="AI281" s="18"/>
      <c r="AN281" s="57"/>
      <c r="AO281" s="57"/>
      <c r="AP281" s="57"/>
      <c r="AQ281" s="57"/>
      <c r="AR281" s="57"/>
      <c r="AS281" s="57"/>
      <c r="AT281" s="57"/>
      <c r="AU281" s="68"/>
      <c r="BF281" s="79"/>
    </row>
    <row r="282" spans="3:58">
      <c r="C282" s="54"/>
      <c r="D282" s="54"/>
      <c r="K282" s="91"/>
      <c r="AI282" s="18"/>
      <c r="AN282" s="57"/>
      <c r="AO282" s="57"/>
      <c r="AP282" s="57"/>
      <c r="AQ282" s="57"/>
      <c r="AR282" s="57"/>
      <c r="AS282" s="57"/>
      <c r="AT282" s="57"/>
      <c r="AU282" s="68"/>
      <c r="BF282" s="79"/>
    </row>
    <row r="283" spans="3:58">
      <c r="C283" s="54"/>
      <c r="D283" s="54"/>
      <c r="K283" s="91"/>
      <c r="AI283" s="18"/>
      <c r="AN283" s="57"/>
      <c r="AO283" s="57"/>
      <c r="AP283" s="57"/>
      <c r="AQ283" s="57"/>
      <c r="AR283" s="57"/>
      <c r="AS283" s="57"/>
      <c r="AT283" s="57"/>
      <c r="AU283" s="68"/>
      <c r="BF283" s="79"/>
    </row>
    <row r="284" spans="3:58">
      <c r="C284" s="54"/>
      <c r="D284" s="54"/>
      <c r="K284" s="91"/>
      <c r="AI284" s="18"/>
      <c r="AN284" s="57"/>
      <c r="AO284" s="57"/>
      <c r="AP284" s="57"/>
      <c r="AQ284" s="57"/>
      <c r="AR284" s="57"/>
      <c r="AS284" s="57"/>
      <c r="AT284" s="57"/>
      <c r="AU284" s="68"/>
      <c r="BF284" s="79"/>
    </row>
    <row r="285" spans="3:58">
      <c r="C285" s="54"/>
      <c r="D285" s="54"/>
      <c r="K285" s="91"/>
      <c r="AI285" s="18"/>
      <c r="AN285" s="57"/>
      <c r="AO285" s="57"/>
      <c r="AP285" s="57"/>
      <c r="AQ285" s="57"/>
      <c r="AR285" s="57"/>
      <c r="AS285" s="57"/>
      <c r="AT285" s="57"/>
      <c r="AU285" s="68"/>
      <c r="BF285" s="79"/>
    </row>
    <row r="286" spans="3:58">
      <c r="C286" s="54"/>
      <c r="D286" s="54"/>
      <c r="K286" s="91"/>
      <c r="AI286" s="18"/>
      <c r="AN286" s="57"/>
      <c r="AO286" s="57"/>
      <c r="AP286" s="57"/>
      <c r="AQ286" s="57"/>
      <c r="AR286" s="57"/>
      <c r="AS286" s="57"/>
      <c r="AT286" s="57"/>
      <c r="AU286" s="68"/>
      <c r="BF286" s="79"/>
    </row>
    <row r="287" spans="3:58">
      <c r="C287" s="54"/>
      <c r="D287" s="54"/>
      <c r="K287" s="91"/>
      <c r="AI287" s="18"/>
      <c r="AN287" s="57"/>
      <c r="AO287" s="57"/>
      <c r="AP287" s="57"/>
      <c r="AQ287" s="57"/>
      <c r="AR287" s="57"/>
      <c r="AS287" s="57"/>
      <c r="AT287" s="57"/>
      <c r="AU287" s="68"/>
      <c r="BF287" s="79"/>
    </row>
    <row r="288" spans="3:58">
      <c r="C288" s="54"/>
      <c r="D288" s="54"/>
      <c r="K288" s="91"/>
      <c r="AI288" s="18"/>
      <c r="AN288" s="57"/>
      <c r="AO288" s="57"/>
      <c r="AP288" s="57"/>
      <c r="AQ288" s="57"/>
      <c r="AR288" s="57"/>
      <c r="AS288" s="57"/>
      <c r="AT288" s="57"/>
      <c r="AU288" s="68"/>
      <c r="BF288" s="79"/>
    </row>
    <row r="289" spans="3:58">
      <c r="C289" s="54"/>
      <c r="D289" s="54"/>
      <c r="K289" s="91"/>
      <c r="AI289" s="18"/>
      <c r="AN289" s="57"/>
      <c r="AO289" s="57"/>
      <c r="AP289" s="57"/>
      <c r="AQ289" s="57"/>
      <c r="AR289" s="57"/>
      <c r="AS289" s="57"/>
      <c r="AT289" s="57"/>
      <c r="AU289" s="68"/>
      <c r="BF289" s="79"/>
    </row>
    <row r="290" spans="3:58">
      <c r="C290" s="54"/>
      <c r="D290" s="54"/>
      <c r="K290" s="91"/>
      <c r="AI290" s="18"/>
      <c r="AN290" s="57"/>
      <c r="AO290" s="57"/>
      <c r="AP290" s="57"/>
      <c r="AQ290" s="57"/>
      <c r="AR290" s="57"/>
      <c r="AS290" s="57"/>
      <c r="AT290" s="57"/>
      <c r="AU290" s="68"/>
      <c r="BF290" s="79"/>
    </row>
    <row r="291" spans="3:58">
      <c r="C291" s="54"/>
      <c r="D291" s="54"/>
      <c r="K291" s="91"/>
      <c r="AI291" s="18"/>
      <c r="AN291" s="57"/>
      <c r="AO291" s="57"/>
      <c r="AP291" s="57"/>
      <c r="AQ291" s="57"/>
      <c r="AR291" s="57"/>
      <c r="AS291" s="57"/>
      <c r="AT291" s="57"/>
      <c r="AU291" s="68"/>
      <c r="BF291" s="79"/>
    </row>
    <row r="292" spans="3:58">
      <c r="C292" s="54"/>
      <c r="D292" s="54"/>
      <c r="K292" s="91"/>
      <c r="AI292" s="18"/>
      <c r="AN292" s="57"/>
      <c r="AO292" s="57"/>
      <c r="AP292" s="57"/>
      <c r="AQ292" s="57"/>
      <c r="AR292" s="57"/>
      <c r="AS292" s="57"/>
      <c r="AT292" s="57"/>
      <c r="AU292" s="68"/>
      <c r="BF292" s="79"/>
    </row>
    <row r="293" spans="3:58">
      <c r="C293" s="54"/>
      <c r="D293" s="54"/>
      <c r="K293" s="91"/>
      <c r="AI293" s="18"/>
      <c r="AN293" s="57"/>
      <c r="AO293" s="57"/>
      <c r="AP293" s="57"/>
      <c r="AQ293" s="57"/>
      <c r="AR293" s="57"/>
      <c r="AS293" s="57"/>
      <c r="AT293" s="57"/>
      <c r="AU293" s="68"/>
      <c r="BF293" s="79"/>
    </row>
    <row r="294" spans="3:58">
      <c r="C294" s="54"/>
      <c r="D294" s="54"/>
      <c r="K294" s="91"/>
      <c r="AI294" s="18"/>
      <c r="AN294" s="57"/>
      <c r="AO294" s="57"/>
      <c r="AP294" s="57"/>
      <c r="AQ294" s="57"/>
      <c r="AR294" s="57"/>
      <c r="AS294" s="57"/>
      <c r="AT294" s="57"/>
      <c r="AU294" s="68"/>
      <c r="BF294" s="79"/>
    </row>
    <row r="295" spans="3:58">
      <c r="C295" s="54"/>
      <c r="D295" s="54"/>
      <c r="K295" s="91"/>
      <c r="AI295" s="18"/>
      <c r="AN295" s="57"/>
      <c r="AO295" s="57"/>
      <c r="AP295" s="57"/>
      <c r="AQ295" s="57"/>
      <c r="AR295" s="57"/>
      <c r="AS295" s="57"/>
      <c r="AT295" s="57"/>
      <c r="AU295" s="68"/>
      <c r="BF295" s="79"/>
    </row>
    <row r="296" spans="3:58">
      <c r="C296" s="54"/>
      <c r="D296" s="54"/>
      <c r="K296" s="91"/>
      <c r="AI296" s="18"/>
      <c r="AN296" s="57"/>
      <c r="AO296" s="57"/>
      <c r="AP296" s="57"/>
      <c r="AQ296" s="57"/>
      <c r="AR296" s="57"/>
      <c r="AS296" s="57"/>
      <c r="AT296" s="57"/>
      <c r="AU296" s="68"/>
      <c r="BF296" s="79"/>
    </row>
    <row r="297" spans="3:58">
      <c r="C297" s="54"/>
      <c r="D297" s="54"/>
      <c r="K297" s="91"/>
      <c r="AI297" s="18"/>
      <c r="AN297" s="57"/>
      <c r="AO297" s="57"/>
      <c r="AP297" s="57"/>
      <c r="AQ297" s="57"/>
      <c r="AR297" s="57"/>
      <c r="AS297" s="57"/>
      <c r="AT297" s="57"/>
      <c r="AU297" s="68"/>
      <c r="BF297" s="79"/>
    </row>
    <row r="298" spans="3:58">
      <c r="C298" s="54"/>
      <c r="D298" s="54"/>
      <c r="K298" s="91"/>
      <c r="AI298" s="18"/>
      <c r="AN298" s="57"/>
      <c r="AO298" s="57"/>
      <c r="AP298" s="57"/>
      <c r="AQ298" s="57"/>
      <c r="AR298" s="57"/>
      <c r="AS298" s="57"/>
      <c r="AT298" s="57"/>
      <c r="AU298" s="68"/>
      <c r="BF298" s="79"/>
    </row>
    <row r="299" spans="3:58">
      <c r="C299" s="54"/>
      <c r="D299" s="54"/>
      <c r="K299" s="91"/>
      <c r="AI299" s="18"/>
      <c r="AN299" s="57"/>
      <c r="AO299" s="57"/>
      <c r="AP299" s="57"/>
      <c r="AQ299" s="57"/>
      <c r="AR299" s="57"/>
      <c r="AS299" s="57"/>
      <c r="AT299" s="57"/>
      <c r="AU299" s="68"/>
      <c r="BF299" s="79"/>
    </row>
    <row r="300" spans="3:58">
      <c r="C300" s="54"/>
      <c r="D300" s="54"/>
      <c r="K300" s="91"/>
      <c r="AI300" s="18"/>
      <c r="AN300" s="57"/>
      <c r="AO300" s="57"/>
      <c r="AP300" s="57"/>
      <c r="AQ300" s="57"/>
      <c r="AR300" s="57"/>
      <c r="AS300" s="57"/>
      <c r="AT300" s="57"/>
      <c r="AU300" s="68"/>
      <c r="BF300" s="79"/>
    </row>
    <row r="301" spans="3:58">
      <c r="C301" s="54"/>
      <c r="D301" s="54"/>
      <c r="K301" s="91"/>
      <c r="AI301" s="18"/>
      <c r="AN301" s="57"/>
      <c r="AO301" s="57"/>
      <c r="AP301" s="57"/>
      <c r="AQ301" s="57"/>
      <c r="AR301" s="57"/>
      <c r="AS301" s="57"/>
      <c r="AT301" s="57"/>
      <c r="AU301" s="68"/>
      <c r="BF301" s="79"/>
    </row>
    <row r="302" spans="3:58">
      <c r="C302" s="54"/>
      <c r="D302" s="54"/>
      <c r="K302" s="91"/>
      <c r="AI302" s="18"/>
      <c r="AN302" s="57"/>
      <c r="AO302" s="57"/>
      <c r="AP302" s="57"/>
      <c r="AQ302" s="57"/>
      <c r="AR302" s="57"/>
      <c r="AS302" s="57"/>
      <c r="AT302" s="57"/>
      <c r="AU302" s="68"/>
      <c r="BF302" s="79"/>
    </row>
    <row r="303" spans="3:58">
      <c r="C303" s="54"/>
      <c r="D303" s="54"/>
      <c r="K303" s="91"/>
      <c r="AI303" s="18"/>
      <c r="AN303" s="57"/>
      <c r="AO303" s="57"/>
      <c r="AP303" s="57"/>
      <c r="AQ303" s="57"/>
      <c r="AR303" s="57"/>
      <c r="AS303" s="57"/>
      <c r="AT303" s="57"/>
      <c r="AU303" s="68"/>
      <c r="BF303" s="79"/>
    </row>
    <row r="304" spans="3:58">
      <c r="C304" s="54"/>
      <c r="D304" s="54"/>
      <c r="K304" s="91"/>
      <c r="AI304" s="18"/>
      <c r="AN304" s="57"/>
      <c r="AO304" s="57"/>
      <c r="AP304" s="57"/>
      <c r="AQ304" s="57"/>
      <c r="AR304" s="57"/>
      <c r="AS304" s="57"/>
      <c r="AT304" s="57"/>
      <c r="AU304" s="68"/>
      <c r="BF304" s="79"/>
    </row>
    <row r="305" spans="3:58">
      <c r="C305" s="54"/>
      <c r="D305" s="54"/>
      <c r="K305" s="91"/>
      <c r="AI305" s="18"/>
      <c r="AN305" s="57"/>
      <c r="AO305" s="57"/>
      <c r="AP305" s="57"/>
      <c r="AQ305" s="57"/>
      <c r="AR305" s="57"/>
      <c r="AS305" s="57"/>
      <c r="AT305" s="57"/>
      <c r="AU305" s="68"/>
      <c r="BF305" s="79"/>
    </row>
    <row r="306" spans="3:58">
      <c r="C306" s="54"/>
      <c r="D306" s="54"/>
      <c r="K306" s="91"/>
      <c r="AI306" s="18"/>
      <c r="AN306" s="57"/>
      <c r="AO306" s="57"/>
      <c r="AP306" s="57"/>
      <c r="AQ306" s="57"/>
      <c r="AR306" s="57"/>
      <c r="AS306" s="57"/>
      <c r="AT306" s="57"/>
      <c r="AU306" s="68"/>
      <c r="BF306" s="79"/>
    </row>
    <row r="307" spans="3:58">
      <c r="C307" s="54"/>
      <c r="D307" s="54"/>
      <c r="K307" s="91"/>
      <c r="AI307" s="18"/>
      <c r="AN307" s="57"/>
      <c r="AO307" s="57"/>
      <c r="AP307" s="57"/>
      <c r="AQ307" s="57"/>
      <c r="AR307" s="57"/>
      <c r="AS307" s="57"/>
      <c r="AT307" s="57"/>
      <c r="AU307" s="68"/>
      <c r="BF307" s="79"/>
    </row>
    <row r="308" spans="3:58">
      <c r="C308" s="54"/>
      <c r="D308" s="54"/>
      <c r="K308" s="91"/>
      <c r="AI308" s="18"/>
      <c r="AN308" s="57"/>
      <c r="AO308" s="57"/>
      <c r="AP308" s="57"/>
      <c r="AQ308" s="57"/>
      <c r="AR308" s="57"/>
      <c r="AS308" s="57"/>
      <c r="AT308" s="57"/>
      <c r="AU308" s="68"/>
      <c r="BF308" s="79"/>
    </row>
    <row r="309" spans="3:58">
      <c r="C309" s="54"/>
      <c r="D309" s="54"/>
      <c r="K309" s="91"/>
      <c r="AI309" s="18"/>
      <c r="AN309" s="57"/>
      <c r="AO309" s="57"/>
      <c r="AP309" s="57"/>
      <c r="AQ309" s="57"/>
      <c r="AR309" s="57"/>
      <c r="AS309" s="57"/>
      <c r="AT309" s="57"/>
      <c r="AU309" s="68"/>
      <c r="BF309" s="79"/>
    </row>
    <row r="310" spans="3:58">
      <c r="C310" s="54"/>
      <c r="D310" s="54"/>
      <c r="K310" s="91"/>
      <c r="AI310" s="18"/>
      <c r="AN310" s="57"/>
      <c r="AO310" s="57"/>
      <c r="AP310" s="57"/>
      <c r="AQ310" s="57"/>
      <c r="AR310" s="57"/>
      <c r="AS310" s="57"/>
      <c r="AT310" s="57"/>
      <c r="AU310" s="68"/>
      <c r="BF310" s="79"/>
    </row>
    <row r="311" spans="3:58">
      <c r="C311" s="54"/>
      <c r="D311" s="54"/>
      <c r="K311" s="91"/>
      <c r="AI311" s="18"/>
      <c r="AN311" s="57"/>
      <c r="AO311" s="57"/>
      <c r="AP311" s="57"/>
      <c r="AQ311" s="57"/>
      <c r="AR311" s="57"/>
      <c r="AS311" s="57"/>
      <c r="AT311" s="57"/>
      <c r="AU311" s="68"/>
      <c r="BF311" s="79"/>
    </row>
    <row r="312" spans="3:58">
      <c r="C312" s="54"/>
      <c r="D312" s="54"/>
      <c r="K312" s="91"/>
      <c r="AI312" s="18"/>
      <c r="AN312" s="57"/>
      <c r="AO312" s="57"/>
      <c r="AP312" s="57"/>
      <c r="AQ312" s="57"/>
      <c r="AR312" s="57"/>
      <c r="AS312" s="57"/>
      <c r="AT312" s="57"/>
      <c r="AU312" s="68"/>
      <c r="BF312" s="79"/>
    </row>
    <row r="313" spans="3:58">
      <c r="C313" s="54"/>
      <c r="D313" s="54"/>
      <c r="K313" s="91"/>
      <c r="AI313" s="18"/>
      <c r="AN313" s="57"/>
      <c r="AO313" s="57"/>
      <c r="AP313" s="57"/>
      <c r="AQ313" s="57"/>
      <c r="AR313" s="57"/>
      <c r="AS313" s="57"/>
      <c r="AT313" s="57"/>
      <c r="AU313" s="68"/>
      <c r="BF313" s="79"/>
    </row>
    <row r="314" spans="3:58">
      <c r="C314" s="54"/>
      <c r="D314" s="54"/>
      <c r="K314" s="91"/>
      <c r="AI314" s="18"/>
      <c r="AN314" s="57"/>
      <c r="AO314" s="57"/>
      <c r="AP314" s="57"/>
      <c r="AQ314" s="57"/>
      <c r="AR314" s="57"/>
      <c r="AS314" s="57"/>
      <c r="AT314" s="57"/>
      <c r="AU314" s="68"/>
      <c r="BF314" s="79"/>
    </row>
    <row r="315" spans="3:58">
      <c r="C315" s="54"/>
      <c r="D315" s="54"/>
      <c r="K315" s="91"/>
      <c r="AI315" s="18"/>
      <c r="AN315" s="57"/>
      <c r="AO315" s="57"/>
      <c r="AP315" s="57"/>
      <c r="AQ315" s="57"/>
      <c r="AR315" s="57"/>
      <c r="AS315" s="57"/>
      <c r="AT315" s="57"/>
      <c r="AU315" s="68"/>
      <c r="BF315" s="79"/>
    </row>
    <row r="316" spans="3:58">
      <c r="C316" s="54"/>
      <c r="D316" s="54"/>
      <c r="K316" s="91"/>
      <c r="AI316" s="18"/>
      <c r="AN316" s="57"/>
      <c r="AO316" s="57"/>
      <c r="AP316" s="57"/>
      <c r="AQ316" s="57"/>
      <c r="AR316" s="57"/>
      <c r="AS316" s="57"/>
      <c r="AT316" s="57"/>
      <c r="AU316" s="68"/>
      <c r="BF316" s="79"/>
    </row>
    <row r="317" spans="3:58">
      <c r="C317" s="54"/>
      <c r="D317" s="54"/>
      <c r="K317" s="91"/>
      <c r="AI317" s="18"/>
      <c r="AN317" s="57"/>
      <c r="AO317" s="57"/>
      <c r="AP317" s="57"/>
      <c r="AQ317" s="57"/>
      <c r="AR317" s="57"/>
      <c r="AS317" s="57"/>
      <c r="AT317" s="57"/>
      <c r="AU317" s="68"/>
      <c r="BF317" s="79"/>
    </row>
    <row r="318" spans="3:58">
      <c r="C318" s="54"/>
      <c r="D318" s="54"/>
      <c r="K318" s="91"/>
      <c r="AI318" s="18"/>
      <c r="AN318" s="57"/>
      <c r="AO318" s="57"/>
      <c r="AP318" s="57"/>
      <c r="AQ318" s="57"/>
      <c r="AR318" s="57"/>
      <c r="AS318" s="57"/>
      <c r="AT318" s="57"/>
      <c r="AU318" s="68"/>
      <c r="BF318" s="79"/>
    </row>
    <row r="319" spans="3:58">
      <c r="C319" s="54"/>
      <c r="D319" s="54"/>
      <c r="K319" s="91"/>
      <c r="AI319" s="18"/>
      <c r="AN319" s="57"/>
      <c r="AO319" s="57"/>
      <c r="AP319" s="57"/>
      <c r="AQ319" s="57"/>
      <c r="AR319" s="57"/>
      <c r="AS319" s="57"/>
      <c r="AT319" s="57"/>
      <c r="AU319" s="68"/>
      <c r="BF319" s="79"/>
    </row>
    <row r="320" spans="3:58">
      <c r="C320" s="54"/>
      <c r="D320" s="54"/>
      <c r="K320" s="91"/>
      <c r="AI320" s="18"/>
      <c r="AN320" s="57"/>
      <c r="AO320" s="57"/>
      <c r="AP320" s="57"/>
      <c r="AQ320" s="57"/>
      <c r="AR320" s="57"/>
      <c r="AS320" s="57"/>
      <c r="AT320" s="57"/>
      <c r="AU320" s="68"/>
      <c r="BF320" s="79"/>
    </row>
    <row r="321" spans="3:58">
      <c r="C321" s="54"/>
      <c r="D321" s="54"/>
      <c r="K321" s="91"/>
      <c r="AI321" s="18"/>
      <c r="AN321" s="57"/>
      <c r="AO321" s="57"/>
      <c r="AP321" s="57"/>
      <c r="AQ321" s="57"/>
      <c r="AR321" s="57"/>
      <c r="AS321" s="57"/>
      <c r="AT321" s="57"/>
      <c r="AU321" s="68"/>
      <c r="BF321" s="79"/>
    </row>
    <row r="322" spans="3:58">
      <c r="C322" s="54"/>
      <c r="D322" s="54"/>
      <c r="K322" s="91"/>
      <c r="AI322" s="18"/>
      <c r="AN322" s="57"/>
      <c r="AO322" s="57"/>
      <c r="AP322" s="57"/>
      <c r="AQ322" s="57"/>
      <c r="AR322" s="57"/>
      <c r="AS322" s="57"/>
      <c r="AT322" s="57"/>
      <c r="AU322" s="68"/>
      <c r="BF322" s="79"/>
    </row>
    <row r="323" spans="3:58">
      <c r="C323" s="54"/>
      <c r="D323" s="54"/>
      <c r="K323" s="91"/>
      <c r="AI323" s="18"/>
      <c r="AN323" s="57"/>
      <c r="AO323" s="57"/>
      <c r="AP323" s="57"/>
      <c r="AQ323" s="57"/>
      <c r="AR323" s="57"/>
      <c r="AS323" s="57"/>
      <c r="AT323" s="57"/>
      <c r="AU323" s="68"/>
      <c r="BF323" s="79"/>
    </row>
    <row r="324" spans="3:58">
      <c r="C324" s="54"/>
      <c r="D324" s="54"/>
      <c r="K324" s="91"/>
      <c r="AI324" s="18"/>
      <c r="AN324" s="57"/>
      <c r="AO324" s="57"/>
      <c r="AP324" s="57"/>
      <c r="AQ324" s="57"/>
      <c r="AR324" s="57"/>
      <c r="AS324" s="57"/>
      <c r="AT324" s="57"/>
      <c r="AU324" s="68"/>
      <c r="BF324" s="79"/>
    </row>
    <row r="325" spans="3:58">
      <c r="C325" s="54"/>
      <c r="D325" s="54"/>
      <c r="K325" s="91"/>
      <c r="AI325" s="18"/>
      <c r="AN325" s="57"/>
      <c r="AO325" s="57"/>
      <c r="AP325" s="57"/>
      <c r="AQ325" s="57"/>
      <c r="AR325" s="57"/>
      <c r="AS325" s="57"/>
      <c r="AT325" s="57"/>
      <c r="AU325" s="68"/>
      <c r="BF325" s="79"/>
    </row>
    <row r="326" spans="3:58">
      <c r="C326" s="54"/>
      <c r="D326" s="54"/>
      <c r="K326" s="91"/>
      <c r="AI326" s="18"/>
      <c r="AN326" s="57"/>
      <c r="AO326" s="57"/>
      <c r="AP326" s="57"/>
      <c r="AQ326" s="57"/>
      <c r="AR326" s="57"/>
      <c r="AS326" s="57"/>
      <c r="AT326" s="57"/>
      <c r="AU326" s="68"/>
      <c r="BF326" s="79"/>
    </row>
    <row r="327" spans="3:58">
      <c r="C327" s="54"/>
      <c r="D327" s="54"/>
      <c r="K327" s="91"/>
      <c r="AI327" s="18"/>
      <c r="AN327" s="57"/>
      <c r="AO327" s="57"/>
      <c r="AP327" s="57"/>
      <c r="AQ327" s="57"/>
      <c r="AR327" s="57"/>
      <c r="AS327" s="57"/>
      <c r="AT327" s="57"/>
      <c r="AU327" s="68"/>
      <c r="BF327" s="79"/>
    </row>
    <row r="328" spans="3:58">
      <c r="C328" s="54"/>
      <c r="D328" s="54"/>
      <c r="K328" s="91"/>
      <c r="AI328" s="18"/>
      <c r="AN328" s="57"/>
      <c r="AO328" s="57"/>
      <c r="AP328" s="57"/>
      <c r="AQ328" s="57"/>
      <c r="AR328" s="57"/>
      <c r="AS328" s="57"/>
      <c r="AT328" s="57"/>
      <c r="AU328" s="68"/>
      <c r="BF328" s="79"/>
    </row>
    <row r="329" spans="3:58">
      <c r="C329" s="54"/>
      <c r="D329" s="54"/>
      <c r="K329" s="91"/>
      <c r="AI329" s="18"/>
      <c r="AN329" s="57"/>
      <c r="AO329" s="57"/>
      <c r="AP329" s="57"/>
      <c r="AQ329" s="57"/>
      <c r="AR329" s="57"/>
      <c r="AS329" s="57"/>
      <c r="AT329" s="57"/>
      <c r="AU329" s="68"/>
      <c r="BF329" s="79"/>
    </row>
    <row r="330" spans="3:58">
      <c r="C330" s="54"/>
      <c r="D330" s="54"/>
      <c r="K330" s="91"/>
      <c r="AI330" s="18"/>
      <c r="AN330" s="57"/>
      <c r="AO330" s="57"/>
      <c r="AP330" s="57"/>
      <c r="AQ330" s="57"/>
      <c r="AR330" s="57"/>
      <c r="AS330" s="57"/>
      <c r="AT330" s="57"/>
      <c r="AU330" s="68"/>
      <c r="BF330" s="79"/>
    </row>
    <row r="331" spans="3:58">
      <c r="C331" s="54"/>
      <c r="D331" s="54"/>
      <c r="K331" s="91"/>
      <c r="AI331" s="18"/>
      <c r="AN331" s="57"/>
      <c r="AO331" s="57"/>
      <c r="AP331" s="57"/>
      <c r="AQ331" s="57"/>
      <c r="AR331" s="57"/>
      <c r="AS331" s="57"/>
      <c r="AT331" s="57"/>
      <c r="AU331" s="68"/>
      <c r="BF331" s="79"/>
    </row>
    <row r="332" spans="3:58">
      <c r="C332" s="54"/>
      <c r="D332" s="54"/>
      <c r="K332" s="91"/>
      <c r="AI332" s="18"/>
      <c r="AN332" s="57"/>
      <c r="AO332" s="57"/>
      <c r="AP332" s="57"/>
      <c r="AQ332" s="57"/>
      <c r="AR332" s="57"/>
      <c r="AS332" s="57"/>
      <c r="AT332" s="57"/>
      <c r="AU332" s="68"/>
      <c r="BF332" s="79"/>
    </row>
    <row r="333" spans="3:58">
      <c r="C333" s="54"/>
      <c r="D333" s="54"/>
      <c r="K333" s="91"/>
      <c r="AI333" s="18"/>
      <c r="AN333" s="57"/>
      <c r="AO333" s="57"/>
      <c r="AP333" s="57"/>
      <c r="AQ333" s="57"/>
      <c r="AR333" s="57"/>
      <c r="AS333" s="57"/>
      <c r="AT333" s="57"/>
      <c r="AU333" s="68"/>
      <c r="BF333" s="79"/>
    </row>
    <row r="334" spans="3:58">
      <c r="C334" s="54"/>
      <c r="D334" s="54"/>
      <c r="K334" s="91"/>
      <c r="AI334" s="18"/>
      <c r="AN334" s="57"/>
      <c r="AO334" s="57"/>
      <c r="AP334" s="57"/>
      <c r="AQ334" s="57"/>
      <c r="AR334" s="57"/>
      <c r="AS334" s="57"/>
      <c r="AT334" s="57"/>
      <c r="AU334" s="68"/>
      <c r="BF334" s="79"/>
    </row>
    <row r="335" spans="3:58">
      <c r="C335" s="54"/>
      <c r="D335" s="54"/>
      <c r="K335" s="91"/>
      <c r="AI335" s="18"/>
      <c r="AN335" s="57"/>
      <c r="AO335" s="57"/>
      <c r="AP335" s="57"/>
      <c r="AQ335" s="57"/>
      <c r="AR335" s="57"/>
      <c r="AS335" s="57"/>
      <c r="AT335" s="57"/>
      <c r="AU335" s="68"/>
      <c r="BF335" s="79"/>
    </row>
    <row r="336" spans="3:58">
      <c r="C336" s="54"/>
      <c r="D336" s="54"/>
      <c r="K336" s="91"/>
      <c r="AI336" s="18"/>
      <c r="AN336" s="57"/>
      <c r="AO336" s="57"/>
      <c r="AP336" s="57"/>
      <c r="AQ336" s="57"/>
      <c r="AR336" s="57"/>
      <c r="AS336" s="57"/>
      <c r="AT336" s="57"/>
      <c r="AU336" s="68"/>
      <c r="BF336" s="79"/>
    </row>
    <row r="337" spans="3:58">
      <c r="C337" s="54"/>
      <c r="D337" s="54"/>
      <c r="K337" s="91"/>
      <c r="AI337" s="18"/>
      <c r="AN337" s="57"/>
      <c r="AO337" s="57"/>
      <c r="AP337" s="57"/>
      <c r="AQ337" s="57"/>
      <c r="AR337" s="57"/>
      <c r="AS337" s="57"/>
      <c r="AT337" s="57"/>
      <c r="AU337" s="68"/>
      <c r="BF337" s="79"/>
    </row>
    <row r="338" spans="3:58">
      <c r="C338" s="54"/>
      <c r="D338" s="54"/>
      <c r="K338" s="91"/>
      <c r="AI338" s="18"/>
      <c r="AN338" s="57"/>
      <c r="AO338" s="57"/>
      <c r="AP338" s="57"/>
      <c r="AQ338" s="57"/>
      <c r="AR338" s="57"/>
      <c r="AS338" s="57"/>
      <c r="AT338" s="57"/>
      <c r="AU338" s="68"/>
      <c r="BF338" s="79"/>
    </row>
    <row r="339" spans="3:58">
      <c r="C339" s="54"/>
      <c r="D339" s="54"/>
      <c r="K339" s="91"/>
      <c r="AI339" s="18"/>
      <c r="AN339" s="57"/>
      <c r="AO339" s="57"/>
      <c r="AP339" s="57"/>
      <c r="AQ339" s="57"/>
      <c r="AR339" s="57"/>
      <c r="AS339" s="57"/>
      <c r="AT339" s="57"/>
      <c r="AU339" s="68"/>
      <c r="BF339" s="79"/>
    </row>
    <row r="340" spans="3:58">
      <c r="C340" s="54"/>
      <c r="D340" s="54"/>
      <c r="K340" s="91"/>
      <c r="AI340" s="18"/>
      <c r="AN340" s="57"/>
      <c r="AO340" s="57"/>
      <c r="AP340" s="57"/>
      <c r="AQ340" s="57"/>
      <c r="AR340" s="57"/>
      <c r="AS340" s="57"/>
      <c r="AT340" s="57"/>
      <c r="AU340" s="68"/>
      <c r="BF340" s="79"/>
    </row>
    <row r="341" spans="3:58">
      <c r="C341" s="54"/>
      <c r="D341" s="54"/>
      <c r="K341" s="91"/>
      <c r="AI341" s="18"/>
      <c r="AN341" s="57"/>
      <c r="AO341" s="57"/>
      <c r="AP341" s="57"/>
      <c r="AQ341" s="57"/>
      <c r="AR341" s="57"/>
      <c r="AS341" s="57"/>
      <c r="AT341" s="57"/>
      <c r="AU341" s="68"/>
      <c r="BF341" s="79"/>
    </row>
    <row r="342" spans="3:58">
      <c r="C342" s="54"/>
      <c r="D342" s="54"/>
      <c r="K342" s="91"/>
      <c r="AI342" s="18"/>
      <c r="AN342" s="57"/>
      <c r="AO342" s="57"/>
      <c r="AP342" s="57"/>
      <c r="AQ342" s="57"/>
      <c r="AR342" s="57"/>
      <c r="AS342" s="57"/>
      <c r="AT342" s="57"/>
      <c r="AU342" s="68"/>
      <c r="BF342" s="79"/>
    </row>
    <row r="343" spans="3:58">
      <c r="C343" s="54"/>
      <c r="D343" s="54"/>
      <c r="K343" s="91"/>
      <c r="AI343" s="18"/>
      <c r="AN343" s="57"/>
      <c r="AO343" s="57"/>
      <c r="AP343" s="57"/>
      <c r="AQ343" s="57"/>
      <c r="AR343" s="57"/>
      <c r="AS343" s="57"/>
      <c r="AT343" s="57"/>
      <c r="AU343" s="68"/>
      <c r="BF343" s="79"/>
    </row>
    <row r="344" spans="3:58">
      <c r="C344" s="54"/>
      <c r="D344" s="54"/>
      <c r="K344" s="91"/>
      <c r="AI344" s="18"/>
      <c r="AN344" s="57"/>
      <c r="AO344" s="57"/>
      <c r="AP344" s="57"/>
      <c r="AQ344" s="57"/>
      <c r="AR344" s="57"/>
      <c r="AS344" s="57"/>
      <c r="AT344" s="57"/>
      <c r="AU344" s="68"/>
      <c r="BF344" s="79"/>
    </row>
    <row r="345" spans="3:58">
      <c r="C345" s="54"/>
      <c r="D345" s="54"/>
      <c r="K345" s="91"/>
      <c r="AI345" s="18"/>
      <c r="AN345" s="57"/>
      <c r="AO345" s="57"/>
      <c r="AP345" s="57"/>
      <c r="AQ345" s="57"/>
      <c r="AR345" s="57"/>
      <c r="AS345" s="57"/>
      <c r="AT345" s="57"/>
      <c r="AU345" s="68"/>
      <c r="BF345" s="79"/>
    </row>
    <row r="346" spans="3:58">
      <c r="C346" s="54"/>
      <c r="D346" s="54"/>
      <c r="K346" s="91"/>
      <c r="AI346" s="18"/>
      <c r="AN346" s="57"/>
      <c r="AO346" s="57"/>
      <c r="AP346" s="57"/>
      <c r="AQ346" s="57"/>
      <c r="AR346" s="57"/>
      <c r="AS346" s="57"/>
      <c r="AT346" s="57"/>
      <c r="AU346" s="68"/>
      <c r="BF346" s="79"/>
    </row>
    <row r="347" spans="3:58">
      <c r="C347" s="54"/>
      <c r="D347" s="54"/>
      <c r="K347" s="91"/>
      <c r="AI347" s="18"/>
      <c r="AN347" s="57"/>
      <c r="AO347" s="57"/>
      <c r="AP347" s="57"/>
      <c r="AQ347" s="57"/>
      <c r="AR347" s="57"/>
      <c r="AS347" s="57"/>
      <c r="AT347" s="57"/>
      <c r="AU347" s="68"/>
      <c r="BF347" s="79"/>
    </row>
    <row r="348" spans="3:58">
      <c r="C348" s="54"/>
      <c r="D348" s="54"/>
      <c r="K348" s="91"/>
      <c r="AI348" s="18"/>
      <c r="AN348" s="57"/>
      <c r="AO348" s="57"/>
      <c r="AP348" s="57"/>
      <c r="AQ348" s="57"/>
      <c r="AR348" s="57"/>
      <c r="AS348" s="57"/>
      <c r="AT348" s="57"/>
      <c r="AU348" s="68"/>
      <c r="BF348" s="79"/>
    </row>
    <row r="349" spans="3:58">
      <c r="C349" s="54"/>
      <c r="D349" s="54"/>
      <c r="K349" s="91"/>
      <c r="AI349" s="18"/>
      <c r="AN349" s="57"/>
      <c r="AO349" s="57"/>
      <c r="AP349" s="57"/>
      <c r="AQ349" s="57"/>
      <c r="AR349" s="57"/>
      <c r="AS349" s="57"/>
      <c r="AT349" s="57"/>
      <c r="AU349" s="68"/>
      <c r="BF349" s="79"/>
    </row>
    <row r="350" spans="3:58">
      <c r="C350" s="54"/>
      <c r="D350" s="54"/>
      <c r="K350" s="91"/>
      <c r="AI350" s="18"/>
      <c r="AN350" s="57"/>
      <c r="AO350" s="57"/>
      <c r="AP350" s="57"/>
      <c r="AQ350" s="57"/>
      <c r="AR350" s="57"/>
      <c r="AS350" s="57"/>
      <c r="AT350" s="57"/>
      <c r="AU350" s="68"/>
      <c r="BF350" s="79"/>
    </row>
    <row r="351" spans="3:58">
      <c r="C351" s="54"/>
      <c r="D351" s="54"/>
      <c r="K351" s="91"/>
      <c r="AI351" s="18"/>
      <c r="AN351" s="57"/>
      <c r="AO351" s="57"/>
      <c r="AP351" s="57"/>
      <c r="AQ351" s="57"/>
      <c r="AR351" s="57"/>
      <c r="AS351" s="57"/>
      <c r="AT351" s="57"/>
      <c r="AU351" s="68"/>
      <c r="BF351" s="79"/>
    </row>
    <row r="352" spans="3:58">
      <c r="C352" s="54"/>
      <c r="D352" s="54"/>
      <c r="K352" s="91"/>
      <c r="AI352" s="18"/>
      <c r="AN352" s="57"/>
      <c r="AO352" s="57"/>
      <c r="AP352" s="57"/>
      <c r="AQ352" s="57"/>
      <c r="AR352" s="57"/>
      <c r="AS352" s="57"/>
      <c r="AT352" s="57"/>
      <c r="AU352" s="68"/>
      <c r="BF352" s="79"/>
    </row>
    <row r="353" spans="3:58">
      <c r="C353" s="54"/>
      <c r="D353" s="54"/>
      <c r="K353" s="91"/>
      <c r="AI353" s="18"/>
      <c r="AN353" s="57"/>
      <c r="AO353" s="57"/>
      <c r="AP353" s="57"/>
      <c r="AQ353" s="57"/>
      <c r="AR353" s="57"/>
      <c r="AS353" s="57"/>
      <c r="AT353" s="57"/>
      <c r="AU353" s="68"/>
      <c r="BF353" s="79"/>
    </row>
    <row r="354" spans="3:58">
      <c r="C354" s="54"/>
      <c r="D354" s="54"/>
      <c r="K354" s="91"/>
      <c r="AI354" s="18"/>
      <c r="AN354" s="57"/>
      <c r="AO354" s="57"/>
      <c r="AP354" s="57"/>
      <c r="AQ354" s="57"/>
      <c r="AR354" s="57"/>
      <c r="AS354" s="57"/>
      <c r="AT354" s="57"/>
      <c r="AU354" s="68"/>
      <c r="BF354" s="79"/>
    </row>
    <row r="355" spans="3:58">
      <c r="C355" s="54"/>
      <c r="D355" s="54"/>
      <c r="K355" s="91"/>
      <c r="AI355" s="18"/>
      <c r="AN355" s="57"/>
      <c r="AO355" s="57"/>
      <c r="AP355" s="57"/>
      <c r="AQ355" s="57"/>
      <c r="AR355" s="57"/>
      <c r="AS355" s="57"/>
      <c r="AT355" s="57"/>
      <c r="AU355" s="68"/>
      <c r="BF355" s="79"/>
    </row>
    <row r="356" spans="3:58">
      <c r="C356" s="54"/>
      <c r="D356" s="54"/>
      <c r="K356" s="91"/>
      <c r="AI356" s="18"/>
      <c r="AN356" s="57"/>
      <c r="AO356" s="57"/>
      <c r="AP356" s="57"/>
      <c r="AQ356" s="57"/>
      <c r="AR356" s="57"/>
      <c r="AS356" s="57"/>
      <c r="AT356" s="57"/>
      <c r="AU356" s="68"/>
      <c r="BF356" s="79"/>
    </row>
    <row r="357" spans="3:58">
      <c r="C357" s="54"/>
      <c r="D357" s="54"/>
      <c r="K357" s="91"/>
      <c r="AI357" s="18"/>
      <c r="AN357" s="57"/>
      <c r="AO357" s="57"/>
      <c r="AP357" s="57"/>
      <c r="AQ357" s="57"/>
      <c r="AR357" s="57"/>
      <c r="AS357" s="57"/>
      <c r="AT357" s="57"/>
      <c r="AU357" s="68"/>
      <c r="BF357" s="79"/>
    </row>
    <row r="358" spans="3:58">
      <c r="C358" s="54"/>
      <c r="D358" s="54"/>
      <c r="K358" s="91"/>
      <c r="AI358" s="18"/>
      <c r="AN358" s="57"/>
      <c r="AO358" s="57"/>
      <c r="AP358" s="57"/>
      <c r="AQ358" s="57"/>
      <c r="AR358" s="57"/>
      <c r="AS358" s="57"/>
      <c r="AT358" s="57"/>
      <c r="AU358" s="68"/>
      <c r="BF358" s="79"/>
    </row>
    <row r="359" spans="3:58">
      <c r="C359" s="54"/>
      <c r="D359" s="54"/>
      <c r="K359" s="91"/>
      <c r="AI359" s="18"/>
      <c r="AN359" s="57"/>
      <c r="AO359" s="57"/>
      <c r="AP359" s="57"/>
      <c r="AQ359" s="57"/>
      <c r="AR359" s="57"/>
      <c r="AS359" s="57"/>
      <c r="AT359" s="57"/>
      <c r="AU359" s="68"/>
      <c r="BF359" s="79"/>
    </row>
    <row r="360" spans="3:58">
      <c r="C360" s="54"/>
      <c r="D360" s="54"/>
      <c r="K360" s="91"/>
      <c r="AI360" s="18"/>
      <c r="AN360" s="57"/>
      <c r="AO360" s="57"/>
      <c r="AP360" s="57"/>
      <c r="AQ360" s="57"/>
      <c r="AR360" s="57"/>
      <c r="AS360" s="57"/>
      <c r="AT360" s="57"/>
      <c r="AU360" s="68"/>
      <c r="BF360" s="79"/>
    </row>
    <row r="361" spans="3:58">
      <c r="C361" s="54"/>
      <c r="D361" s="54"/>
      <c r="K361" s="91"/>
      <c r="AI361" s="18"/>
      <c r="AN361" s="57"/>
      <c r="AO361" s="57"/>
      <c r="AP361" s="57"/>
      <c r="AQ361" s="57"/>
      <c r="AR361" s="57"/>
      <c r="AS361" s="57"/>
      <c r="AT361" s="57"/>
      <c r="AU361" s="68"/>
      <c r="BF361" s="79"/>
    </row>
    <row r="362" spans="3:58">
      <c r="C362" s="54"/>
      <c r="D362" s="54"/>
      <c r="K362" s="91"/>
      <c r="AI362" s="18"/>
      <c r="AN362" s="57"/>
      <c r="AO362" s="57"/>
      <c r="AP362" s="57"/>
      <c r="AQ362" s="57"/>
      <c r="AR362" s="57"/>
      <c r="AS362" s="57"/>
      <c r="AT362" s="57"/>
      <c r="AU362" s="68"/>
      <c r="BF362" s="79"/>
    </row>
    <row r="363" spans="3:58">
      <c r="C363" s="54"/>
      <c r="D363" s="54"/>
      <c r="K363" s="91"/>
      <c r="AI363" s="18"/>
      <c r="AN363" s="57"/>
      <c r="AO363" s="57"/>
      <c r="AP363" s="57"/>
      <c r="AQ363" s="57"/>
      <c r="AR363" s="57"/>
      <c r="AS363" s="57"/>
      <c r="AT363" s="57"/>
      <c r="AU363" s="68"/>
      <c r="BF363" s="79"/>
    </row>
    <row r="364" spans="3:58">
      <c r="C364" s="54"/>
      <c r="D364" s="54"/>
      <c r="K364" s="91"/>
      <c r="AI364" s="18"/>
      <c r="AN364" s="57"/>
      <c r="AO364" s="57"/>
      <c r="AP364" s="57"/>
      <c r="AQ364" s="57"/>
      <c r="AR364" s="57"/>
      <c r="AS364" s="57"/>
      <c r="AT364" s="57"/>
      <c r="AU364" s="68"/>
      <c r="BF364" s="79"/>
    </row>
    <row r="365" spans="3:58">
      <c r="C365" s="54"/>
      <c r="D365" s="54"/>
      <c r="K365" s="91"/>
      <c r="AI365" s="18"/>
      <c r="AN365" s="57"/>
      <c r="AO365" s="57"/>
      <c r="AP365" s="57"/>
      <c r="AQ365" s="57"/>
      <c r="AR365" s="57"/>
      <c r="AS365" s="57"/>
      <c r="AT365" s="57"/>
      <c r="AU365" s="68"/>
      <c r="BF365" s="79"/>
    </row>
    <row r="366" spans="3:58">
      <c r="C366" s="54"/>
      <c r="D366" s="54"/>
      <c r="K366" s="91"/>
      <c r="AI366" s="18"/>
      <c r="AN366" s="57"/>
      <c r="AO366" s="57"/>
      <c r="AP366" s="57"/>
      <c r="AQ366" s="57"/>
      <c r="AR366" s="57"/>
      <c r="AS366" s="57"/>
      <c r="AT366" s="57"/>
      <c r="AU366" s="68"/>
      <c r="BF366" s="79"/>
    </row>
    <row r="367" spans="3:58">
      <c r="C367" s="54"/>
      <c r="D367" s="54"/>
      <c r="K367" s="91"/>
      <c r="AI367" s="18"/>
      <c r="AN367" s="57"/>
      <c r="AO367" s="57"/>
      <c r="AP367" s="57"/>
      <c r="AQ367" s="57"/>
      <c r="AR367" s="57"/>
      <c r="AS367" s="57"/>
      <c r="AT367" s="57"/>
      <c r="AU367" s="68"/>
      <c r="BF367" s="79"/>
    </row>
    <row r="368" spans="3:58">
      <c r="C368" s="54"/>
      <c r="D368" s="54"/>
      <c r="K368" s="91"/>
      <c r="AI368" s="18"/>
      <c r="AN368" s="57"/>
      <c r="AO368" s="57"/>
      <c r="AP368" s="57"/>
      <c r="AQ368" s="57"/>
      <c r="AR368" s="57"/>
      <c r="AS368" s="57"/>
      <c r="AT368" s="57"/>
      <c r="AU368" s="68"/>
      <c r="BF368" s="79"/>
    </row>
    <row r="369" spans="3:58">
      <c r="C369" s="54"/>
      <c r="D369" s="54"/>
      <c r="K369" s="91"/>
      <c r="AI369" s="18"/>
      <c r="AN369" s="57"/>
      <c r="AO369" s="57"/>
      <c r="AP369" s="57"/>
      <c r="AQ369" s="57"/>
      <c r="AR369" s="57"/>
      <c r="AS369" s="57"/>
      <c r="AT369" s="57"/>
      <c r="AU369" s="68"/>
      <c r="BF369" s="79"/>
    </row>
    <row r="370" spans="3:58">
      <c r="C370" s="54"/>
      <c r="D370" s="54"/>
      <c r="K370" s="91"/>
      <c r="AI370" s="18"/>
      <c r="AN370" s="57"/>
      <c r="AO370" s="57"/>
      <c r="AP370" s="57"/>
      <c r="AQ370" s="57"/>
      <c r="AR370" s="57"/>
      <c r="AS370" s="57"/>
      <c r="AT370" s="57"/>
      <c r="AU370" s="68"/>
      <c r="BF370" s="79"/>
    </row>
    <row r="371" spans="3:58">
      <c r="C371" s="54"/>
      <c r="D371" s="54"/>
      <c r="K371" s="91"/>
      <c r="AI371" s="18"/>
      <c r="AN371" s="57"/>
      <c r="AO371" s="57"/>
      <c r="AP371" s="57"/>
      <c r="AQ371" s="57"/>
      <c r="AR371" s="57"/>
      <c r="AS371" s="57"/>
      <c r="AT371" s="57"/>
      <c r="AU371" s="68"/>
      <c r="BF371" s="79"/>
    </row>
    <row r="372" spans="3:58">
      <c r="C372" s="54"/>
      <c r="D372" s="54"/>
      <c r="K372" s="91"/>
      <c r="AI372" s="18"/>
      <c r="AN372" s="57"/>
      <c r="AO372" s="57"/>
      <c r="AP372" s="57"/>
      <c r="AQ372" s="57"/>
      <c r="AR372" s="57"/>
      <c r="AS372" s="57"/>
      <c r="AT372" s="57"/>
      <c r="AU372" s="68"/>
      <c r="BF372" s="79"/>
    </row>
    <row r="373" spans="3:58">
      <c r="C373" s="54"/>
      <c r="D373" s="54"/>
      <c r="K373" s="91"/>
      <c r="AI373" s="18"/>
      <c r="AN373" s="57"/>
      <c r="AO373" s="57"/>
      <c r="AP373" s="57"/>
      <c r="AQ373" s="57"/>
      <c r="AR373" s="57"/>
      <c r="AS373" s="57"/>
      <c r="AT373" s="57"/>
      <c r="AU373" s="68"/>
      <c r="BF373" s="79"/>
    </row>
    <row r="374" spans="3:58">
      <c r="C374" s="54"/>
      <c r="D374" s="54"/>
      <c r="K374" s="91"/>
      <c r="AI374" s="18"/>
      <c r="AN374" s="57"/>
      <c r="AO374" s="57"/>
      <c r="AP374" s="57"/>
      <c r="AQ374" s="57"/>
      <c r="AR374" s="57"/>
      <c r="AS374" s="57"/>
      <c r="AT374" s="57"/>
      <c r="AU374" s="68"/>
      <c r="BF374" s="79"/>
    </row>
    <row r="375" spans="3:58">
      <c r="C375" s="54"/>
      <c r="D375" s="54"/>
      <c r="K375" s="91"/>
      <c r="AI375" s="18"/>
      <c r="AN375" s="57"/>
      <c r="AO375" s="57"/>
      <c r="AP375" s="57"/>
      <c r="AQ375" s="57"/>
      <c r="AR375" s="57"/>
      <c r="AS375" s="57"/>
      <c r="AT375" s="57"/>
      <c r="AU375" s="68"/>
      <c r="BF375" s="79"/>
    </row>
    <row r="376" spans="3:58">
      <c r="C376" s="54"/>
      <c r="D376" s="54"/>
      <c r="K376" s="91"/>
      <c r="AI376" s="18"/>
      <c r="AN376" s="57"/>
      <c r="AO376" s="57"/>
      <c r="AP376" s="57"/>
      <c r="AQ376" s="57"/>
      <c r="AR376" s="57"/>
      <c r="AS376" s="57"/>
      <c r="AT376" s="57"/>
      <c r="AU376" s="68"/>
      <c r="BF376" s="79"/>
    </row>
    <row r="377" spans="3:58">
      <c r="C377" s="54"/>
      <c r="D377" s="54"/>
      <c r="K377" s="91"/>
      <c r="AI377" s="18"/>
      <c r="AN377" s="57"/>
      <c r="AO377" s="57"/>
      <c r="AP377" s="57"/>
      <c r="AQ377" s="57"/>
      <c r="AR377" s="57"/>
      <c r="AS377" s="57"/>
      <c r="AT377" s="57"/>
      <c r="AU377" s="68"/>
      <c r="BF377" s="79"/>
    </row>
    <row r="378" spans="3:58">
      <c r="C378" s="54"/>
      <c r="D378" s="54"/>
      <c r="K378" s="91"/>
      <c r="AI378" s="18"/>
      <c r="AN378" s="57"/>
      <c r="AO378" s="57"/>
      <c r="AP378" s="57"/>
      <c r="AQ378" s="57"/>
      <c r="AR378" s="57"/>
      <c r="AS378" s="57"/>
      <c r="AT378" s="57"/>
      <c r="AU378" s="68"/>
      <c r="BF378" s="79"/>
    </row>
    <row r="379" spans="3:58">
      <c r="C379" s="54"/>
      <c r="D379" s="54"/>
      <c r="K379" s="91"/>
      <c r="AI379" s="18"/>
      <c r="AN379" s="57"/>
      <c r="AO379" s="57"/>
      <c r="AP379" s="57"/>
      <c r="AQ379" s="57"/>
      <c r="AR379" s="57"/>
      <c r="AS379" s="57"/>
      <c r="AT379" s="57"/>
      <c r="AU379" s="68"/>
      <c r="BF379" s="79"/>
    </row>
    <row r="380" spans="3:58">
      <c r="C380" s="54"/>
      <c r="D380" s="54"/>
      <c r="K380" s="91"/>
      <c r="AI380" s="18"/>
      <c r="AN380" s="57"/>
      <c r="AO380" s="57"/>
      <c r="AP380" s="57"/>
      <c r="AQ380" s="57"/>
      <c r="AR380" s="57"/>
      <c r="AS380" s="57"/>
      <c r="AT380" s="57"/>
      <c r="AU380" s="68"/>
      <c r="BF380" s="79"/>
    </row>
    <row r="381" spans="3:58">
      <c r="C381" s="54"/>
      <c r="D381" s="54"/>
      <c r="K381" s="91"/>
      <c r="AI381" s="18"/>
      <c r="AN381" s="57"/>
      <c r="AO381" s="57"/>
      <c r="AP381" s="57"/>
      <c r="AQ381" s="57"/>
      <c r="AR381" s="57"/>
      <c r="AS381" s="57"/>
      <c r="AT381" s="57"/>
      <c r="AU381" s="68"/>
      <c r="BF381" s="79"/>
    </row>
    <row r="382" spans="3:58">
      <c r="C382" s="54"/>
      <c r="D382" s="54"/>
      <c r="K382" s="91"/>
      <c r="AI382" s="18"/>
      <c r="AN382" s="57"/>
      <c r="AO382" s="57"/>
      <c r="AP382" s="57"/>
      <c r="AQ382" s="57"/>
      <c r="AR382" s="57"/>
      <c r="AS382" s="57"/>
      <c r="AT382" s="57"/>
      <c r="AU382" s="68"/>
      <c r="BF382" s="79"/>
    </row>
    <row r="383" spans="3:58">
      <c r="C383" s="54"/>
      <c r="D383" s="54"/>
      <c r="K383" s="91"/>
      <c r="AI383" s="18"/>
      <c r="AN383" s="57"/>
      <c r="AO383" s="57"/>
      <c r="AP383" s="57"/>
      <c r="AQ383" s="57"/>
      <c r="AR383" s="57"/>
      <c r="AS383" s="57"/>
      <c r="AT383" s="57"/>
      <c r="AU383" s="68"/>
      <c r="BF383" s="79"/>
    </row>
    <row r="384" spans="3:58">
      <c r="C384" s="54"/>
      <c r="D384" s="54"/>
      <c r="K384" s="91"/>
      <c r="AI384" s="18"/>
      <c r="AN384" s="57"/>
      <c r="AO384" s="57"/>
      <c r="AP384" s="57"/>
      <c r="AQ384" s="57"/>
      <c r="AR384" s="57"/>
      <c r="AS384" s="57"/>
      <c r="AT384" s="57"/>
      <c r="AU384" s="68"/>
      <c r="BF384" s="79"/>
    </row>
    <row r="385" spans="3:58">
      <c r="C385" s="54"/>
      <c r="D385" s="54"/>
      <c r="K385" s="91"/>
      <c r="AI385" s="18"/>
      <c r="AN385" s="57"/>
      <c r="AO385" s="57"/>
      <c r="AP385" s="57"/>
      <c r="AQ385" s="57"/>
      <c r="AR385" s="57"/>
      <c r="AS385" s="57"/>
      <c r="AT385" s="57"/>
      <c r="AU385" s="68"/>
      <c r="BF385" s="79"/>
    </row>
    <row r="386" spans="3:58">
      <c r="C386" s="54"/>
      <c r="D386" s="54"/>
      <c r="K386" s="91"/>
      <c r="AI386" s="18"/>
      <c r="AN386" s="57"/>
      <c r="AO386" s="57"/>
      <c r="AP386" s="57"/>
      <c r="AQ386" s="57"/>
      <c r="AR386" s="57"/>
      <c r="AS386" s="57"/>
      <c r="AT386" s="57"/>
      <c r="AU386" s="68"/>
      <c r="BF386" s="79"/>
    </row>
    <row r="387" spans="3:58">
      <c r="C387" s="54"/>
      <c r="D387" s="54"/>
      <c r="K387" s="91"/>
      <c r="AI387" s="18"/>
      <c r="AN387" s="57"/>
      <c r="AO387" s="57"/>
      <c r="AP387" s="57"/>
      <c r="AQ387" s="57"/>
      <c r="AR387" s="57"/>
      <c r="AS387" s="57"/>
      <c r="AT387" s="57"/>
      <c r="AU387" s="68"/>
      <c r="BF387" s="79"/>
    </row>
    <row r="388" spans="3:58">
      <c r="C388" s="54"/>
      <c r="D388" s="54"/>
      <c r="K388" s="91"/>
      <c r="AI388" s="18"/>
      <c r="AN388" s="57"/>
      <c r="AO388" s="57"/>
      <c r="AP388" s="57"/>
      <c r="AQ388" s="57"/>
      <c r="AR388" s="57"/>
      <c r="AS388" s="57"/>
      <c r="AT388" s="57"/>
      <c r="AU388" s="68"/>
      <c r="BF388" s="79"/>
    </row>
    <row r="389" spans="3:58">
      <c r="C389" s="54"/>
      <c r="D389" s="54"/>
      <c r="K389" s="91"/>
      <c r="AI389" s="18"/>
      <c r="AN389" s="57"/>
      <c r="AO389" s="57"/>
      <c r="AP389" s="57"/>
      <c r="AQ389" s="57"/>
      <c r="AR389" s="57"/>
      <c r="AS389" s="57"/>
      <c r="AT389" s="57"/>
      <c r="AU389" s="68"/>
      <c r="BF389" s="79"/>
    </row>
    <row r="390" spans="3:58">
      <c r="C390" s="54"/>
      <c r="D390" s="54"/>
      <c r="K390" s="91"/>
      <c r="AI390" s="18"/>
      <c r="AN390" s="57"/>
      <c r="AO390" s="57"/>
      <c r="AP390" s="57"/>
      <c r="AQ390" s="57"/>
      <c r="AR390" s="57"/>
      <c r="AS390" s="57"/>
      <c r="AT390" s="57"/>
      <c r="AU390" s="68"/>
      <c r="BF390" s="79"/>
    </row>
    <row r="391" spans="3:58">
      <c r="C391" s="54"/>
      <c r="D391" s="54"/>
      <c r="K391" s="91"/>
      <c r="AI391" s="18"/>
      <c r="AN391" s="57"/>
      <c r="AO391" s="57"/>
      <c r="AP391" s="57"/>
      <c r="AQ391" s="57"/>
      <c r="AR391" s="57"/>
      <c r="AS391" s="57"/>
      <c r="AT391" s="57"/>
      <c r="AU391" s="68"/>
      <c r="BF391" s="79"/>
    </row>
    <row r="392" spans="3:58">
      <c r="C392" s="54"/>
      <c r="D392" s="54"/>
      <c r="K392" s="91"/>
      <c r="AI392" s="18"/>
      <c r="AN392" s="57"/>
      <c r="AO392" s="57"/>
      <c r="AP392" s="57"/>
      <c r="AQ392" s="57"/>
      <c r="AR392" s="57"/>
      <c r="AS392" s="57"/>
      <c r="AT392" s="57"/>
      <c r="AU392" s="68"/>
      <c r="BF392" s="79"/>
    </row>
    <row r="393" spans="3:58">
      <c r="C393" s="54"/>
      <c r="D393" s="54"/>
      <c r="K393" s="91"/>
      <c r="AI393" s="18"/>
      <c r="AN393" s="57"/>
      <c r="AO393" s="57"/>
      <c r="AP393" s="57"/>
      <c r="AQ393" s="57"/>
      <c r="AR393" s="57"/>
      <c r="AS393" s="57"/>
      <c r="AT393" s="57"/>
      <c r="AU393" s="68"/>
      <c r="BF393" s="79"/>
    </row>
    <row r="394" spans="3:58">
      <c r="C394" s="54"/>
      <c r="D394" s="54"/>
      <c r="K394" s="91"/>
      <c r="AI394" s="18"/>
      <c r="AN394" s="57"/>
      <c r="AO394" s="57"/>
      <c r="AP394" s="57"/>
      <c r="AQ394" s="57"/>
      <c r="AR394" s="57"/>
      <c r="AS394" s="57"/>
      <c r="AT394" s="57"/>
      <c r="AU394" s="68"/>
      <c r="BF394" s="79"/>
    </row>
    <row r="395" spans="3:58">
      <c r="C395" s="54"/>
      <c r="D395" s="54"/>
      <c r="K395" s="91"/>
      <c r="AI395" s="18"/>
      <c r="AN395" s="57"/>
      <c r="AO395" s="57"/>
      <c r="AP395" s="57"/>
      <c r="AQ395" s="57"/>
      <c r="AR395" s="57"/>
      <c r="AS395" s="57"/>
      <c r="AT395" s="57"/>
      <c r="AU395" s="68"/>
      <c r="BF395" s="79"/>
    </row>
    <row r="396" spans="3:58">
      <c r="C396" s="54"/>
      <c r="D396" s="54"/>
      <c r="K396" s="91"/>
      <c r="AI396" s="18"/>
      <c r="AN396" s="57"/>
      <c r="AO396" s="57"/>
      <c r="AP396" s="57"/>
      <c r="AQ396" s="57"/>
      <c r="AR396" s="57"/>
      <c r="AS396" s="57"/>
      <c r="AT396" s="57"/>
      <c r="AU396" s="68"/>
      <c r="BF396" s="79"/>
    </row>
    <row r="397" spans="3:58">
      <c r="C397" s="54"/>
      <c r="D397" s="54"/>
      <c r="K397" s="91"/>
      <c r="AI397" s="18"/>
      <c r="AN397" s="57"/>
      <c r="AO397" s="57"/>
      <c r="AP397" s="57"/>
      <c r="AQ397" s="57"/>
      <c r="AR397" s="57"/>
      <c r="AS397" s="57"/>
      <c r="AT397" s="57"/>
      <c r="AU397" s="68"/>
      <c r="BF397" s="79"/>
    </row>
    <row r="398" spans="3:58">
      <c r="C398" s="54"/>
      <c r="D398" s="54"/>
      <c r="K398" s="91"/>
      <c r="AI398" s="18"/>
      <c r="AN398" s="57"/>
      <c r="AO398" s="57"/>
      <c r="AP398" s="57"/>
      <c r="AQ398" s="57"/>
      <c r="AR398" s="57"/>
      <c r="AS398" s="57"/>
      <c r="AT398" s="57"/>
      <c r="AU398" s="68"/>
      <c r="BF398" s="79"/>
    </row>
    <row r="399" spans="3:58">
      <c r="C399" s="54"/>
      <c r="D399" s="54"/>
      <c r="K399" s="91"/>
      <c r="AI399" s="18"/>
      <c r="AN399" s="57"/>
      <c r="AO399" s="57"/>
      <c r="AP399" s="57"/>
      <c r="AQ399" s="57"/>
      <c r="AR399" s="57"/>
      <c r="AS399" s="57"/>
      <c r="AT399" s="57"/>
      <c r="AU399" s="68"/>
      <c r="BF399" s="79"/>
    </row>
    <row r="400" spans="3:58">
      <c r="C400" s="54"/>
      <c r="D400" s="54"/>
      <c r="K400" s="91"/>
      <c r="AI400" s="18"/>
      <c r="AN400" s="57"/>
      <c r="AO400" s="57"/>
      <c r="AP400" s="57"/>
      <c r="AQ400" s="57"/>
      <c r="AR400" s="57"/>
      <c r="AS400" s="57"/>
      <c r="AT400" s="57"/>
      <c r="AU400" s="68"/>
      <c r="BF400" s="79"/>
    </row>
    <row r="401" spans="3:58">
      <c r="C401" s="54"/>
      <c r="D401" s="54"/>
      <c r="K401" s="91"/>
      <c r="AI401" s="18"/>
      <c r="AN401" s="57"/>
      <c r="AO401" s="57"/>
      <c r="AP401" s="57"/>
      <c r="AQ401" s="57"/>
      <c r="AR401" s="57"/>
      <c r="AS401" s="57"/>
      <c r="AT401" s="57"/>
      <c r="AU401" s="68"/>
      <c r="BF401" s="79"/>
    </row>
    <row r="402" spans="3:58">
      <c r="C402" s="54"/>
      <c r="D402" s="54"/>
      <c r="K402" s="91"/>
      <c r="AI402" s="18"/>
      <c r="AN402" s="57"/>
      <c r="AO402" s="57"/>
      <c r="AP402" s="57"/>
      <c r="AQ402" s="57"/>
      <c r="AR402" s="57"/>
      <c r="AS402" s="57"/>
      <c r="AT402" s="57"/>
      <c r="AU402" s="68"/>
      <c r="BF402" s="79"/>
    </row>
    <row r="403" spans="3:58">
      <c r="C403" s="54"/>
      <c r="D403" s="54"/>
      <c r="K403" s="91"/>
      <c r="AI403" s="18"/>
      <c r="AN403" s="57"/>
      <c r="AO403" s="57"/>
      <c r="AP403" s="57"/>
      <c r="AQ403" s="57"/>
      <c r="AR403" s="57"/>
      <c r="AS403" s="57"/>
      <c r="AT403" s="57"/>
      <c r="AU403" s="68"/>
      <c r="BF403" s="79"/>
    </row>
    <row r="404" spans="3:58">
      <c r="C404" s="54"/>
      <c r="D404" s="54"/>
      <c r="K404" s="91"/>
      <c r="AI404" s="18"/>
      <c r="AN404" s="57"/>
      <c r="AO404" s="57"/>
      <c r="AP404" s="57"/>
      <c r="AQ404" s="57"/>
      <c r="AR404" s="57"/>
      <c r="AS404" s="57"/>
      <c r="AT404" s="57"/>
      <c r="AU404" s="68"/>
      <c r="BF404" s="79"/>
    </row>
    <row r="405" spans="3:58">
      <c r="C405" s="54"/>
      <c r="D405" s="54"/>
      <c r="K405" s="91"/>
      <c r="AI405" s="18"/>
      <c r="AN405" s="57"/>
      <c r="AO405" s="57"/>
      <c r="AP405" s="57"/>
      <c r="AQ405" s="57"/>
      <c r="AR405" s="57"/>
      <c r="AS405" s="57"/>
      <c r="AT405" s="57"/>
      <c r="AU405" s="68"/>
      <c r="BF405" s="79"/>
    </row>
    <row r="406" spans="3:58">
      <c r="C406" s="54"/>
      <c r="D406" s="54"/>
      <c r="K406" s="91"/>
      <c r="AI406" s="18"/>
      <c r="AN406" s="57"/>
      <c r="AO406" s="57"/>
      <c r="AP406" s="57"/>
      <c r="AQ406" s="57"/>
      <c r="AR406" s="57"/>
      <c r="AS406" s="57"/>
      <c r="AT406" s="57"/>
      <c r="AU406" s="68"/>
      <c r="BF406" s="79"/>
    </row>
    <row r="407" spans="3:58">
      <c r="C407" s="54"/>
      <c r="D407" s="54"/>
      <c r="K407" s="91"/>
      <c r="AI407" s="18"/>
      <c r="AN407" s="57"/>
      <c r="AO407" s="57"/>
      <c r="AP407" s="57"/>
      <c r="AQ407" s="57"/>
      <c r="AR407" s="57"/>
      <c r="AS407" s="57"/>
      <c r="AT407" s="57"/>
      <c r="AU407" s="68"/>
      <c r="BF407" s="79"/>
    </row>
    <row r="408" spans="3:58">
      <c r="C408" s="54"/>
      <c r="D408" s="54"/>
      <c r="K408" s="91"/>
      <c r="AI408" s="18"/>
      <c r="AN408" s="57"/>
      <c r="AO408" s="57"/>
      <c r="AP408" s="57"/>
      <c r="AQ408" s="57"/>
      <c r="AR408" s="57"/>
      <c r="AS408" s="57"/>
      <c r="AT408" s="57"/>
      <c r="AU408" s="68"/>
      <c r="BF408" s="79"/>
    </row>
    <row r="409" spans="3:58">
      <c r="C409" s="54"/>
      <c r="D409" s="54"/>
      <c r="K409" s="91"/>
      <c r="AI409" s="18"/>
      <c r="AN409" s="57"/>
      <c r="AO409" s="57"/>
      <c r="AP409" s="57"/>
      <c r="AQ409" s="57"/>
      <c r="AR409" s="57"/>
      <c r="AS409" s="57"/>
      <c r="AT409" s="57"/>
      <c r="AU409" s="68"/>
      <c r="BF409" s="79"/>
    </row>
    <row r="410" spans="3:58">
      <c r="C410" s="54"/>
      <c r="D410" s="54"/>
      <c r="K410" s="91"/>
      <c r="AI410" s="18"/>
      <c r="AN410" s="57"/>
      <c r="AO410" s="57"/>
      <c r="AP410" s="57"/>
      <c r="AQ410" s="57"/>
      <c r="AR410" s="57"/>
      <c r="AS410" s="57"/>
      <c r="AT410" s="57"/>
      <c r="AU410" s="68"/>
      <c r="BF410" s="79"/>
    </row>
    <row r="411" spans="3:58">
      <c r="C411" s="54"/>
      <c r="D411" s="54"/>
      <c r="K411" s="91"/>
      <c r="AI411" s="18"/>
      <c r="AN411" s="57"/>
      <c r="AO411" s="57"/>
      <c r="AP411" s="57"/>
      <c r="AQ411" s="57"/>
      <c r="AR411" s="57"/>
      <c r="AS411" s="57"/>
      <c r="AT411" s="57"/>
      <c r="AU411" s="68"/>
      <c r="BF411" s="79"/>
    </row>
    <row r="412" spans="3:58">
      <c r="C412" s="54"/>
      <c r="D412" s="54"/>
      <c r="K412" s="91"/>
      <c r="AI412" s="18"/>
      <c r="AN412" s="57"/>
      <c r="AO412" s="57"/>
      <c r="AP412" s="57"/>
      <c r="AQ412" s="57"/>
      <c r="AR412" s="57"/>
      <c r="AS412" s="57"/>
      <c r="AT412" s="57"/>
      <c r="AU412" s="68"/>
      <c r="BF412" s="79"/>
    </row>
    <row r="413" spans="3:58">
      <c r="C413" s="54"/>
      <c r="D413" s="54"/>
      <c r="K413" s="91"/>
      <c r="AI413" s="18"/>
      <c r="AN413" s="57"/>
      <c r="AO413" s="57"/>
      <c r="AP413" s="57"/>
      <c r="AQ413" s="57"/>
      <c r="AR413" s="57"/>
      <c r="AS413" s="57"/>
      <c r="AT413" s="57"/>
      <c r="AU413" s="68"/>
      <c r="BF413" s="79"/>
    </row>
    <row r="414" spans="3:58">
      <c r="C414" s="54"/>
      <c r="D414" s="54"/>
      <c r="K414" s="91"/>
      <c r="AI414" s="18"/>
      <c r="AN414" s="57"/>
      <c r="AO414" s="57"/>
      <c r="AP414" s="57"/>
      <c r="AQ414" s="57"/>
      <c r="AR414" s="57"/>
      <c r="AS414" s="57"/>
      <c r="AT414" s="57"/>
      <c r="AU414" s="68"/>
      <c r="BF414" s="79"/>
    </row>
    <row r="415" spans="3:58">
      <c r="C415" s="54"/>
      <c r="D415" s="54"/>
      <c r="K415" s="91"/>
      <c r="AI415" s="18"/>
      <c r="AN415" s="57"/>
      <c r="AO415" s="57"/>
      <c r="AP415" s="57"/>
      <c r="AQ415" s="57"/>
      <c r="AR415" s="57"/>
      <c r="AS415" s="57"/>
      <c r="AT415" s="57"/>
      <c r="AU415" s="68"/>
      <c r="BF415" s="79"/>
    </row>
    <row r="416" spans="3:58">
      <c r="C416" s="54"/>
      <c r="D416" s="54"/>
      <c r="K416" s="91"/>
      <c r="AI416" s="18"/>
      <c r="AN416" s="57"/>
      <c r="AO416" s="57"/>
      <c r="AP416" s="57"/>
      <c r="AQ416" s="57"/>
      <c r="AR416" s="57"/>
      <c r="AS416" s="57"/>
      <c r="AT416" s="57"/>
      <c r="AU416" s="68"/>
      <c r="BF416" s="79"/>
    </row>
    <row r="417" spans="3:58">
      <c r="C417" s="54"/>
      <c r="D417" s="54"/>
      <c r="K417" s="91"/>
      <c r="AI417" s="18"/>
      <c r="AN417" s="57"/>
      <c r="AO417" s="57"/>
      <c r="AP417" s="57"/>
      <c r="AQ417" s="57"/>
      <c r="AR417" s="57"/>
      <c r="AS417" s="57"/>
      <c r="AT417" s="57"/>
      <c r="AU417" s="68"/>
      <c r="BF417" s="79"/>
    </row>
    <row r="418" spans="3:58">
      <c r="C418" s="54"/>
      <c r="D418" s="54"/>
      <c r="K418" s="91"/>
      <c r="AI418" s="18"/>
      <c r="AN418" s="57"/>
      <c r="AO418" s="57"/>
      <c r="AP418" s="57"/>
      <c r="AQ418" s="57"/>
      <c r="AR418" s="57"/>
      <c r="AS418" s="57"/>
      <c r="AT418" s="57"/>
      <c r="AU418" s="68"/>
      <c r="BF418" s="79"/>
    </row>
    <row r="419" spans="3:58">
      <c r="C419" s="54"/>
      <c r="D419" s="54"/>
      <c r="K419" s="91"/>
      <c r="AI419" s="18"/>
      <c r="AN419" s="57"/>
      <c r="AO419" s="57"/>
      <c r="AP419" s="57"/>
      <c r="AQ419" s="57"/>
      <c r="AR419" s="57"/>
      <c r="AS419" s="57"/>
      <c r="AT419" s="57"/>
      <c r="AU419" s="68"/>
      <c r="BF419" s="79"/>
    </row>
    <row r="420" spans="3:58">
      <c r="C420" s="54"/>
      <c r="D420" s="54"/>
      <c r="K420" s="91"/>
      <c r="AI420" s="18"/>
      <c r="AN420" s="57"/>
      <c r="AO420" s="57"/>
      <c r="AP420" s="57"/>
      <c r="AQ420" s="57"/>
      <c r="AR420" s="57"/>
      <c r="AS420" s="57"/>
      <c r="AT420" s="57"/>
      <c r="AU420" s="68"/>
      <c r="BF420" s="79"/>
    </row>
    <row r="421" spans="3:58">
      <c r="C421" s="54"/>
      <c r="D421" s="54"/>
      <c r="K421" s="91"/>
      <c r="AI421" s="18"/>
      <c r="AN421" s="57"/>
      <c r="AO421" s="57"/>
      <c r="AP421" s="57"/>
      <c r="AQ421" s="57"/>
      <c r="AR421" s="57"/>
      <c r="AS421" s="57"/>
      <c r="AT421" s="57"/>
      <c r="AU421" s="68"/>
      <c r="BF421" s="79"/>
    </row>
    <row r="422" spans="3:58">
      <c r="C422" s="54"/>
      <c r="D422" s="54"/>
      <c r="K422" s="91"/>
      <c r="AI422" s="18"/>
      <c r="AN422" s="57"/>
      <c r="AO422" s="57"/>
      <c r="AP422" s="57"/>
      <c r="AQ422" s="57"/>
      <c r="AR422" s="57"/>
      <c r="AS422" s="57"/>
      <c r="AT422" s="57"/>
      <c r="AU422" s="68"/>
      <c r="BF422" s="79"/>
    </row>
    <row r="423" spans="3:58">
      <c r="C423" s="54"/>
      <c r="D423" s="54"/>
      <c r="K423" s="91"/>
      <c r="AI423" s="18"/>
      <c r="AN423" s="57"/>
      <c r="AO423" s="57"/>
      <c r="AP423" s="57"/>
      <c r="AQ423" s="57"/>
      <c r="AR423" s="57"/>
      <c r="AS423" s="57"/>
      <c r="AT423" s="57"/>
      <c r="AU423" s="68"/>
      <c r="BF423" s="79"/>
    </row>
    <row r="424" spans="3:58">
      <c r="C424" s="54"/>
      <c r="D424" s="54"/>
      <c r="K424" s="91"/>
      <c r="AI424" s="18"/>
      <c r="AN424" s="57"/>
      <c r="AO424" s="57"/>
      <c r="AP424" s="57"/>
      <c r="AQ424" s="57"/>
      <c r="AR424" s="57"/>
      <c r="AS424" s="57"/>
      <c r="AT424" s="57"/>
      <c r="AU424" s="68"/>
      <c r="BF424" s="79"/>
    </row>
    <row r="425" spans="3:58">
      <c r="C425" s="54"/>
      <c r="D425" s="54"/>
      <c r="K425" s="91"/>
      <c r="AI425" s="18"/>
      <c r="AN425" s="57"/>
      <c r="AO425" s="57"/>
      <c r="AP425" s="57"/>
      <c r="AQ425" s="57"/>
      <c r="AR425" s="57"/>
      <c r="AS425" s="57"/>
      <c r="AT425" s="57"/>
      <c r="AU425" s="68"/>
      <c r="BF425" s="79"/>
    </row>
    <row r="426" spans="3:58">
      <c r="C426" s="54"/>
      <c r="D426" s="54"/>
      <c r="K426" s="91"/>
      <c r="AI426" s="18"/>
      <c r="AN426" s="57"/>
      <c r="AO426" s="57"/>
      <c r="AP426" s="57"/>
      <c r="AQ426" s="57"/>
      <c r="AR426" s="57"/>
      <c r="AS426" s="57"/>
      <c r="AT426" s="57"/>
      <c r="AU426" s="68"/>
      <c r="BF426" s="79"/>
    </row>
    <row r="427" spans="3:58">
      <c r="C427" s="54"/>
      <c r="D427" s="54"/>
      <c r="K427" s="91"/>
      <c r="AI427" s="18"/>
      <c r="AN427" s="57"/>
      <c r="AO427" s="57"/>
      <c r="AP427" s="57"/>
      <c r="AQ427" s="57"/>
      <c r="AR427" s="57"/>
      <c r="AS427" s="57"/>
      <c r="AT427" s="57"/>
      <c r="AU427" s="68"/>
      <c r="BF427" s="79"/>
    </row>
    <row r="428" spans="3:58">
      <c r="C428" s="54"/>
      <c r="D428" s="54"/>
      <c r="K428" s="91"/>
      <c r="AI428" s="18"/>
      <c r="AN428" s="57"/>
      <c r="AO428" s="57"/>
      <c r="AP428" s="57"/>
      <c r="AQ428" s="57"/>
      <c r="AR428" s="57"/>
      <c r="AS428" s="57"/>
      <c r="AT428" s="57"/>
      <c r="AU428" s="68"/>
      <c r="BF428" s="79"/>
    </row>
    <row r="429" spans="3:58">
      <c r="C429" s="54"/>
      <c r="D429" s="54"/>
      <c r="K429" s="91"/>
      <c r="AI429" s="18"/>
      <c r="AN429" s="57"/>
      <c r="AO429" s="57"/>
      <c r="AP429" s="57"/>
      <c r="AQ429" s="57"/>
      <c r="AR429" s="57"/>
      <c r="AS429" s="57"/>
      <c r="AT429" s="57"/>
      <c r="AU429" s="68"/>
      <c r="BF429" s="79"/>
    </row>
    <row r="430" spans="3:58">
      <c r="C430" s="54"/>
      <c r="D430" s="54"/>
      <c r="K430" s="91"/>
      <c r="AI430" s="18"/>
      <c r="AN430" s="57"/>
      <c r="AO430" s="57"/>
      <c r="AP430" s="57"/>
      <c r="AQ430" s="57"/>
      <c r="AR430" s="57"/>
      <c r="AS430" s="57"/>
      <c r="AT430" s="57"/>
      <c r="AU430" s="68"/>
      <c r="BF430" s="79"/>
    </row>
    <row r="431" spans="3:58">
      <c r="C431" s="54"/>
      <c r="D431" s="54"/>
      <c r="K431" s="91"/>
      <c r="AI431" s="18"/>
      <c r="AN431" s="57"/>
      <c r="AO431" s="57"/>
      <c r="AP431" s="57"/>
      <c r="AQ431" s="57"/>
      <c r="AR431" s="57"/>
      <c r="AS431" s="57"/>
      <c r="AT431" s="57"/>
      <c r="AU431" s="68"/>
      <c r="BF431" s="79"/>
    </row>
    <row r="432" spans="3:58">
      <c r="C432" s="54"/>
      <c r="D432" s="54"/>
      <c r="K432" s="91"/>
      <c r="AI432" s="18"/>
      <c r="AN432" s="57"/>
      <c r="AO432" s="57"/>
      <c r="AP432" s="57"/>
      <c r="AQ432" s="57"/>
      <c r="AR432" s="57"/>
      <c r="AS432" s="57"/>
      <c r="AT432" s="57"/>
      <c r="AU432" s="68"/>
      <c r="BF432" s="79"/>
    </row>
    <row r="433" spans="3:58">
      <c r="C433" s="54"/>
      <c r="D433" s="54"/>
      <c r="K433" s="91"/>
      <c r="AI433" s="18"/>
      <c r="AN433" s="57"/>
      <c r="AO433" s="57"/>
      <c r="AP433" s="57"/>
      <c r="AQ433" s="57"/>
      <c r="AR433" s="57"/>
      <c r="AS433" s="57"/>
      <c r="AT433" s="57"/>
      <c r="AU433" s="68"/>
      <c r="BF433" s="79"/>
    </row>
    <row r="434" spans="3:58">
      <c r="C434" s="54"/>
      <c r="D434" s="54"/>
      <c r="K434" s="91"/>
      <c r="AI434" s="18"/>
      <c r="AN434" s="57"/>
      <c r="AO434" s="57"/>
      <c r="AP434" s="57"/>
      <c r="AQ434" s="57"/>
      <c r="AR434" s="57"/>
      <c r="AS434" s="57"/>
      <c r="AT434" s="57"/>
      <c r="AU434" s="68"/>
      <c r="BF434" s="79"/>
    </row>
    <row r="435" spans="3:58">
      <c r="C435" s="54"/>
      <c r="D435" s="54"/>
      <c r="K435" s="91"/>
      <c r="AI435" s="18"/>
      <c r="AN435" s="57"/>
      <c r="AO435" s="57"/>
      <c r="AP435" s="57"/>
      <c r="AQ435" s="57"/>
      <c r="AR435" s="57"/>
      <c r="AS435" s="57"/>
      <c r="AT435" s="57"/>
      <c r="AU435" s="68"/>
      <c r="BF435" s="79"/>
    </row>
    <row r="436" spans="3:58">
      <c r="C436" s="54"/>
      <c r="D436" s="54"/>
      <c r="K436" s="91"/>
      <c r="AI436" s="18"/>
      <c r="AN436" s="57"/>
      <c r="AO436" s="57"/>
      <c r="AP436" s="57"/>
      <c r="AQ436" s="57"/>
      <c r="AR436" s="57"/>
      <c r="AS436" s="57"/>
      <c r="AT436" s="57"/>
      <c r="AU436" s="68"/>
      <c r="BF436" s="79"/>
    </row>
    <row r="437" spans="3:58">
      <c r="C437" s="54"/>
      <c r="D437" s="54"/>
      <c r="K437" s="91"/>
      <c r="AI437" s="18"/>
      <c r="AN437" s="57"/>
      <c r="AO437" s="57"/>
      <c r="AP437" s="57"/>
      <c r="AQ437" s="57"/>
      <c r="AR437" s="57"/>
      <c r="AS437" s="57"/>
      <c r="AT437" s="57"/>
      <c r="AU437" s="68"/>
      <c r="BF437" s="79"/>
    </row>
    <row r="438" spans="3:58">
      <c r="C438" s="54"/>
      <c r="D438" s="54"/>
      <c r="K438" s="91"/>
      <c r="AI438" s="18"/>
      <c r="AN438" s="57"/>
      <c r="AO438" s="57"/>
      <c r="AP438" s="57"/>
      <c r="AQ438" s="57"/>
      <c r="AR438" s="57"/>
      <c r="AS438" s="57"/>
      <c r="AT438" s="57"/>
      <c r="AU438" s="68"/>
      <c r="BF438" s="79"/>
    </row>
    <row r="439" spans="3:58">
      <c r="C439" s="54"/>
      <c r="D439" s="54"/>
      <c r="K439" s="91"/>
      <c r="AI439" s="18"/>
      <c r="AN439" s="57"/>
      <c r="AO439" s="57"/>
      <c r="AP439" s="57"/>
      <c r="AQ439" s="57"/>
      <c r="AR439" s="57"/>
      <c r="AS439" s="57"/>
      <c r="AT439" s="57"/>
      <c r="AU439" s="68"/>
      <c r="BF439" s="79"/>
    </row>
    <row r="440" spans="3:58">
      <c r="C440" s="54"/>
      <c r="D440" s="54"/>
      <c r="K440" s="91"/>
      <c r="AI440" s="18"/>
      <c r="AN440" s="57"/>
      <c r="AO440" s="57"/>
      <c r="AP440" s="57"/>
      <c r="AQ440" s="57"/>
      <c r="AR440" s="57"/>
      <c r="AS440" s="57"/>
      <c r="AT440" s="57"/>
      <c r="AU440" s="68"/>
      <c r="BF440" s="79"/>
    </row>
    <row r="441" spans="3:58">
      <c r="C441" s="54"/>
      <c r="D441" s="54"/>
      <c r="K441" s="91"/>
      <c r="AI441" s="18"/>
      <c r="AN441" s="57"/>
      <c r="AO441" s="57"/>
      <c r="AP441" s="57"/>
      <c r="AQ441" s="57"/>
      <c r="AR441" s="57"/>
      <c r="AS441" s="57"/>
      <c r="AT441" s="57"/>
      <c r="AU441" s="68"/>
      <c r="BF441" s="79"/>
    </row>
    <row r="442" spans="3:58">
      <c r="C442" s="54"/>
      <c r="D442" s="54"/>
      <c r="K442" s="91"/>
      <c r="AI442" s="18"/>
      <c r="AN442" s="57"/>
      <c r="AO442" s="57"/>
      <c r="AP442" s="57"/>
      <c r="AQ442" s="57"/>
      <c r="AR442" s="57"/>
      <c r="AS442" s="57"/>
      <c r="AT442" s="57"/>
      <c r="AU442" s="68"/>
      <c r="BF442" s="79"/>
    </row>
    <row r="443" spans="3:58">
      <c r="C443" s="54"/>
      <c r="D443" s="54"/>
      <c r="K443" s="91"/>
      <c r="AI443" s="18"/>
      <c r="AN443" s="57"/>
      <c r="AO443" s="57"/>
      <c r="AP443" s="57"/>
      <c r="AQ443" s="57"/>
      <c r="AR443" s="57"/>
      <c r="AS443" s="57"/>
      <c r="AT443" s="57"/>
      <c r="AU443" s="68"/>
      <c r="BF443" s="79"/>
    </row>
    <row r="444" spans="3:58">
      <c r="C444" s="54"/>
      <c r="D444" s="54"/>
      <c r="K444" s="91"/>
      <c r="AI444" s="18"/>
      <c r="AN444" s="57"/>
      <c r="AO444" s="57"/>
      <c r="AP444" s="57"/>
      <c r="AQ444" s="57"/>
      <c r="AR444" s="57"/>
      <c r="AS444" s="57"/>
      <c r="AT444" s="57"/>
      <c r="AU444" s="68"/>
      <c r="BF444" s="79"/>
    </row>
    <row r="445" spans="3:58">
      <c r="C445" s="54"/>
      <c r="D445" s="54"/>
      <c r="K445" s="91"/>
      <c r="AI445" s="18"/>
      <c r="AN445" s="57"/>
      <c r="AO445" s="57"/>
      <c r="AP445" s="57"/>
      <c r="AQ445" s="57"/>
      <c r="AR445" s="57"/>
      <c r="AS445" s="57"/>
      <c r="AT445" s="57"/>
      <c r="AU445" s="68"/>
      <c r="BF445" s="79"/>
    </row>
    <row r="446" spans="3:58">
      <c r="C446" s="54"/>
      <c r="D446" s="54"/>
      <c r="K446" s="91"/>
      <c r="AI446" s="18"/>
      <c r="AN446" s="57"/>
      <c r="AO446" s="57"/>
      <c r="AP446" s="57"/>
      <c r="AQ446" s="57"/>
      <c r="AR446" s="57"/>
      <c r="AS446" s="57"/>
      <c r="AT446" s="57"/>
      <c r="AU446" s="68"/>
      <c r="BF446" s="79"/>
    </row>
    <row r="447" spans="3:58">
      <c r="C447" s="54"/>
      <c r="D447" s="54"/>
      <c r="K447" s="91"/>
      <c r="AI447" s="18"/>
      <c r="AN447" s="57"/>
      <c r="AO447" s="57"/>
      <c r="AP447" s="57"/>
      <c r="AQ447" s="57"/>
      <c r="AR447" s="57"/>
      <c r="AS447" s="57"/>
      <c r="AT447" s="57"/>
      <c r="AU447" s="68"/>
      <c r="BF447" s="79"/>
    </row>
    <row r="448" spans="3:58">
      <c r="C448" s="54"/>
      <c r="D448" s="54"/>
      <c r="K448" s="91"/>
      <c r="AI448" s="18"/>
      <c r="AN448" s="57"/>
      <c r="AO448" s="57"/>
      <c r="AP448" s="57"/>
      <c r="AQ448" s="57"/>
      <c r="AR448" s="57"/>
      <c r="AS448" s="57"/>
      <c r="AT448" s="57"/>
      <c r="AU448" s="68"/>
      <c r="BF448" s="79"/>
    </row>
    <row r="449" spans="3:58">
      <c r="C449" s="54"/>
      <c r="D449" s="54"/>
      <c r="K449" s="91"/>
      <c r="AI449" s="18"/>
      <c r="AN449" s="57"/>
      <c r="AO449" s="57"/>
      <c r="AP449" s="57"/>
      <c r="AQ449" s="57"/>
      <c r="AR449" s="57"/>
      <c r="AS449" s="57"/>
      <c r="AT449" s="57"/>
      <c r="AU449" s="68"/>
      <c r="BF449" s="79"/>
    </row>
    <row r="450" spans="3:58">
      <c r="C450" s="54"/>
      <c r="D450" s="54"/>
      <c r="K450" s="91"/>
      <c r="AI450" s="18"/>
      <c r="AN450" s="57"/>
      <c r="AO450" s="57"/>
      <c r="AP450" s="57"/>
      <c r="AQ450" s="57"/>
      <c r="AR450" s="57"/>
      <c r="AS450" s="57"/>
      <c r="AT450" s="57"/>
      <c r="AU450" s="68"/>
      <c r="BF450" s="79"/>
    </row>
    <row r="451" spans="3:58">
      <c r="C451" s="54"/>
      <c r="D451" s="54"/>
      <c r="K451" s="91"/>
      <c r="AI451" s="18"/>
      <c r="AN451" s="57"/>
      <c r="AO451" s="57"/>
      <c r="AP451" s="57"/>
      <c r="AQ451" s="57"/>
      <c r="AR451" s="57"/>
      <c r="AS451" s="57"/>
      <c r="AT451" s="57"/>
      <c r="AU451" s="68"/>
      <c r="BF451" s="79"/>
    </row>
    <row r="452" spans="3:58">
      <c r="C452" s="54"/>
      <c r="D452" s="54"/>
      <c r="K452" s="91"/>
      <c r="AI452" s="18"/>
      <c r="AN452" s="57"/>
      <c r="AO452" s="57"/>
      <c r="AP452" s="57"/>
      <c r="AQ452" s="57"/>
      <c r="AR452" s="57"/>
      <c r="AS452" s="57"/>
      <c r="AT452" s="57"/>
      <c r="AU452" s="68"/>
      <c r="BF452" s="79"/>
    </row>
    <row r="453" spans="3:58">
      <c r="C453" s="54"/>
      <c r="D453" s="54"/>
      <c r="K453" s="91"/>
      <c r="AI453" s="18"/>
      <c r="AN453" s="57"/>
      <c r="AO453" s="57"/>
      <c r="AP453" s="57"/>
      <c r="AQ453" s="57"/>
      <c r="AR453" s="57"/>
      <c r="AS453" s="57"/>
      <c r="AT453" s="57"/>
      <c r="AU453" s="68"/>
      <c r="BF453" s="79"/>
    </row>
    <row r="454" spans="3:58">
      <c r="C454" s="54"/>
      <c r="D454" s="54"/>
      <c r="K454" s="91"/>
      <c r="AI454" s="18"/>
      <c r="AN454" s="57"/>
      <c r="AO454" s="57"/>
      <c r="AP454" s="57"/>
      <c r="AQ454" s="57"/>
      <c r="AR454" s="57"/>
      <c r="AS454" s="57"/>
      <c r="AT454" s="57"/>
      <c r="AU454" s="68"/>
      <c r="BF454" s="79"/>
    </row>
    <row r="455" spans="3:58">
      <c r="C455" s="54"/>
      <c r="D455" s="54"/>
      <c r="K455" s="91"/>
      <c r="AI455" s="18"/>
      <c r="AN455" s="57"/>
      <c r="AO455" s="57"/>
      <c r="AP455" s="57"/>
      <c r="AQ455" s="57"/>
      <c r="AR455" s="57"/>
      <c r="AS455" s="57"/>
      <c r="AT455" s="57"/>
      <c r="AU455" s="68"/>
      <c r="BF455" s="79"/>
    </row>
    <row r="456" spans="3:58">
      <c r="C456" s="54"/>
      <c r="D456" s="54"/>
      <c r="K456" s="91"/>
      <c r="AI456" s="18"/>
      <c r="AN456" s="57"/>
      <c r="AO456" s="57"/>
      <c r="AP456" s="57"/>
      <c r="AQ456" s="57"/>
      <c r="AR456" s="57"/>
      <c r="AS456" s="57"/>
      <c r="AT456" s="57"/>
      <c r="AU456" s="68"/>
      <c r="BF456" s="79"/>
    </row>
    <row r="457" spans="3:58">
      <c r="C457" s="54"/>
      <c r="D457" s="54"/>
      <c r="K457" s="91"/>
      <c r="AI457" s="18"/>
      <c r="AN457" s="57"/>
      <c r="AO457" s="57"/>
      <c r="AP457" s="57"/>
      <c r="AQ457" s="57"/>
      <c r="AR457" s="57"/>
      <c r="AS457" s="57"/>
      <c r="AT457" s="57"/>
      <c r="AU457" s="68"/>
      <c r="BF457" s="79"/>
    </row>
    <row r="458" spans="3:58">
      <c r="C458" s="54"/>
      <c r="D458" s="54"/>
      <c r="K458" s="91"/>
      <c r="AI458" s="18"/>
      <c r="AN458" s="57"/>
      <c r="AO458" s="57"/>
      <c r="AP458" s="57"/>
      <c r="AQ458" s="57"/>
      <c r="AR458" s="57"/>
      <c r="AS458" s="57"/>
      <c r="AT458" s="57"/>
      <c r="AU458" s="68"/>
      <c r="BF458" s="79"/>
    </row>
    <row r="459" spans="3:58">
      <c r="C459" s="54"/>
      <c r="D459" s="54"/>
      <c r="K459" s="91"/>
      <c r="AI459" s="18"/>
      <c r="AN459" s="57"/>
      <c r="AO459" s="57"/>
      <c r="AP459" s="57"/>
      <c r="AQ459" s="57"/>
      <c r="AR459" s="57"/>
      <c r="AS459" s="57"/>
      <c r="AT459" s="57"/>
      <c r="AU459" s="68"/>
      <c r="BF459" s="79"/>
    </row>
    <row r="460" spans="3:58">
      <c r="C460" s="54"/>
      <c r="D460" s="54"/>
      <c r="K460" s="91"/>
      <c r="AI460" s="18"/>
      <c r="AN460" s="57"/>
      <c r="AO460" s="57"/>
      <c r="AP460" s="57"/>
      <c r="AQ460" s="57"/>
      <c r="AR460" s="57"/>
      <c r="AS460" s="57"/>
      <c r="AT460" s="57"/>
      <c r="AU460" s="68"/>
      <c r="BF460" s="79"/>
    </row>
    <row r="461" spans="3:58">
      <c r="C461" s="54"/>
      <c r="D461" s="54"/>
      <c r="K461" s="91"/>
      <c r="AI461" s="18"/>
      <c r="AN461" s="57"/>
      <c r="AO461" s="57"/>
      <c r="AP461" s="57"/>
      <c r="AQ461" s="57"/>
      <c r="AR461" s="57"/>
      <c r="AS461" s="57"/>
      <c r="AT461" s="57"/>
      <c r="AU461" s="68"/>
      <c r="BF461" s="79"/>
    </row>
    <row r="462" spans="3:58">
      <c r="C462" s="54"/>
      <c r="D462" s="54"/>
      <c r="K462" s="91"/>
      <c r="AI462" s="18"/>
      <c r="AN462" s="57"/>
      <c r="AO462" s="57"/>
      <c r="AP462" s="57"/>
      <c r="AQ462" s="57"/>
      <c r="AR462" s="57"/>
      <c r="AS462" s="57"/>
      <c r="AT462" s="57"/>
      <c r="AU462" s="68"/>
      <c r="BF462" s="79"/>
    </row>
    <row r="463" spans="3:58">
      <c r="C463" s="54"/>
      <c r="D463" s="54"/>
      <c r="K463" s="91"/>
      <c r="AI463" s="18"/>
      <c r="AN463" s="57"/>
      <c r="AO463" s="57"/>
      <c r="AP463" s="57"/>
      <c r="AQ463" s="57"/>
      <c r="AR463" s="57"/>
      <c r="AS463" s="57"/>
      <c r="AT463" s="57"/>
      <c r="AU463" s="68"/>
      <c r="BF463" s="79"/>
    </row>
    <row r="464" spans="3:58">
      <c r="C464" s="54"/>
      <c r="D464" s="54"/>
      <c r="K464" s="91"/>
      <c r="AI464" s="18"/>
      <c r="AN464" s="57"/>
      <c r="AO464" s="57"/>
      <c r="AP464" s="57"/>
      <c r="AQ464" s="57"/>
      <c r="AR464" s="57"/>
      <c r="AS464" s="57"/>
      <c r="AT464" s="57"/>
      <c r="AU464" s="68"/>
      <c r="BF464" s="79"/>
    </row>
    <row r="465" spans="3:58">
      <c r="C465" s="54"/>
      <c r="D465" s="54"/>
      <c r="K465" s="91"/>
      <c r="AI465" s="18"/>
      <c r="AN465" s="57"/>
      <c r="AO465" s="57"/>
      <c r="AP465" s="57"/>
      <c r="AQ465" s="57"/>
      <c r="AR465" s="57"/>
      <c r="AS465" s="57"/>
      <c r="AT465" s="57"/>
      <c r="AU465" s="68"/>
      <c r="BF465" s="79"/>
    </row>
    <row r="466" spans="3:58">
      <c r="C466" s="54"/>
      <c r="D466" s="54"/>
      <c r="K466" s="91"/>
      <c r="AI466" s="18"/>
      <c r="AN466" s="57"/>
      <c r="AO466" s="57"/>
      <c r="AP466" s="57"/>
      <c r="AQ466" s="57"/>
      <c r="AR466" s="57"/>
      <c r="AS466" s="57"/>
      <c r="AT466" s="57"/>
      <c r="AU466" s="68"/>
      <c r="BF466" s="79"/>
    </row>
    <row r="467" spans="3:58">
      <c r="C467" s="54"/>
      <c r="D467" s="54"/>
      <c r="K467" s="91"/>
      <c r="AI467" s="18"/>
      <c r="AN467" s="57"/>
      <c r="AO467" s="57"/>
      <c r="AP467" s="57"/>
      <c r="AQ467" s="57"/>
      <c r="AR467" s="57"/>
      <c r="AS467" s="57"/>
      <c r="AT467" s="57"/>
      <c r="AU467" s="68"/>
      <c r="BF467" s="79"/>
    </row>
    <row r="468" spans="3:58">
      <c r="C468" s="54"/>
      <c r="D468" s="54"/>
      <c r="K468" s="91"/>
      <c r="AI468" s="18"/>
      <c r="AN468" s="57"/>
      <c r="AO468" s="57"/>
      <c r="AP468" s="57"/>
      <c r="AQ468" s="57"/>
      <c r="AR468" s="57"/>
      <c r="AS468" s="57"/>
      <c r="AT468" s="57"/>
      <c r="AU468" s="68"/>
      <c r="BF468" s="79"/>
    </row>
    <row r="469" spans="3:58">
      <c r="C469" s="54"/>
      <c r="D469" s="54"/>
      <c r="K469" s="91"/>
      <c r="AI469" s="18"/>
      <c r="AN469" s="57"/>
      <c r="AO469" s="57"/>
      <c r="AP469" s="57"/>
      <c r="AQ469" s="57"/>
      <c r="AR469" s="57"/>
      <c r="AS469" s="57"/>
      <c r="AT469" s="57"/>
      <c r="AU469" s="68"/>
      <c r="BF469" s="79"/>
    </row>
    <row r="470" spans="3:58">
      <c r="C470" s="54"/>
      <c r="D470" s="54"/>
      <c r="K470" s="91"/>
      <c r="AI470" s="18"/>
      <c r="AN470" s="57"/>
      <c r="AO470" s="57"/>
      <c r="AP470" s="57"/>
      <c r="AQ470" s="57"/>
      <c r="AR470" s="57"/>
      <c r="AS470" s="57"/>
      <c r="AT470" s="57"/>
      <c r="AU470" s="68"/>
      <c r="BF470" s="79"/>
    </row>
    <row r="471" spans="3:58">
      <c r="C471" s="54"/>
      <c r="D471" s="54"/>
      <c r="K471" s="91"/>
      <c r="AI471" s="18"/>
      <c r="AN471" s="57"/>
      <c r="AO471" s="57"/>
      <c r="AP471" s="57"/>
      <c r="AQ471" s="57"/>
      <c r="AR471" s="57"/>
      <c r="AS471" s="57"/>
      <c r="AT471" s="57"/>
      <c r="AU471" s="68"/>
      <c r="BF471" s="79"/>
    </row>
    <row r="472" spans="3:58">
      <c r="C472" s="54"/>
      <c r="D472" s="54"/>
      <c r="K472" s="91"/>
      <c r="AI472" s="18"/>
      <c r="AN472" s="57"/>
      <c r="AO472" s="57"/>
      <c r="AP472" s="57"/>
      <c r="AQ472" s="57"/>
      <c r="AR472" s="57"/>
      <c r="AS472" s="57"/>
      <c r="AT472" s="57"/>
      <c r="AU472" s="68"/>
      <c r="BF472" s="79"/>
    </row>
    <row r="473" spans="3:58">
      <c r="C473" s="54"/>
      <c r="D473" s="54"/>
      <c r="K473" s="91"/>
      <c r="AI473" s="18"/>
      <c r="AN473" s="57"/>
      <c r="AO473" s="57"/>
      <c r="AP473" s="57"/>
      <c r="AQ473" s="57"/>
      <c r="AR473" s="57"/>
      <c r="AS473" s="57"/>
      <c r="AT473" s="57"/>
      <c r="AU473" s="68"/>
      <c r="BF473" s="79"/>
    </row>
    <row r="474" spans="3:58">
      <c r="C474" s="54"/>
      <c r="D474" s="54"/>
      <c r="K474" s="91"/>
      <c r="AI474" s="18"/>
      <c r="AN474" s="57"/>
      <c r="AO474" s="57"/>
      <c r="AP474" s="57"/>
      <c r="AQ474" s="57"/>
      <c r="AR474" s="57"/>
      <c r="AS474" s="57"/>
      <c r="AT474" s="57"/>
      <c r="AU474" s="68"/>
      <c r="BF474" s="79"/>
    </row>
    <row r="475" spans="3:58">
      <c r="C475" s="54"/>
      <c r="D475" s="54"/>
      <c r="K475" s="91"/>
      <c r="AI475" s="18"/>
      <c r="AN475" s="57"/>
      <c r="AO475" s="57"/>
      <c r="AP475" s="57"/>
      <c r="AQ475" s="57"/>
      <c r="AR475" s="57"/>
      <c r="AS475" s="57"/>
      <c r="AT475" s="57"/>
      <c r="AU475" s="68"/>
      <c r="BF475" s="79"/>
    </row>
    <row r="476" spans="3:58">
      <c r="C476" s="54"/>
      <c r="D476" s="54"/>
      <c r="K476" s="91"/>
      <c r="AI476" s="18"/>
      <c r="AN476" s="57"/>
      <c r="AO476" s="57"/>
      <c r="AP476" s="57"/>
      <c r="AQ476" s="57"/>
      <c r="AR476" s="57"/>
      <c r="AS476" s="57"/>
      <c r="AT476" s="57"/>
      <c r="AU476" s="68"/>
      <c r="BF476" s="79"/>
    </row>
    <row r="477" spans="3:58">
      <c r="C477" s="54"/>
      <c r="D477" s="54"/>
      <c r="K477" s="91"/>
      <c r="AI477" s="18"/>
      <c r="AN477" s="57"/>
      <c r="AO477" s="57"/>
      <c r="AP477" s="57"/>
      <c r="AQ477" s="57"/>
      <c r="AR477" s="57"/>
      <c r="AS477" s="57"/>
      <c r="AT477" s="57"/>
      <c r="AU477" s="68"/>
      <c r="BF477" s="79"/>
    </row>
    <row r="478" spans="3:58">
      <c r="C478" s="54"/>
      <c r="D478" s="54"/>
      <c r="K478" s="91"/>
      <c r="AI478" s="18"/>
      <c r="AN478" s="57"/>
      <c r="AO478" s="57"/>
      <c r="AP478" s="57"/>
      <c r="AQ478" s="57"/>
      <c r="AR478" s="57"/>
      <c r="AS478" s="57"/>
      <c r="AT478" s="57"/>
      <c r="AU478" s="68"/>
      <c r="BF478" s="79"/>
    </row>
    <row r="479" spans="3:58">
      <c r="C479" s="54"/>
      <c r="D479" s="54"/>
      <c r="K479" s="91"/>
      <c r="AI479" s="18"/>
      <c r="AN479" s="57"/>
      <c r="AO479" s="57"/>
      <c r="AP479" s="57"/>
      <c r="AQ479" s="57"/>
      <c r="AR479" s="57"/>
      <c r="AS479" s="57"/>
      <c r="AT479" s="57"/>
      <c r="AU479" s="68"/>
      <c r="BF479" s="79"/>
    </row>
    <row r="480" spans="3:58">
      <c r="C480" s="54"/>
      <c r="D480" s="54"/>
      <c r="K480" s="91"/>
      <c r="AI480" s="18"/>
      <c r="AN480" s="57"/>
      <c r="AO480" s="57"/>
      <c r="AP480" s="57"/>
      <c r="AQ480" s="57"/>
      <c r="AR480" s="57"/>
      <c r="AS480" s="57"/>
      <c r="AT480" s="57"/>
      <c r="AU480" s="68"/>
      <c r="BF480" s="79"/>
    </row>
    <row r="481" spans="3:58">
      <c r="C481" s="54"/>
      <c r="D481" s="54"/>
      <c r="K481" s="91"/>
      <c r="AI481" s="18"/>
      <c r="AN481" s="57"/>
      <c r="AO481" s="57"/>
      <c r="AP481" s="57"/>
      <c r="AQ481" s="57"/>
      <c r="AR481" s="57"/>
      <c r="AS481" s="57"/>
      <c r="AT481" s="57"/>
      <c r="AU481" s="68"/>
      <c r="BF481" s="79"/>
    </row>
    <row r="482" spans="3:58">
      <c r="C482" s="54"/>
      <c r="D482" s="54"/>
      <c r="K482" s="91"/>
      <c r="AI482" s="18"/>
      <c r="AN482" s="57"/>
      <c r="AO482" s="57"/>
      <c r="AP482" s="57"/>
      <c r="AQ482" s="57"/>
      <c r="AR482" s="57"/>
      <c r="AS482" s="57"/>
      <c r="AT482" s="57"/>
      <c r="AU482" s="68"/>
      <c r="BF482" s="79"/>
    </row>
    <row r="483" spans="3:58">
      <c r="C483" s="54"/>
      <c r="D483" s="54"/>
      <c r="K483" s="91"/>
      <c r="AI483" s="18"/>
      <c r="AN483" s="57"/>
      <c r="AO483" s="57"/>
      <c r="AP483" s="57"/>
      <c r="AQ483" s="57"/>
      <c r="AR483" s="57"/>
      <c r="AS483" s="57"/>
      <c r="AT483" s="57"/>
      <c r="AU483" s="68"/>
      <c r="BF483" s="79"/>
    </row>
    <row r="484" spans="3:58">
      <c r="C484" s="54"/>
      <c r="D484" s="54"/>
      <c r="K484" s="91"/>
      <c r="AI484" s="18"/>
      <c r="AN484" s="57"/>
      <c r="AO484" s="57"/>
      <c r="AP484" s="57"/>
      <c r="AQ484" s="57"/>
      <c r="AR484" s="57"/>
      <c r="AS484" s="57"/>
      <c r="AT484" s="57"/>
      <c r="AU484" s="68"/>
      <c r="BF484" s="79"/>
    </row>
    <row r="485" spans="3:58">
      <c r="C485" s="54"/>
      <c r="D485" s="54"/>
      <c r="K485" s="91"/>
      <c r="AI485" s="18"/>
      <c r="AN485" s="57"/>
      <c r="AO485" s="57"/>
      <c r="AP485" s="57"/>
      <c r="AQ485" s="57"/>
      <c r="AR485" s="57"/>
      <c r="AS485" s="57"/>
      <c r="AT485" s="57"/>
      <c r="AU485" s="68"/>
      <c r="BF485" s="79"/>
    </row>
    <row r="486" spans="3:58">
      <c r="C486" s="54"/>
      <c r="D486" s="54"/>
      <c r="K486" s="91"/>
      <c r="AI486" s="18"/>
      <c r="AN486" s="57"/>
      <c r="AO486" s="57"/>
      <c r="AP486" s="57"/>
      <c r="AQ486" s="57"/>
      <c r="AR486" s="57"/>
      <c r="AS486" s="57"/>
      <c r="AT486" s="57"/>
      <c r="AU486" s="68"/>
      <c r="BF486" s="79"/>
    </row>
    <row r="487" spans="3:58">
      <c r="C487" s="54"/>
      <c r="D487" s="54"/>
      <c r="K487" s="91"/>
      <c r="AI487" s="18"/>
      <c r="AN487" s="57"/>
      <c r="AO487" s="57"/>
      <c r="AP487" s="57"/>
      <c r="AQ487" s="57"/>
      <c r="AR487" s="57"/>
      <c r="AS487" s="57"/>
      <c r="AT487" s="57"/>
      <c r="AU487" s="68"/>
      <c r="BF487" s="79"/>
    </row>
    <row r="488" spans="3:58">
      <c r="C488" s="54"/>
      <c r="D488" s="54"/>
      <c r="K488" s="91"/>
      <c r="AI488" s="18"/>
      <c r="AN488" s="57"/>
      <c r="AO488" s="57"/>
      <c r="AP488" s="57"/>
      <c r="AQ488" s="57"/>
      <c r="AR488" s="57"/>
      <c r="AS488" s="57"/>
      <c r="AT488" s="57"/>
      <c r="AU488" s="68"/>
      <c r="BF488" s="79"/>
    </row>
    <row r="489" spans="3:58">
      <c r="C489" s="54"/>
      <c r="D489" s="54"/>
      <c r="K489" s="91"/>
      <c r="AI489" s="18"/>
      <c r="AN489" s="57"/>
      <c r="AO489" s="57"/>
      <c r="AP489" s="57"/>
      <c r="AQ489" s="57"/>
      <c r="AR489" s="57"/>
      <c r="AS489" s="57"/>
      <c r="AT489" s="57"/>
      <c r="AU489" s="68"/>
      <c r="BF489" s="79"/>
    </row>
    <row r="490" spans="3:58">
      <c r="C490" s="54"/>
      <c r="D490" s="54"/>
      <c r="K490" s="91"/>
      <c r="AI490" s="18"/>
      <c r="AN490" s="57"/>
      <c r="AO490" s="57"/>
      <c r="AP490" s="57"/>
      <c r="AQ490" s="57"/>
      <c r="AR490" s="57"/>
      <c r="AS490" s="57"/>
      <c r="AT490" s="57"/>
      <c r="AU490" s="68"/>
      <c r="BF490" s="79"/>
    </row>
    <row r="491" spans="3:58">
      <c r="C491" s="54"/>
      <c r="D491" s="54"/>
      <c r="K491" s="91"/>
      <c r="AI491" s="18"/>
      <c r="AN491" s="57"/>
      <c r="AO491" s="57"/>
      <c r="AP491" s="57"/>
      <c r="AQ491" s="57"/>
      <c r="AR491" s="57"/>
      <c r="AS491" s="57"/>
      <c r="AT491" s="57"/>
      <c r="AU491" s="68"/>
      <c r="BF491" s="79"/>
    </row>
    <row r="492" spans="3:58">
      <c r="C492" s="54"/>
      <c r="D492" s="54"/>
      <c r="K492" s="91"/>
      <c r="AI492" s="18"/>
      <c r="AN492" s="57"/>
      <c r="AO492" s="57"/>
      <c r="AP492" s="57"/>
      <c r="AQ492" s="57"/>
      <c r="AR492" s="57"/>
      <c r="AS492" s="57"/>
      <c r="AT492" s="57"/>
      <c r="AU492" s="68"/>
      <c r="BF492" s="79"/>
    </row>
    <row r="493" spans="3:58">
      <c r="C493" s="54"/>
      <c r="D493" s="54"/>
      <c r="K493" s="91"/>
      <c r="AI493" s="18"/>
      <c r="AN493" s="57"/>
      <c r="AO493" s="57"/>
      <c r="AP493" s="57"/>
      <c r="AQ493" s="57"/>
      <c r="AR493" s="57"/>
      <c r="AS493" s="57"/>
      <c r="AT493" s="57"/>
      <c r="AU493" s="68"/>
      <c r="BF493" s="79"/>
    </row>
    <row r="494" spans="3:58">
      <c r="C494" s="54"/>
      <c r="D494" s="54"/>
      <c r="K494" s="91"/>
      <c r="AI494" s="18"/>
      <c r="AN494" s="57"/>
      <c r="AO494" s="57"/>
      <c r="AP494" s="57"/>
      <c r="AQ494" s="57"/>
      <c r="AR494" s="57"/>
      <c r="AS494" s="57"/>
      <c r="AT494" s="57"/>
      <c r="AU494" s="68"/>
      <c r="BF494" s="79"/>
    </row>
    <row r="495" spans="3:58">
      <c r="C495" s="54"/>
      <c r="D495" s="54"/>
      <c r="K495" s="91"/>
      <c r="AI495" s="18"/>
      <c r="AN495" s="57"/>
      <c r="AO495" s="57"/>
      <c r="AP495" s="57"/>
      <c r="AQ495" s="57"/>
      <c r="AR495" s="57"/>
      <c r="AS495" s="57"/>
      <c r="AT495" s="57"/>
      <c r="AU495" s="68"/>
      <c r="BF495" s="79"/>
    </row>
    <row r="496" spans="3:58">
      <c r="C496" s="54"/>
      <c r="D496" s="54"/>
      <c r="K496" s="91"/>
      <c r="AI496" s="18"/>
      <c r="AN496" s="57"/>
      <c r="AO496" s="57"/>
      <c r="AP496" s="57"/>
      <c r="AQ496" s="57"/>
      <c r="AR496" s="57"/>
      <c r="AS496" s="57"/>
      <c r="AT496" s="57"/>
      <c r="AU496" s="68"/>
      <c r="BF496" s="79"/>
    </row>
    <row r="497" spans="3:58">
      <c r="C497" s="54"/>
      <c r="D497" s="54"/>
      <c r="K497" s="91"/>
      <c r="AI497" s="18"/>
      <c r="AN497" s="57"/>
      <c r="AO497" s="57"/>
      <c r="AP497" s="57"/>
      <c r="AQ497" s="57"/>
      <c r="AR497" s="57"/>
      <c r="AS497" s="57"/>
      <c r="AT497" s="57"/>
      <c r="AU497" s="68"/>
      <c r="BF497" s="79"/>
    </row>
    <row r="498" spans="3:58">
      <c r="C498" s="54"/>
      <c r="D498" s="54"/>
      <c r="K498" s="91"/>
      <c r="AI498" s="18"/>
      <c r="AN498" s="57"/>
      <c r="AO498" s="57"/>
      <c r="AP498" s="57"/>
      <c r="AQ498" s="57"/>
      <c r="AR498" s="57"/>
      <c r="AS498" s="57"/>
      <c r="AT498" s="57"/>
      <c r="AU498" s="68"/>
      <c r="BF498" s="79"/>
    </row>
    <row r="499" spans="3:58">
      <c r="C499" s="54"/>
      <c r="D499" s="54"/>
      <c r="K499" s="91"/>
      <c r="AI499" s="18"/>
      <c r="AN499" s="57"/>
      <c r="AO499" s="57"/>
      <c r="AP499" s="57"/>
      <c r="AQ499" s="57"/>
      <c r="AR499" s="57"/>
      <c r="AS499" s="57"/>
      <c r="AT499" s="57"/>
      <c r="AU499" s="68"/>
      <c r="BF499" s="79"/>
    </row>
    <row r="500" spans="3:58">
      <c r="C500" s="54"/>
      <c r="D500" s="54"/>
      <c r="K500" s="91"/>
      <c r="AI500" s="18"/>
      <c r="AN500" s="57"/>
      <c r="AO500" s="57"/>
      <c r="AP500" s="57"/>
      <c r="AQ500" s="57"/>
      <c r="AR500" s="57"/>
      <c r="AS500" s="57"/>
      <c r="AT500" s="57"/>
      <c r="AU500" s="68"/>
      <c r="BF500" s="79"/>
    </row>
    <row r="501" spans="3:58">
      <c r="C501" s="54"/>
      <c r="D501" s="54"/>
      <c r="K501" s="91"/>
      <c r="AI501" s="18"/>
      <c r="AN501" s="57"/>
      <c r="AO501" s="57"/>
      <c r="AP501" s="57"/>
      <c r="AQ501" s="57"/>
      <c r="AR501" s="57"/>
      <c r="AS501" s="57"/>
      <c r="AT501" s="57"/>
      <c r="AU501" s="68"/>
      <c r="BF501" s="79"/>
    </row>
    <row r="502" spans="3:58">
      <c r="C502" s="54"/>
      <c r="D502" s="54"/>
      <c r="K502" s="91"/>
      <c r="AI502" s="18"/>
      <c r="AN502" s="57"/>
      <c r="AO502" s="57"/>
      <c r="AP502" s="57"/>
      <c r="AQ502" s="57"/>
      <c r="AR502" s="57"/>
      <c r="AS502" s="57"/>
      <c r="AT502" s="57"/>
      <c r="AU502" s="68"/>
      <c r="BF502" s="79"/>
    </row>
    <row r="503" spans="3:58">
      <c r="C503" s="54"/>
      <c r="D503" s="54"/>
      <c r="K503" s="91"/>
      <c r="AI503" s="18"/>
      <c r="AN503" s="57"/>
      <c r="AO503" s="57"/>
      <c r="AP503" s="57"/>
      <c r="AQ503" s="57"/>
      <c r="AR503" s="57"/>
      <c r="AS503" s="57"/>
      <c r="AT503" s="57"/>
      <c r="AU503" s="68"/>
      <c r="BF503" s="79"/>
    </row>
    <row r="504" spans="3:58">
      <c r="C504" s="54"/>
      <c r="D504" s="54"/>
      <c r="K504" s="91"/>
      <c r="AI504" s="18"/>
      <c r="AN504" s="57"/>
      <c r="AO504" s="57"/>
      <c r="AP504" s="57"/>
      <c r="AQ504" s="57"/>
      <c r="AR504" s="57"/>
      <c r="AS504" s="57"/>
      <c r="AT504" s="57"/>
      <c r="AU504" s="68"/>
      <c r="BF504" s="79"/>
    </row>
    <row r="505" spans="3:58">
      <c r="C505" s="54"/>
      <c r="D505" s="54"/>
      <c r="K505" s="91"/>
      <c r="AI505" s="18"/>
      <c r="AN505" s="57"/>
      <c r="AO505" s="57"/>
      <c r="AP505" s="57"/>
      <c r="AQ505" s="57"/>
      <c r="AR505" s="57"/>
      <c r="AS505" s="57"/>
      <c r="AT505" s="57"/>
      <c r="AU505" s="68"/>
      <c r="BF505" s="79"/>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47"/>
  <sheetViews>
    <sheetView workbookViewId="0">
      <selection activeCell="A2" sqref="A2"/>
    </sheetView>
  </sheetViews>
  <sheetFormatPr defaultColWidth="15.140625" defaultRowHeight="15.75" customHeight="1"/>
  <cols>
    <col min="2" max="2" width="41.5703125" customWidth="1"/>
    <col min="3" max="3" width="22" customWidth="1"/>
    <col min="5" max="5" width="46.85546875" customWidth="1"/>
  </cols>
  <sheetData>
    <row r="1" spans="1:41">
      <c r="A1" s="19" t="s">
        <v>1094</v>
      </c>
      <c r="B1" s="19">
        <v>2</v>
      </c>
      <c r="C1" s="18"/>
      <c r="E1" s="18"/>
      <c r="F1" s="18"/>
    </row>
    <row r="2" spans="1:41">
      <c r="A2" s="19" t="s">
        <v>1091</v>
      </c>
      <c r="B2" s="19">
        <v>5</v>
      </c>
      <c r="C2" s="18"/>
      <c r="E2" s="18"/>
      <c r="F2" s="18"/>
    </row>
    <row r="3" spans="1:41">
      <c r="A3" s="19" t="s">
        <v>1092</v>
      </c>
      <c r="B3" s="19">
        <v>4</v>
      </c>
      <c r="C3" s="18"/>
      <c r="E3" s="18"/>
      <c r="F3" s="18"/>
    </row>
    <row r="4" spans="1:41">
      <c r="A4" s="19" t="s">
        <v>1095</v>
      </c>
      <c r="B4" s="19">
        <v>1</v>
      </c>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row>
    <row r="5" spans="1:41">
      <c r="A5" s="19" t="s">
        <v>1093</v>
      </c>
      <c r="B5" s="19">
        <v>3</v>
      </c>
      <c r="C5" s="18"/>
      <c r="E5" s="18"/>
      <c r="F5" s="18"/>
    </row>
    <row r="6" spans="1:41">
      <c r="B6" s="18"/>
      <c r="C6" s="18"/>
      <c r="E6" s="18"/>
      <c r="F6" s="18"/>
    </row>
    <row r="7" spans="1:41">
      <c r="B7" s="18"/>
      <c r="C7" s="18"/>
      <c r="E7" s="18"/>
      <c r="F7" s="18"/>
    </row>
    <row r="8" spans="1:41">
      <c r="A8" s="62" t="s">
        <v>707</v>
      </c>
      <c r="B8" s="184" t="s">
        <v>708</v>
      </c>
      <c r="C8" s="64" t="s">
        <v>709</v>
      </c>
    </row>
    <row r="9" spans="1:41">
      <c r="A9" s="62" t="s">
        <v>710</v>
      </c>
      <c r="B9" s="183"/>
      <c r="C9" s="64" t="s">
        <v>711</v>
      </c>
      <c r="E9" s="18"/>
    </row>
    <row r="10" spans="1:41">
      <c r="A10" s="65">
        <v>0</v>
      </c>
      <c r="B10" s="66">
        <v>-3.4104000000000001</v>
      </c>
      <c r="C10" s="67">
        <v>0</v>
      </c>
      <c r="E10" s="18"/>
      <c r="F10" s="18"/>
    </row>
    <row r="11" spans="1:41">
      <c r="A11" s="65">
        <v>1</v>
      </c>
      <c r="B11" s="66">
        <v>-3.0415000000000001</v>
      </c>
      <c r="C11" s="67">
        <v>4.5999999999999996</v>
      </c>
      <c r="E11" s="18"/>
      <c r="F11" s="18"/>
    </row>
    <row r="12" spans="1:41">
      <c r="A12" s="65">
        <v>2</v>
      </c>
      <c r="B12" s="66">
        <v>-2.7014</v>
      </c>
      <c r="C12" s="67">
        <v>8.8000000000000007</v>
      </c>
      <c r="E12" s="18"/>
      <c r="F12" s="18"/>
    </row>
    <row r="13" spans="1:41">
      <c r="A13" s="65">
        <v>3</v>
      </c>
      <c r="B13" s="66">
        <v>-2.3847</v>
      </c>
      <c r="C13" s="67">
        <v>12.7</v>
      </c>
      <c r="E13" s="18"/>
      <c r="F13" s="18"/>
    </row>
    <row r="14" spans="1:41">
      <c r="A14" s="65">
        <v>4</v>
      </c>
      <c r="B14" s="66">
        <v>-2.0859999999999999</v>
      </c>
      <c r="C14" s="67">
        <v>16.399999999999999</v>
      </c>
      <c r="E14" s="18"/>
      <c r="F14" s="18"/>
    </row>
    <row r="15" spans="1:41">
      <c r="A15" s="65">
        <v>5</v>
      </c>
      <c r="B15" s="66">
        <v>-1.7999000000000001</v>
      </c>
      <c r="C15" s="67">
        <v>20</v>
      </c>
      <c r="D15" s="18"/>
      <c r="E15" s="18"/>
      <c r="F15" s="18"/>
    </row>
    <row r="16" spans="1:41">
      <c r="A16" s="65">
        <v>6</v>
      </c>
      <c r="B16" s="66">
        <v>-1.5209999999999999</v>
      </c>
      <c r="C16" s="67">
        <v>23.4</v>
      </c>
      <c r="D16" s="18"/>
    </row>
    <row r="17" spans="1:6">
      <c r="A17" s="65">
        <v>7</v>
      </c>
      <c r="B17" s="66">
        <v>-1.2439</v>
      </c>
      <c r="C17" s="67">
        <v>26.9</v>
      </c>
      <c r="E17" s="18"/>
    </row>
    <row r="18" spans="1:6">
      <c r="A18" s="65">
        <v>8</v>
      </c>
      <c r="B18" s="66">
        <v>-0.96319999999999995</v>
      </c>
      <c r="C18" s="67">
        <v>30.4</v>
      </c>
      <c r="D18" s="18"/>
      <c r="E18" s="18"/>
      <c r="F18" s="18"/>
    </row>
    <row r="19" spans="1:6">
      <c r="A19" s="65">
        <v>9</v>
      </c>
      <c r="B19" s="66">
        <v>-0.67349999999999999</v>
      </c>
      <c r="C19" s="67">
        <v>33.9</v>
      </c>
      <c r="E19" s="18"/>
      <c r="F19" s="18"/>
    </row>
    <row r="20" spans="1:6">
      <c r="A20" s="65">
        <v>10</v>
      </c>
      <c r="B20" s="66">
        <v>-0.36940000000000001</v>
      </c>
      <c r="C20" s="67">
        <v>37.700000000000003</v>
      </c>
      <c r="D20" s="18"/>
      <c r="E20" s="18"/>
      <c r="F20" s="18"/>
    </row>
    <row r="21" spans="1:6">
      <c r="A21" s="65">
        <v>11</v>
      </c>
      <c r="B21" s="66">
        <v>-4.5499999999999999E-2</v>
      </c>
      <c r="C21" s="67">
        <v>41.7</v>
      </c>
      <c r="D21" s="18"/>
      <c r="E21" s="18"/>
      <c r="F21" s="18"/>
    </row>
    <row r="22" spans="1:6">
      <c r="A22" s="65">
        <v>12</v>
      </c>
      <c r="B22" s="66">
        <v>0.30359999999999998</v>
      </c>
      <c r="C22" s="67">
        <v>46.1</v>
      </c>
      <c r="E22" s="18"/>
      <c r="F22" s="18"/>
    </row>
    <row r="23" spans="1:6">
      <c r="A23" s="65">
        <v>13</v>
      </c>
      <c r="B23" s="66">
        <v>0.68330000000000002</v>
      </c>
      <c r="C23" s="67">
        <v>50.8</v>
      </c>
      <c r="D23" s="18"/>
      <c r="E23" s="18"/>
      <c r="F23" s="18"/>
    </row>
    <row r="24" spans="1:6">
      <c r="A24" s="65">
        <v>14</v>
      </c>
      <c r="B24" s="66">
        <v>1.099</v>
      </c>
      <c r="C24" s="67">
        <v>55.9</v>
      </c>
    </row>
    <row r="25" spans="1:6">
      <c r="A25" s="65">
        <v>15</v>
      </c>
      <c r="B25" s="66">
        <v>1.5561</v>
      </c>
      <c r="C25" s="67">
        <v>61.6</v>
      </c>
      <c r="D25" s="18"/>
      <c r="E25" s="18"/>
    </row>
    <row r="26" spans="1:6">
      <c r="A26" s="65">
        <v>16</v>
      </c>
      <c r="B26" s="66">
        <v>2.06</v>
      </c>
      <c r="C26" s="67">
        <v>67.900000000000006</v>
      </c>
      <c r="E26" s="18"/>
      <c r="F26" s="18"/>
    </row>
    <row r="27" spans="1:6">
      <c r="A27" s="65">
        <v>17</v>
      </c>
      <c r="B27" s="66">
        <v>2.6160999999999999</v>
      </c>
      <c r="C27" s="67">
        <v>74.8</v>
      </c>
      <c r="D27" s="18"/>
      <c r="E27" s="18"/>
      <c r="F27" s="18"/>
    </row>
    <row r="28" spans="1:6">
      <c r="A28" s="65">
        <v>18</v>
      </c>
      <c r="B28" s="66">
        <v>3.2298</v>
      </c>
      <c r="C28" s="67">
        <v>82.4</v>
      </c>
      <c r="E28" s="18"/>
      <c r="F28" s="18"/>
    </row>
    <row r="29" spans="1:6">
      <c r="A29" s="65">
        <v>19</v>
      </c>
      <c r="B29" s="66">
        <v>3.9064999999999999</v>
      </c>
      <c r="C29" s="67">
        <v>90.8</v>
      </c>
      <c r="D29" s="18"/>
      <c r="E29" s="18"/>
      <c r="F29" s="18"/>
    </row>
    <row r="30" spans="1:6">
      <c r="A30" s="65">
        <v>20</v>
      </c>
      <c r="B30" s="66">
        <v>4.6516000000000002</v>
      </c>
      <c r="C30" s="67">
        <v>100</v>
      </c>
      <c r="E30" s="18"/>
      <c r="F30" s="18"/>
    </row>
    <row r="31" spans="1:6">
      <c r="A31" s="18"/>
      <c r="B31" s="18"/>
      <c r="C31" s="18"/>
      <c r="D31" s="18"/>
      <c r="E31" s="18"/>
      <c r="F31" s="18"/>
    </row>
    <row r="32" spans="1:6">
      <c r="A32" s="18"/>
      <c r="B32" s="18"/>
      <c r="C32" s="18"/>
    </row>
    <row r="33" spans="1:6">
      <c r="A33" s="18"/>
      <c r="B33" s="18"/>
      <c r="D33" s="18"/>
      <c r="E33" s="18"/>
    </row>
    <row r="34" spans="1:6">
      <c r="A34" s="18"/>
      <c r="B34" s="18"/>
      <c r="C34" s="18"/>
      <c r="E34" s="18"/>
      <c r="F34" s="18"/>
    </row>
    <row r="35" spans="1:6">
      <c r="A35" s="18"/>
      <c r="B35" s="18"/>
      <c r="C35" s="18"/>
      <c r="D35" s="18"/>
      <c r="E35" s="18"/>
      <c r="F35" s="18"/>
    </row>
    <row r="36" spans="1:6">
      <c r="A36" s="18"/>
      <c r="B36" s="18"/>
      <c r="C36" s="18"/>
      <c r="E36" s="18"/>
      <c r="F36" s="18"/>
    </row>
    <row r="37" spans="1:6">
      <c r="A37" s="18"/>
      <c r="B37" s="18"/>
      <c r="C37" s="18"/>
      <c r="D37" s="18"/>
      <c r="E37" s="18"/>
      <c r="F37" s="18"/>
    </row>
    <row r="38" spans="1:6">
      <c r="A38" s="18"/>
      <c r="B38" s="18"/>
      <c r="C38" s="18"/>
      <c r="E38" s="18"/>
      <c r="F38" s="18"/>
    </row>
    <row r="39" spans="1:6">
      <c r="A39" s="18"/>
      <c r="B39" s="18"/>
      <c r="C39" s="18"/>
      <c r="D39" s="18"/>
      <c r="E39" s="18"/>
      <c r="F39" s="18"/>
    </row>
    <row r="40" spans="1:6">
      <c r="A40" s="18"/>
    </row>
    <row r="41" spans="1:6">
      <c r="A41" s="18"/>
      <c r="D41" s="18"/>
    </row>
    <row r="42" spans="1:6">
      <c r="A42" s="18"/>
    </row>
    <row r="43" spans="1:6">
      <c r="A43" s="18"/>
      <c r="D43" s="18"/>
    </row>
    <row r="44" spans="1:6">
      <c r="A44" s="18"/>
    </row>
    <row r="45" spans="1:6">
      <c r="A45" s="18"/>
      <c r="D45" s="18"/>
    </row>
    <row r="46" spans="1:6">
      <c r="A46" s="18"/>
    </row>
    <row r="47" spans="1:6">
      <c r="A47" s="18"/>
      <c r="D47" s="18"/>
    </row>
    <row r="48" spans="1:6">
      <c r="A48" s="18"/>
    </row>
    <row r="49" spans="1:4">
      <c r="A49" s="18"/>
      <c r="D49" s="18"/>
    </row>
    <row r="50" spans="1:4">
      <c r="A50" s="18"/>
    </row>
    <row r="51" spans="1:4">
      <c r="A51" s="18"/>
      <c r="D51" s="18"/>
    </row>
    <row r="52" spans="1:4">
      <c r="A52" s="18"/>
    </row>
    <row r="53" spans="1:4">
      <c r="A53" s="18"/>
      <c r="D53" s="18"/>
    </row>
    <row r="54" spans="1:4">
      <c r="A54" s="18"/>
    </row>
    <row r="55" spans="1:4">
      <c r="A55" s="18"/>
      <c r="D55" s="18"/>
    </row>
    <row r="56" spans="1:4">
      <c r="A56" s="18"/>
    </row>
    <row r="57" spans="1:4">
      <c r="A57" s="18"/>
      <c r="D57" s="18"/>
    </row>
    <row r="58" spans="1:4">
      <c r="A58" s="18"/>
    </row>
    <row r="59" spans="1:4">
      <c r="A59" s="18"/>
      <c r="D59" s="18"/>
    </row>
    <row r="60" spans="1:4">
      <c r="A60" s="18"/>
    </row>
    <row r="61" spans="1:4">
      <c r="A61" s="18"/>
      <c r="D61" s="18"/>
    </row>
    <row r="62" spans="1:4">
      <c r="A62" s="18"/>
    </row>
    <row r="63" spans="1:4">
      <c r="A63" s="18"/>
      <c r="D63" s="18"/>
    </row>
    <row r="64" spans="1:4">
      <c r="A64" s="18"/>
    </row>
    <row r="65" spans="1:4">
      <c r="A65" s="18"/>
      <c r="D65" s="18"/>
    </row>
    <row r="66" spans="1:4">
      <c r="A66" s="18"/>
    </row>
    <row r="67" spans="1:4">
      <c r="A67" s="18"/>
      <c r="D67" s="18"/>
    </row>
    <row r="68" spans="1:4">
      <c r="A68" s="18"/>
    </row>
    <row r="69" spans="1:4">
      <c r="A69" s="18"/>
      <c r="D69" s="18"/>
    </row>
    <row r="70" spans="1:4">
      <c r="A70" s="18"/>
    </row>
    <row r="71" spans="1:4">
      <c r="A71" s="18"/>
      <c r="D71" s="18"/>
    </row>
    <row r="72" spans="1:4">
      <c r="A72" s="18"/>
    </row>
    <row r="73" spans="1:4">
      <c r="A73" s="18"/>
      <c r="D73" s="18"/>
    </row>
    <row r="74" spans="1:4">
      <c r="A74" s="18"/>
    </row>
    <row r="75" spans="1:4">
      <c r="A75" s="18"/>
      <c r="D75" s="18"/>
    </row>
    <row r="77" spans="1:4">
      <c r="D77" s="18"/>
    </row>
    <row r="79" spans="1:4">
      <c r="D79" s="18"/>
    </row>
    <row r="81" spans="4:4">
      <c r="D81" s="18"/>
    </row>
    <row r="83" spans="4:4">
      <c r="D83" s="18"/>
    </row>
    <row r="85" spans="4:4">
      <c r="D85" s="18"/>
    </row>
    <row r="87" spans="4:4">
      <c r="D87" s="18"/>
    </row>
    <row r="89" spans="4:4">
      <c r="D89" s="18"/>
    </row>
    <row r="91" spans="4:4">
      <c r="D91" s="18"/>
    </row>
    <row r="93" spans="4:4">
      <c r="D93" s="18"/>
    </row>
    <row r="95" spans="4:4">
      <c r="D95" s="18"/>
    </row>
    <row r="97" spans="4:4">
      <c r="D97" s="18"/>
    </row>
    <row r="99" spans="4:4">
      <c r="D99" s="18"/>
    </row>
    <row r="101" spans="4:4">
      <c r="D101" s="18"/>
    </row>
    <row r="103" spans="4:4">
      <c r="D103" s="18"/>
    </row>
    <row r="105" spans="4:4">
      <c r="D105" s="18"/>
    </row>
    <row r="107" spans="4:4">
      <c r="D107" s="18"/>
    </row>
    <row r="109" spans="4:4">
      <c r="D109" s="18"/>
    </row>
    <row r="111" spans="4:4">
      <c r="D111" s="18"/>
    </row>
    <row r="113" spans="4:4">
      <c r="D113" s="18"/>
    </row>
    <row r="115" spans="4:4">
      <c r="D115" s="18"/>
    </row>
    <row r="117" spans="4:4">
      <c r="D117" s="18"/>
    </row>
    <row r="119" spans="4:4">
      <c r="D119" s="18"/>
    </row>
    <row r="121" spans="4:4">
      <c r="D121" s="18"/>
    </row>
    <row r="123" spans="4:4">
      <c r="D123" s="18"/>
    </row>
    <row r="125" spans="4:4">
      <c r="D125" s="18"/>
    </row>
    <row r="127" spans="4:4">
      <c r="D127" s="18"/>
    </row>
    <row r="129" spans="4:4">
      <c r="D129" s="18"/>
    </row>
    <row r="131" spans="4:4">
      <c r="D131" s="18"/>
    </row>
    <row r="133" spans="4:4">
      <c r="D133" s="18"/>
    </row>
    <row r="135" spans="4:4">
      <c r="D135" s="18"/>
    </row>
    <row r="137" spans="4:4">
      <c r="D137" s="18"/>
    </row>
    <row r="139" spans="4:4">
      <c r="D139" s="18"/>
    </row>
    <row r="141" spans="4:4">
      <c r="D141" s="18"/>
    </row>
    <row r="143" spans="4:4">
      <c r="D143" s="18"/>
    </row>
    <row r="145" spans="4:4">
      <c r="D145" s="18"/>
    </row>
    <row r="147" spans="4:4">
      <c r="D147" s="18"/>
    </row>
  </sheetData>
  <mergeCells count="1">
    <mergeCell ref="B8:B9"/>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5"/>
  <sheetViews>
    <sheetView topLeftCell="AL1" workbookViewId="0">
      <selection activeCell="AK14" sqref="AK14"/>
    </sheetView>
  </sheetViews>
  <sheetFormatPr defaultColWidth="15.140625" defaultRowHeight="15.75" customHeight="1"/>
  <cols>
    <col min="1" max="34" width="31.28515625" customWidth="1"/>
    <col min="35" max="36" width="36.5703125" customWidth="1"/>
    <col min="37" max="37" width="101.42578125" customWidth="1"/>
    <col min="38" max="44" width="31.28515625" customWidth="1"/>
  </cols>
  <sheetData>
    <row r="1" spans="1:44" ht="38.25" customHeight="1">
      <c r="A1" s="3" t="s">
        <v>0</v>
      </c>
      <c r="B1" s="3" t="s">
        <v>1</v>
      </c>
      <c r="C1" s="4" t="s">
        <v>2</v>
      </c>
      <c r="D1" s="4" t="s">
        <v>3</v>
      </c>
      <c r="E1" s="3" t="s">
        <v>4</v>
      </c>
      <c r="F1" s="3" t="s">
        <v>5</v>
      </c>
      <c r="G1" s="3" t="s">
        <v>6</v>
      </c>
      <c r="H1" s="3" t="s">
        <v>7</v>
      </c>
      <c r="I1" s="3" t="s">
        <v>8</v>
      </c>
      <c r="J1" s="3" t="s">
        <v>19</v>
      </c>
      <c r="K1" s="3" t="s">
        <v>11</v>
      </c>
      <c r="L1" s="3" t="s">
        <v>23</v>
      </c>
      <c r="M1" s="3" t="s">
        <v>25</v>
      </c>
      <c r="N1" s="3" t="s">
        <v>27</v>
      </c>
      <c r="O1" s="3" t="s">
        <v>29</v>
      </c>
      <c r="P1" s="3" t="s">
        <v>31</v>
      </c>
      <c r="Q1" s="3" t="s">
        <v>52</v>
      </c>
      <c r="R1" s="3" t="s">
        <v>20</v>
      </c>
      <c r="S1" s="3" t="s">
        <v>21</v>
      </c>
      <c r="T1" s="3" t="s">
        <v>24</v>
      </c>
      <c r="U1" s="3" t="s">
        <v>26</v>
      </c>
      <c r="V1" s="3" t="s">
        <v>59</v>
      </c>
      <c r="W1" s="3" t="s">
        <v>63</v>
      </c>
      <c r="X1" s="3" t="s">
        <v>32</v>
      </c>
      <c r="Y1" s="3" t="s">
        <v>34</v>
      </c>
      <c r="Z1" s="3" t="s">
        <v>35</v>
      </c>
      <c r="AA1" s="3" t="s">
        <v>36</v>
      </c>
      <c r="AB1" s="3" t="s">
        <v>37</v>
      </c>
      <c r="AC1" s="3" t="s">
        <v>39</v>
      </c>
      <c r="AD1" s="3" t="s">
        <v>41</v>
      </c>
      <c r="AE1" s="3" t="s">
        <v>42</v>
      </c>
      <c r="AF1" s="3" t="s">
        <v>43</v>
      </c>
      <c r="AG1" s="3" t="s">
        <v>45</v>
      </c>
      <c r="AH1" s="3" t="s">
        <v>47</v>
      </c>
      <c r="AI1" s="3" t="s">
        <v>56</v>
      </c>
      <c r="AJ1" s="3" t="s">
        <v>58</v>
      </c>
      <c r="AK1" s="3" t="s">
        <v>60</v>
      </c>
      <c r="AL1" s="3" t="s">
        <v>73</v>
      </c>
      <c r="AM1" s="3" t="s">
        <v>74</v>
      </c>
      <c r="AN1" s="3" t="s">
        <v>75</v>
      </c>
      <c r="AO1" s="3" t="s">
        <v>76</v>
      </c>
      <c r="AP1" s="3" t="s">
        <v>77</v>
      </c>
      <c r="AQ1" s="3" t="s">
        <v>78</v>
      </c>
      <c r="AR1" s="3" t="s">
        <v>79</v>
      </c>
    </row>
    <row r="2" spans="1:44" ht="14.25" customHeight="1">
      <c r="A2" s="2">
        <v>3803148790</v>
      </c>
      <c r="B2" s="2">
        <v>61443351</v>
      </c>
      <c r="C2" s="6">
        <v>42037</v>
      </c>
      <c r="D2" s="6">
        <v>42037</v>
      </c>
      <c r="E2" s="2" t="s">
        <v>140</v>
      </c>
      <c r="F2" s="2" t="s">
        <v>114</v>
      </c>
      <c r="G2" s="2" t="s">
        <v>1142</v>
      </c>
      <c r="H2" s="2" t="s">
        <v>1143</v>
      </c>
      <c r="I2" s="7"/>
      <c r="J2" s="2" t="s">
        <v>81</v>
      </c>
      <c r="K2" s="2" t="s">
        <v>1144</v>
      </c>
      <c r="L2" s="2"/>
      <c r="M2" s="2"/>
      <c r="N2" s="2"/>
      <c r="O2" s="6"/>
      <c r="P2" s="2"/>
      <c r="Q2" s="2"/>
      <c r="R2" s="2"/>
      <c r="S2" s="2"/>
      <c r="T2" s="2"/>
      <c r="U2" s="2"/>
      <c r="V2" s="2"/>
      <c r="W2" s="2"/>
      <c r="X2" s="2"/>
      <c r="Y2" s="2"/>
      <c r="Z2" s="2"/>
      <c r="AA2" s="2"/>
      <c r="AB2" s="2"/>
      <c r="AC2" s="2"/>
      <c r="AD2" s="2"/>
      <c r="AE2" s="2"/>
      <c r="AF2" s="2"/>
      <c r="AG2" s="2"/>
      <c r="AH2" s="2"/>
      <c r="AI2" s="2" t="s">
        <v>220</v>
      </c>
      <c r="AJ2" s="2" t="s">
        <v>104</v>
      </c>
      <c r="AK2" s="2" t="s">
        <v>210</v>
      </c>
      <c r="AL2" s="2" t="s">
        <v>381</v>
      </c>
      <c r="AM2" s="2" t="s">
        <v>1145</v>
      </c>
      <c r="AN2" s="2" t="s">
        <v>222</v>
      </c>
      <c r="AO2" s="2" t="s">
        <v>1146</v>
      </c>
      <c r="AP2" s="2" t="s">
        <v>428</v>
      </c>
      <c r="AQ2" s="2" t="s">
        <v>223</v>
      </c>
      <c r="AR2" s="2" t="s">
        <v>218</v>
      </c>
    </row>
    <row r="3" spans="1:44" ht="14.25" customHeight="1">
      <c r="A3" s="2">
        <v>3808211857</v>
      </c>
      <c r="B3" s="2">
        <v>61443351</v>
      </c>
      <c r="C3" s="12">
        <v>42067.989062499997</v>
      </c>
      <c r="D3" s="12">
        <v>42067.992754629631</v>
      </c>
      <c r="E3" s="2" t="s">
        <v>1147</v>
      </c>
      <c r="F3" s="2"/>
      <c r="G3" s="7"/>
      <c r="H3" s="7"/>
      <c r="I3" s="7"/>
      <c r="J3" s="2" t="s">
        <v>81</v>
      </c>
      <c r="K3" s="2">
        <v>123456789789</v>
      </c>
      <c r="L3" s="2"/>
      <c r="M3" s="2"/>
      <c r="N3" s="2"/>
      <c r="O3" s="6"/>
      <c r="P3" s="2"/>
      <c r="Q3" s="2"/>
      <c r="R3" s="2"/>
      <c r="S3" s="2"/>
      <c r="T3" s="2"/>
      <c r="U3" s="2"/>
      <c r="V3" s="2"/>
      <c r="W3" s="2"/>
      <c r="X3" s="2"/>
      <c r="Y3" s="2"/>
      <c r="Z3" s="2"/>
      <c r="AA3" s="2"/>
      <c r="AB3" s="2"/>
      <c r="AC3" s="2"/>
      <c r="AD3" s="2"/>
      <c r="AE3" s="2"/>
      <c r="AF3" s="2"/>
      <c r="AG3" s="2"/>
      <c r="AH3" s="2"/>
      <c r="AI3" s="2" t="s">
        <v>172</v>
      </c>
      <c r="AJ3" s="2" t="s">
        <v>173</v>
      </c>
      <c r="AK3" s="2" t="s">
        <v>183</v>
      </c>
      <c r="AL3" s="2" t="s">
        <v>141</v>
      </c>
      <c r="AM3" s="2" t="s">
        <v>143</v>
      </c>
      <c r="AN3" s="2" t="s">
        <v>145</v>
      </c>
      <c r="AO3" s="2" t="s">
        <v>197</v>
      </c>
      <c r="AP3" s="2" t="s">
        <v>217</v>
      </c>
      <c r="AQ3" s="2" t="s">
        <v>149</v>
      </c>
      <c r="AR3" s="2" t="s">
        <v>201</v>
      </c>
    </row>
    <row r="4" spans="1:44" ht="14.25" customHeight="1">
      <c r="A4" s="2">
        <v>3810611728</v>
      </c>
      <c r="B4" s="2">
        <v>61443351</v>
      </c>
      <c r="C4" s="12">
        <v>42068.923622685186</v>
      </c>
      <c r="D4" s="12">
        <v>42068.923981481479</v>
      </c>
      <c r="E4" s="2" t="s">
        <v>1148</v>
      </c>
      <c r="F4" s="2"/>
      <c r="G4" s="7"/>
      <c r="H4" s="7"/>
      <c r="I4" s="7"/>
      <c r="J4" s="2" t="s">
        <v>81</v>
      </c>
      <c r="K4" s="2" t="s">
        <v>91</v>
      </c>
      <c r="L4" s="2"/>
      <c r="M4" s="2"/>
      <c r="N4" s="2"/>
      <c r="O4" s="6"/>
      <c r="P4" s="2"/>
      <c r="Q4" s="2"/>
      <c r="R4" s="2"/>
      <c r="S4" s="2"/>
      <c r="T4" s="2"/>
      <c r="U4" s="2"/>
      <c r="V4" s="2"/>
      <c r="W4" s="2"/>
      <c r="X4" s="2"/>
      <c r="Y4" s="2"/>
      <c r="Z4" s="2"/>
      <c r="AA4" s="2"/>
      <c r="AB4" s="2"/>
      <c r="AC4" s="2"/>
      <c r="AD4" s="2"/>
      <c r="AE4" s="2"/>
      <c r="AF4" s="2"/>
      <c r="AG4" s="2"/>
      <c r="AH4" s="2"/>
      <c r="AI4" s="16" t="s">
        <v>172</v>
      </c>
      <c r="AJ4" s="16" t="s">
        <v>173</v>
      </c>
      <c r="AK4" s="16" t="s">
        <v>107</v>
      </c>
      <c r="AL4" s="16" t="s">
        <v>141</v>
      </c>
      <c r="AM4" s="16" t="s">
        <v>221</v>
      </c>
      <c r="AN4" s="16" t="s">
        <v>1149</v>
      </c>
      <c r="AO4" s="16" t="s">
        <v>147</v>
      </c>
      <c r="AP4" s="16" t="s">
        <v>148</v>
      </c>
      <c r="AQ4" s="16" t="s">
        <v>257</v>
      </c>
      <c r="AR4" s="16" t="s">
        <v>258</v>
      </c>
    </row>
    <row r="5" spans="1:44" ht="14.25" customHeight="1">
      <c r="A5" s="2">
        <v>3811035053</v>
      </c>
      <c r="B5" s="2">
        <v>61443351</v>
      </c>
      <c r="C5" s="12">
        <v>42069.093993055554</v>
      </c>
      <c r="D5" s="12">
        <v>42069.094409722224</v>
      </c>
      <c r="E5" s="2" t="s">
        <v>1148</v>
      </c>
      <c r="F5" s="2"/>
      <c r="G5" s="7"/>
      <c r="H5" s="7"/>
      <c r="I5" s="7"/>
      <c r="J5" s="2" t="s">
        <v>81</v>
      </c>
      <c r="K5" s="2" t="s">
        <v>641</v>
      </c>
      <c r="L5" s="2"/>
      <c r="M5" s="2"/>
      <c r="N5" s="2"/>
      <c r="O5" s="6"/>
      <c r="P5" s="2"/>
      <c r="Q5" s="2"/>
      <c r="R5" s="2"/>
      <c r="S5" s="2"/>
      <c r="T5" s="2"/>
      <c r="U5" s="2"/>
      <c r="V5" s="2"/>
      <c r="W5" s="2"/>
      <c r="X5" s="2"/>
      <c r="Y5" s="2"/>
      <c r="Z5" s="2"/>
      <c r="AA5" s="2"/>
      <c r="AB5" s="2"/>
      <c r="AC5" s="2"/>
      <c r="AD5" s="2"/>
      <c r="AE5" s="2"/>
      <c r="AF5" s="2"/>
      <c r="AG5" s="2"/>
      <c r="AH5" s="2"/>
      <c r="AI5" s="16" t="s">
        <v>138</v>
      </c>
      <c r="AJ5" s="16" t="s">
        <v>203</v>
      </c>
      <c r="AK5" s="16" t="s">
        <v>174</v>
      </c>
      <c r="AL5" s="16" t="s">
        <v>381</v>
      </c>
      <c r="AM5" s="16" t="s">
        <v>221</v>
      </c>
      <c r="AN5" s="16" t="s">
        <v>145</v>
      </c>
      <c r="AO5" s="16" t="s">
        <v>197</v>
      </c>
      <c r="AP5" s="16" t="s">
        <v>199</v>
      </c>
      <c r="AQ5" s="16" t="s">
        <v>149</v>
      </c>
      <c r="AR5" s="16" t="s">
        <v>270</v>
      </c>
    </row>
    <row r="6" spans="1:44" ht="14.25" customHeight="1">
      <c r="A6" s="2">
        <v>3815489944</v>
      </c>
      <c r="B6" s="2">
        <v>61443351</v>
      </c>
      <c r="C6" s="12">
        <v>42071.978750000002</v>
      </c>
      <c r="D6" s="12">
        <v>42071.990069444444</v>
      </c>
      <c r="E6" s="2" t="s">
        <v>140</v>
      </c>
      <c r="F6" s="2" t="s">
        <v>114</v>
      </c>
      <c r="G6" s="9" t="s">
        <v>1142</v>
      </c>
      <c r="H6" s="9" t="s">
        <v>1150</v>
      </c>
      <c r="I6" s="7"/>
      <c r="J6" s="2" t="s">
        <v>170</v>
      </c>
      <c r="K6" s="2" t="s">
        <v>641</v>
      </c>
      <c r="L6" s="2" t="s">
        <v>1142</v>
      </c>
      <c r="M6" s="2"/>
      <c r="N6" s="2" t="s">
        <v>1150</v>
      </c>
      <c r="O6" s="6" t="s">
        <v>1151</v>
      </c>
      <c r="P6" s="2" t="s">
        <v>87</v>
      </c>
      <c r="Q6" s="2"/>
      <c r="R6" s="2" t="s">
        <v>1152</v>
      </c>
      <c r="S6" s="2"/>
      <c r="T6" s="2" t="s">
        <v>1153</v>
      </c>
      <c r="U6" s="2" t="s">
        <v>1154</v>
      </c>
      <c r="V6" s="2" t="s">
        <v>114</v>
      </c>
      <c r="W6" s="2" t="s">
        <v>117</v>
      </c>
      <c r="X6" s="2" t="s">
        <v>1155</v>
      </c>
      <c r="Y6" s="2" t="s">
        <v>1156</v>
      </c>
      <c r="Z6" s="2" t="s">
        <v>1157</v>
      </c>
      <c r="AA6" s="2" t="s">
        <v>1155</v>
      </c>
      <c r="AB6" s="2" t="s">
        <v>1156</v>
      </c>
      <c r="AC6" s="2"/>
      <c r="AD6" s="2"/>
      <c r="AE6" s="2"/>
      <c r="AF6" s="2"/>
      <c r="AG6" s="2"/>
      <c r="AH6" s="2"/>
      <c r="AI6" s="16" t="s">
        <v>138</v>
      </c>
      <c r="AJ6" s="16" t="s">
        <v>173</v>
      </c>
      <c r="AK6" s="16" t="s">
        <v>174</v>
      </c>
      <c r="AL6" s="16" t="s">
        <v>196</v>
      </c>
      <c r="AM6" s="16" t="s">
        <v>176</v>
      </c>
      <c r="AN6" s="16" t="s">
        <v>241</v>
      </c>
      <c r="AO6" s="16" t="s">
        <v>197</v>
      </c>
      <c r="AP6" s="16" t="s">
        <v>217</v>
      </c>
      <c r="AQ6" s="16" t="s">
        <v>200</v>
      </c>
      <c r="AR6" s="16" t="s">
        <v>270</v>
      </c>
    </row>
    <row r="7" spans="1:44" ht="14.25" customHeight="1">
      <c r="A7" s="2">
        <v>3821578101</v>
      </c>
      <c r="B7" s="2">
        <v>61443351</v>
      </c>
      <c r="C7" s="12">
        <v>42074.040277777778</v>
      </c>
      <c r="D7" s="12">
        <v>42074.041018518517</v>
      </c>
      <c r="E7" s="2" t="s">
        <v>140</v>
      </c>
      <c r="F7" s="2" t="s">
        <v>449</v>
      </c>
      <c r="G7" s="9" t="s">
        <v>408</v>
      </c>
      <c r="H7" s="9" t="s">
        <v>409</v>
      </c>
      <c r="I7" s="7"/>
      <c r="J7" s="2" t="s">
        <v>170</v>
      </c>
      <c r="K7" s="2" t="s">
        <v>641</v>
      </c>
      <c r="L7" s="2" t="s">
        <v>408</v>
      </c>
      <c r="M7" s="2" t="s">
        <v>410</v>
      </c>
      <c r="N7" s="2" t="s">
        <v>409</v>
      </c>
      <c r="O7" s="6" t="s">
        <v>86</v>
      </c>
      <c r="P7" s="2" t="s">
        <v>87</v>
      </c>
      <c r="Q7" s="2" t="s">
        <v>411</v>
      </c>
      <c r="R7" s="2" t="s">
        <v>412</v>
      </c>
      <c r="S7" s="2" t="s">
        <v>413</v>
      </c>
      <c r="T7" s="2" t="s">
        <v>414</v>
      </c>
      <c r="U7" s="2" t="s">
        <v>415</v>
      </c>
      <c r="V7" s="2" t="s">
        <v>449</v>
      </c>
      <c r="W7" s="2" t="s">
        <v>452</v>
      </c>
      <c r="X7" s="2"/>
      <c r="Y7" s="2"/>
      <c r="Z7" s="2"/>
      <c r="AA7" s="2"/>
      <c r="AB7" s="2"/>
      <c r="AC7" s="2"/>
      <c r="AD7" s="2"/>
      <c r="AE7" s="2"/>
      <c r="AF7" s="2"/>
      <c r="AG7" s="2"/>
      <c r="AH7" s="2"/>
      <c r="AI7" s="16" t="s">
        <v>195</v>
      </c>
      <c r="AJ7" s="16" t="s">
        <v>180</v>
      </c>
      <c r="AK7" s="16" t="s">
        <v>183</v>
      </c>
      <c r="AL7" s="16" t="s">
        <v>427</v>
      </c>
      <c r="AM7" s="16" t="s">
        <v>176</v>
      </c>
      <c r="AN7" s="16" t="s">
        <v>241</v>
      </c>
      <c r="AO7" s="16" t="s">
        <v>197</v>
      </c>
      <c r="AP7" s="16" t="s">
        <v>181</v>
      </c>
      <c r="AQ7" s="16" t="s">
        <v>182</v>
      </c>
      <c r="AR7" s="16" t="s">
        <v>184</v>
      </c>
    </row>
    <row r="8" spans="1:44" ht="14.25" customHeight="1">
      <c r="A8" s="2">
        <v>3821576457</v>
      </c>
      <c r="B8" s="2">
        <v>61443351</v>
      </c>
      <c r="C8" s="12">
        <v>42074.039780092593</v>
      </c>
      <c r="D8" s="12">
        <v>42074.040138888886</v>
      </c>
      <c r="E8" s="2" t="s">
        <v>140</v>
      </c>
      <c r="F8" s="2"/>
      <c r="G8" s="7"/>
      <c r="H8" s="7"/>
      <c r="I8" s="7"/>
      <c r="J8" s="2" t="s">
        <v>81</v>
      </c>
      <c r="K8" s="2" t="s">
        <v>91</v>
      </c>
      <c r="L8" s="2"/>
      <c r="M8" s="2"/>
      <c r="N8" s="2"/>
      <c r="O8" s="6"/>
      <c r="P8" s="2"/>
      <c r="Q8" s="2"/>
      <c r="R8" s="2"/>
      <c r="S8" s="2"/>
      <c r="T8" s="2"/>
      <c r="U8" s="2"/>
      <c r="V8" s="2"/>
      <c r="W8" s="2"/>
      <c r="X8" s="2"/>
      <c r="Y8" s="2"/>
      <c r="Z8" s="2"/>
      <c r="AA8" s="2"/>
      <c r="AB8" s="2"/>
      <c r="AC8" s="2"/>
      <c r="AD8" s="2"/>
      <c r="AE8" s="2"/>
      <c r="AF8" s="2"/>
      <c r="AG8" s="2"/>
      <c r="AH8" s="2"/>
      <c r="AI8" s="16" t="s">
        <v>172</v>
      </c>
      <c r="AJ8" s="16" t="s">
        <v>104</v>
      </c>
      <c r="AK8" s="16" t="s">
        <v>183</v>
      </c>
      <c r="AL8" s="16" t="s">
        <v>175</v>
      </c>
      <c r="AM8" s="16" t="s">
        <v>221</v>
      </c>
      <c r="AN8" s="16" t="s">
        <v>255</v>
      </c>
      <c r="AO8" s="16" t="s">
        <v>147</v>
      </c>
      <c r="AP8" s="16" t="s">
        <v>226</v>
      </c>
      <c r="AQ8" s="16" t="s">
        <v>257</v>
      </c>
      <c r="AR8" s="16" t="s">
        <v>150</v>
      </c>
    </row>
    <row r="9" spans="1:44" ht="14.25" customHeight="1">
      <c r="A9" s="2">
        <v>3821992360</v>
      </c>
      <c r="B9" s="2">
        <v>61443351</v>
      </c>
      <c r="C9" s="12">
        <v>42074.203958333332</v>
      </c>
      <c r="D9" s="12">
        <v>42074.204328703701</v>
      </c>
      <c r="E9" s="2" t="s">
        <v>140</v>
      </c>
      <c r="F9" s="2"/>
      <c r="G9" s="7"/>
      <c r="H9" s="7"/>
      <c r="I9" s="7"/>
      <c r="J9" s="2" t="s">
        <v>81</v>
      </c>
      <c r="K9" s="2" t="s">
        <v>641</v>
      </c>
      <c r="L9" s="2"/>
      <c r="M9" s="2"/>
      <c r="N9" s="2"/>
      <c r="O9" s="6"/>
      <c r="P9" s="2"/>
      <c r="Q9" s="2"/>
      <c r="R9" s="2"/>
      <c r="S9" s="2"/>
      <c r="T9" s="2"/>
      <c r="U9" s="2"/>
      <c r="V9" s="2"/>
      <c r="W9" s="2"/>
      <c r="X9" s="2"/>
      <c r="Y9" s="2"/>
      <c r="Z9" s="2"/>
      <c r="AA9" s="2"/>
      <c r="AB9" s="2"/>
      <c r="AC9" s="2"/>
      <c r="AD9" s="2"/>
      <c r="AE9" s="2"/>
      <c r="AF9" s="2"/>
      <c r="AG9" s="2"/>
      <c r="AH9" s="2"/>
      <c r="AI9" s="16" t="s">
        <v>195</v>
      </c>
      <c r="AJ9" s="16" t="s">
        <v>173</v>
      </c>
      <c r="AK9" s="16" t="s">
        <v>174</v>
      </c>
      <c r="AL9" s="16" t="s">
        <v>175</v>
      </c>
      <c r="AM9" s="16" t="s">
        <v>176</v>
      </c>
      <c r="AN9" s="16" t="s">
        <v>241</v>
      </c>
      <c r="AO9" s="16" t="s">
        <v>197</v>
      </c>
      <c r="AP9" s="16" t="s">
        <v>217</v>
      </c>
      <c r="AQ9" s="16" t="s">
        <v>384</v>
      </c>
      <c r="AR9" s="16" t="s">
        <v>270</v>
      </c>
    </row>
    <row r="10" spans="1:44" ht="14.25" customHeight="1">
      <c r="A10" s="2">
        <v>3822025551</v>
      </c>
      <c r="B10" s="2">
        <v>61443351</v>
      </c>
      <c r="C10" s="12">
        <v>42074.223252314812</v>
      </c>
      <c r="D10" s="12">
        <v>42074.223877314813</v>
      </c>
      <c r="E10" s="2" t="s">
        <v>140</v>
      </c>
      <c r="F10" s="2" t="s">
        <v>449</v>
      </c>
      <c r="G10" s="9" t="s">
        <v>83</v>
      </c>
      <c r="H10" s="9" t="s">
        <v>85</v>
      </c>
      <c r="I10" s="7"/>
      <c r="J10" s="2" t="s">
        <v>170</v>
      </c>
      <c r="K10" s="2" t="s">
        <v>91</v>
      </c>
      <c r="L10" s="2" t="s">
        <v>83</v>
      </c>
      <c r="M10" s="2" t="s">
        <v>83</v>
      </c>
      <c r="N10" s="2" t="s">
        <v>85</v>
      </c>
      <c r="O10" s="6" t="s">
        <v>86</v>
      </c>
      <c r="P10" s="2" t="s">
        <v>87</v>
      </c>
      <c r="Q10" s="2" t="s">
        <v>411</v>
      </c>
      <c r="R10" s="2" t="s">
        <v>412</v>
      </c>
      <c r="S10" s="2" t="s">
        <v>83</v>
      </c>
      <c r="T10" s="2" t="s">
        <v>85</v>
      </c>
      <c r="U10" s="2" t="s">
        <v>415</v>
      </c>
      <c r="V10" s="2" t="s">
        <v>449</v>
      </c>
      <c r="W10" s="2" t="s">
        <v>452</v>
      </c>
      <c r="X10" s="2"/>
      <c r="Y10" s="2"/>
      <c r="Z10" s="2"/>
      <c r="AA10" s="2"/>
      <c r="AB10" s="2"/>
      <c r="AC10" s="2"/>
      <c r="AD10" s="2"/>
      <c r="AE10" s="2"/>
      <c r="AF10" s="2"/>
      <c r="AG10" s="2"/>
      <c r="AH10" s="2"/>
      <c r="AI10" s="16" t="s">
        <v>172</v>
      </c>
      <c r="AJ10" s="16" t="s">
        <v>173</v>
      </c>
      <c r="AK10" s="16" t="s">
        <v>183</v>
      </c>
      <c r="AL10" s="16" t="s">
        <v>141</v>
      </c>
      <c r="AM10" s="16" t="s">
        <v>143</v>
      </c>
      <c r="AN10" s="16" t="s">
        <v>177</v>
      </c>
      <c r="AO10" s="16" t="s">
        <v>179</v>
      </c>
      <c r="AP10" s="16" t="s">
        <v>181</v>
      </c>
      <c r="AQ10" s="16" t="s">
        <v>200</v>
      </c>
      <c r="AR10" s="16" t="s">
        <v>184</v>
      </c>
    </row>
    <row r="11" spans="1:44" ht="14.25" customHeight="1">
      <c r="A11" s="2">
        <v>3822024703</v>
      </c>
      <c r="B11" s="2">
        <v>61443351</v>
      </c>
      <c r="C11" s="12">
        <v>42074.222719907404</v>
      </c>
      <c r="D11" s="12">
        <v>42074.223124999997</v>
      </c>
      <c r="E11" s="2" t="s">
        <v>140</v>
      </c>
      <c r="F11" s="2"/>
      <c r="G11" s="7"/>
      <c r="H11" s="7"/>
      <c r="I11" s="7"/>
      <c r="J11" s="2" t="s">
        <v>81</v>
      </c>
      <c r="K11" s="2" t="s">
        <v>641</v>
      </c>
      <c r="L11" s="2"/>
      <c r="M11" s="2"/>
      <c r="N11" s="2"/>
      <c r="O11" s="6"/>
      <c r="P11" s="2"/>
      <c r="Q11" s="2"/>
      <c r="R11" s="2"/>
      <c r="S11" s="2"/>
      <c r="T11" s="2"/>
      <c r="U11" s="2"/>
      <c r="V11" s="2"/>
      <c r="W11" s="2"/>
      <c r="X11" s="2"/>
      <c r="Y11" s="2"/>
      <c r="Z11" s="2"/>
      <c r="AA11" s="2"/>
      <c r="AB11" s="2"/>
      <c r="AC11" s="2"/>
      <c r="AD11" s="2"/>
      <c r="AE11" s="2"/>
      <c r="AF11" s="2"/>
      <c r="AG11" s="2"/>
      <c r="AH11" s="2"/>
      <c r="AI11" s="16" t="s">
        <v>172</v>
      </c>
      <c r="AJ11" s="16" t="s">
        <v>173</v>
      </c>
      <c r="AK11" s="16" t="s">
        <v>183</v>
      </c>
      <c r="AL11" s="16" t="s">
        <v>175</v>
      </c>
      <c r="AM11" s="16" t="s">
        <v>176</v>
      </c>
      <c r="AN11" s="16" t="s">
        <v>241</v>
      </c>
      <c r="AO11" s="16" t="s">
        <v>197</v>
      </c>
      <c r="AP11" s="16" t="s">
        <v>217</v>
      </c>
      <c r="AQ11" s="16" t="s">
        <v>200</v>
      </c>
      <c r="AR11" s="16" t="s">
        <v>270</v>
      </c>
    </row>
    <row r="12" spans="1:44" ht="14.25" customHeight="1">
      <c r="A12" s="2">
        <v>4106149565</v>
      </c>
      <c r="B12" s="2">
        <v>61443351</v>
      </c>
      <c r="C12" s="12">
        <v>42212.203368055554</v>
      </c>
      <c r="D12" s="12">
        <v>42212.203692129631</v>
      </c>
      <c r="E12" s="2" t="s">
        <v>140</v>
      </c>
      <c r="F12" s="2"/>
      <c r="G12" s="7"/>
      <c r="H12" s="7"/>
      <c r="I12" s="7"/>
      <c r="J12" s="2" t="s">
        <v>81</v>
      </c>
      <c r="K12" s="2" t="s">
        <v>471</v>
      </c>
      <c r="L12" s="2"/>
      <c r="M12" s="2"/>
      <c r="N12" s="2"/>
      <c r="O12" s="6"/>
      <c r="P12" s="2"/>
      <c r="Q12" s="2"/>
      <c r="R12" s="2"/>
      <c r="S12" s="2"/>
      <c r="T12" s="2"/>
      <c r="U12" s="2"/>
      <c r="V12" s="2"/>
      <c r="W12" s="2"/>
      <c r="X12" s="2"/>
      <c r="Y12" s="2"/>
      <c r="Z12" s="2"/>
      <c r="AA12" s="2"/>
      <c r="AB12" s="2"/>
      <c r="AC12" s="2"/>
      <c r="AD12" s="2"/>
      <c r="AE12" s="2"/>
      <c r="AF12" s="2"/>
      <c r="AG12" s="2"/>
      <c r="AH12" s="2"/>
      <c r="AI12" s="16" t="s">
        <v>195</v>
      </c>
      <c r="AJ12" s="16" t="s">
        <v>173</v>
      </c>
      <c r="AK12" s="16" t="s">
        <v>174</v>
      </c>
      <c r="AL12" s="16" t="s">
        <v>196</v>
      </c>
      <c r="AM12" s="16" t="s">
        <v>143</v>
      </c>
      <c r="AN12" s="16" t="s">
        <v>145</v>
      </c>
      <c r="AO12" s="16" t="s">
        <v>262</v>
      </c>
      <c r="AP12" s="16" t="s">
        <v>181</v>
      </c>
      <c r="AQ12" s="16" t="s">
        <v>384</v>
      </c>
      <c r="AR12" s="16" t="s">
        <v>184</v>
      </c>
    </row>
    <row r="13" spans="1:44" ht="14.25" customHeight="1">
      <c r="A13" s="2">
        <v>4106153814</v>
      </c>
      <c r="B13" s="2">
        <v>61443351</v>
      </c>
      <c r="C13" s="12">
        <v>42212.208020833335</v>
      </c>
      <c r="D13" s="12">
        <v>42212.209293981483</v>
      </c>
      <c r="E13" s="2" t="s">
        <v>140</v>
      </c>
      <c r="F13" s="2" t="s">
        <v>449</v>
      </c>
      <c r="G13" s="9" t="s">
        <v>83</v>
      </c>
      <c r="H13" s="9" t="s">
        <v>1159</v>
      </c>
      <c r="I13" s="7"/>
      <c r="J13" s="2" t="s">
        <v>170</v>
      </c>
      <c r="K13" s="2" t="s">
        <v>899</v>
      </c>
      <c r="L13" s="2" t="s">
        <v>83</v>
      </c>
      <c r="M13" s="2" t="s">
        <v>1160</v>
      </c>
      <c r="N13" s="2" t="s">
        <v>1159</v>
      </c>
      <c r="O13" s="6" t="s">
        <v>1161</v>
      </c>
      <c r="P13" s="2" t="s">
        <v>87</v>
      </c>
      <c r="Q13" s="2" t="s">
        <v>944</v>
      </c>
      <c r="R13" s="2" t="s">
        <v>1162</v>
      </c>
      <c r="S13" s="2" t="s">
        <v>1163</v>
      </c>
      <c r="T13" s="2" t="s">
        <v>1164</v>
      </c>
      <c r="U13" s="2" t="s">
        <v>1165</v>
      </c>
      <c r="V13" s="2" t="s">
        <v>449</v>
      </c>
      <c r="W13" s="2" t="s">
        <v>117</v>
      </c>
      <c r="X13" s="2" t="s">
        <v>1166</v>
      </c>
      <c r="Y13" s="2" t="s">
        <v>1167</v>
      </c>
      <c r="Z13" s="2" t="s">
        <v>1168</v>
      </c>
      <c r="AA13" s="2" t="s">
        <v>1166</v>
      </c>
      <c r="AB13" s="2" t="s">
        <v>1167</v>
      </c>
      <c r="AC13" s="2" t="s">
        <v>1169</v>
      </c>
      <c r="AD13" s="2" t="s">
        <v>1170</v>
      </c>
      <c r="AE13" s="2" t="s">
        <v>1171</v>
      </c>
      <c r="AF13" s="2" t="s">
        <v>1172</v>
      </c>
      <c r="AG13" s="2" t="s">
        <v>1173</v>
      </c>
      <c r="AH13" s="2" t="s">
        <v>1174</v>
      </c>
      <c r="AI13" s="16" t="s">
        <v>195</v>
      </c>
      <c r="AJ13" s="16" t="s">
        <v>173</v>
      </c>
      <c r="AK13" s="16" t="s">
        <v>183</v>
      </c>
      <c r="AL13" s="16" t="s">
        <v>175</v>
      </c>
      <c r="AM13" s="16" t="s">
        <v>1145</v>
      </c>
      <c r="AN13" s="16" t="s">
        <v>145</v>
      </c>
      <c r="AO13" s="16" t="s">
        <v>179</v>
      </c>
      <c r="AP13" s="16" t="s">
        <v>181</v>
      </c>
      <c r="AQ13" s="16" t="s">
        <v>182</v>
      </c>
      <c r="AR13" s="16" t="s">
        <v>184</v>
      </c>
    </row>
    <row r="14" spans="1:44" ht="14.25" customHeight="1">
      <c r="A14" s="2">
        <v>4304170858</v>
      </c>
      <c r="B14" s="2">
        <v>61443351</v>
      </c>
      <c r="C14" s="12">
        <v>42311.959097222221</v>
      </c>
      <c r="D14" s="12">
        <v>42311.965358796297</v>
      </c>
      <c r="E14" s="2" t="s">
        <v>1175</v>
      </c>
      <c r="F14" s="2"/>
      <c r="G14" s="7"/>
      <c r="H14" s="7"/>
      <c r="I14" s="7"/>
      <c r="J14" s="2" t="s">
        <v>81</v>
      </c>
      <c r="K14" s="2" t="s">
        <v>594</v>
      </c>
      <c r="L14" s="2"/>
      <c r="M14" s="2"/>
      <c r="N14" s="2"/>
      <c r="O14" s="6"/>
      <c r="P14" s="2"/>
      <c r="Q14" s="2"/>
      <c r="R14" s="2"/>
      <c r="S14" s="2"/>
      <c r="T14" s="2"/>
      <c r="U14" s="2"/>
      <c r="V14" s="2"/>
      <c r="W14" s="2"/>
      <c r="X14" s="2"/>
      <c r="Y14" s="2"/>
      <c r="Z14" s="2"/>
      <c r="AA14" s="2"/>
      <c r="AB14" s="2"/>
      <c r="AC14" s="2"/>
      <c r="AD14" s="2"/>
      <c r="AE14" s="2"/>
      <c r="AF14" s="2"/>
      <c r="AG14" s="2"/>
      <c r="AH14" s="2"/>
      <c r="AI14" s="16" t="s">
        <v>195</v>
      </c>
      <c r="AJ14" s="16" t="s">
        <v>173</v>
      </c>
      <c r="AK14" s="16" t="s">
        <v>183</v>
      </c>
      <c r="AL14" s="16" t="s">
        <v>196</v>
      </c>
      <c r="AM14" s="16" t="s">
        <v>143</v>
      </c>
      <c r="AN14" s="16" t="s">
        <v>222</v>
      </c>
      <c r="AO14" s="16" t="s">
        <v>179</v>
      </c>
      <c r="AP14" s="16" t="s">
        <v>181</v>
      </c>
      <c r="AQ14" s="16" t="s">
        <v>200</v>
      </c>
      <c r="AR14" s="16" t="s">
        <v>270</v>
      </c>
    </row>
    <row r="15" spans="1:44" ht="14.25" customHeight="1">
      <c r="A15" s="2">
        <v>4567552227</v>
      </c>
      <c r="B15" s="2">
        <v>61443351</v>
      </c>
      <c r="C15" s="12">
        <v>42438.166655092595</v>
      </c>
      <c r="D15" s="12">
        <v>42438.16810185185</v>
      </c>
      <c r="E15" s="2" t="s">
        <v>524</v>
      </c>
      <c r="F15" s="2"/>
      <c r="G15" s="7"/>
      <c r="H15" s="7"/>
      <c r="I15" s="7"/>
      <c r="J15" s="2" t="s">
        <v>81</v>
      </c>
      <c r="K15" s="2" t="s">
        <v>1176</v>
      </c>
      <c r="L15" s="2"/>
      <c r="M15" s="2"/>
      <c r="N15" s="2"/>
      <c r="O15" s="6"/>
      <c r="P15" s="2"/>
      <c r="Q15" s="2"/>
      <c r="R15" s="2"/>
      <c r="S15" s="2"/>
      <c r="T15" s="2"/>
      <c r="U15" s="2"/>
      <c r="V15" s="2"/>
      <c r="W15" s="2"/>
      <c r="X15" s="2"/>
      <c r="Y15" s="2"/>
      <c r="Z15" s="2"/>
      <c r="AA15" s="2"/>
      <c r="AB15" s="2"/>
      <c r="AC15" s="2"/>
      <c r="AD15" s="2"/>
      <c r="AE15" s="2"/>
      <c r="AF15" s="2"/>
      <c r="AG15" s="2"/>
      <c r="AH15" s="2"/>
      <c r="AI15" s="16" t="s">
        <v>172</v>
      </c>
      <c r="AJ15" s="16" t="s">
        <v>104</v>
      </c>
      <c r="AK15" s="16" t="s">
        <v>107</v>
      </c>
      <c r="AL15" s="16" t="s">
        <v>175</v>
      </c>
      <c r="AM15" s="16" t="s">
        <v>176</v>
      </c>
      <c r="AN15" s="16" t="s">
        <v>222</v>
      </c>
      <c r="AO15" s="16" t="s">
        <v>1146</v>
      </c>
      <c r="AP15" s="16" t="s">
        <v>199</v>
      </c>
      <c r="AQ15" s="16" t="s">
        <v>384</v>
      </c>
      <c r="AR15" s="16" t="s">
        <v>270</v>
      </c>
    </row>
    <row r="16" spans="1:44" ht="14.25" customHeight="1">
      <c r="A16" s="2">
        <v>4567532866</v>
      </c>
      <c r="B16" s="2">
        <v>61443351</v>
      </c>
      <c r="C16" s="12">
        <v>42438.156828703701</v>
      </c>
      <c r="D16" s="12">
        <v>42438.163472222222</v>
      </c>
      <c r="E16" s="2" t="s">
        <v>524</v>
      </c>
      <c r="F16" s="2"/>
      <c r="G16" s="7"/>
      <c r="H16" s="7"/>
      <c r="I16" s="7"/>
      <c r="J16" s="2" t="s">
        <v>81</v>
      </c>
      <c r="K16" s="2" t="s">
        <v>578</v>
      </c>
      <c r="L16" s="2"/>
      <c r="M16" s="2"/>
      <c r="N16" s="2"/>
      <c r="O16" s="6"/>
      <c r="P16" s="2"/>
      <c r="Q16" s="2"/>
      <c r="R16" s="2"/>
      <c r="S16" s="2"/>
      <c r="T16" s="2"/>
      <c r="U16" s="2"/>
      <c r="V16" s="2"/>
      <c r="W16" s="2"/>
      <c r="X16" s="2"/>
      <c r="Y16" s="2"/>
      <c r="Z16" s="2"/>
      <c r="AA16" s="2"/>
      <c r="AB16" s="2"/>
      <c r="AC16" s="2"/>
      <c r="AD16" s="2"/>
      <c r="AE16" s="2"/>
      <c r="AF16" s="2"/>
      <c r="AG16" s="2"/>
      <c r="AH16" s="2"/>
      <c r="AI16" s="16" t="s">
        <v>138</v>
      </c>
      <c r="AJ16" s="16" t="s">
        <v>173</v>
      </c>
      <c r="AK16" s="16" t="s">
        <v>174</v>
      </c>
      <c r="AL16" s="16" t="s">
        <v>175</v>
      </c>
      <c r="AM16" s="16" t="s">
        <v>176</v>
      </c>
      <c r="AN16" s="16" t="s">
        <v>241</v>
      </c>
      <c r="AO16" s="16" t="s">
        <v>262</v>
      </c>
      <c r="AP16" s="16" t="s">
        <v>217</v>
      </c>
      <c r="AQ16" s="16" t="s">
        <v>149</v>
      </c>
      <c r="AR16" s="16" t="s">
        <v>270</v>
      </c>
    </row>
    <row r="17" spans="1:44" ht="14.25" customHeight="1">
      <c r="A17" s="2">
        <v>4835566712</v>
      </c>
      <c r="B17" s="2">
        <v>61443351</v>
      </c>
      <c r="C17" s="69">
        <v>42556.274594907409</v>
      </c>
      <c r="D17" s="69">
        <v>42556.277106481481</v>
      </c>
      <c r="E17" s="2" t="s">
        <v>681</v>
      </c>
      <c r="F17" s="2"/>
      <c r="G17" s="7"/>
      <c r="H17" s="7"/>
      <c r="I17" s="7"/>
      <c r="J17" s="2" t="s">
        <v>81</v>
      </c>
      <c r="K17" s="2" t="s">
        <v>614</v>
      </c>
      <c r="L17" s="2"/>
      <c r="M17" s="2"/>
      <c r="N17" s="2"/>
      <c r="O17" s="6"/>
      <c r="P17" s="2"/>
      <c r="Q17" s="2"/>
      <c r="R17" s="2"/>
      <c r="S17" s="2"/>
      <c r="T17" s="2"/>
      <c r="U17" s="2"/>
      <c r="V17" s="2"/>
      <c r="W17" s="2"/>
      <c r="X17" s="2"/>
      <c r="Y17" s="2"/>
      <c r="Z17" s="2"/>
      <c r="AA17" s="2"/>
      <c r="AB17" s="2"/>
      <c r="AC17" s="2"/>
      <c r="AD17" s="2"/>
      <c r="AE17" s="2"/>
      <c r="AF17" s="2"/>
      <c r="AG17" s="2"/>
      <c r="AH17" s="2"/>
      <c r="AI17" s="16" t="s">
        <v>172</v>
      </c>
      <c r="AJ17" s="16" t="s">
        <v>180</v>
      </c>
      <c r="AK17" s="16" t="s">
        <v>183</v>
      </c>
      <c r="AL17" s="16" t="s">
        <v>381</v>
      </c>
      <c r="AM17" s="16" t="s">
        <v>143</v>
      </c>
      <c r="AN17" s="16" t="s">
        <v>145</v>
      </c>
      <c r="AO17" s="16" t="s">
        <v>197</v>
      </c>
      <c r="AP17" s="16" t="s">
        <v>217</v>
      </c>
      <c r="AQ17" s="16" t="s">
        <v>149</v>
      </c>
      <c r="AR17" s="16" t="s">
        <v>270</v>
      </c>
    </row>
    <row r="18" spans="1:44" ht="14.25" customHeight="1">
      <c r="A18" s="2"/>
      <c r="B18" s="2"/>
      <c r="C18" s="8"/>
      <c r="D18" s="8"/>
      <c r="E18" s="2"/>
      <c r="F18" s="2"/>
      <c r="G18" s="7"/>
      <c r="H18" s="7"/>
      <c r="I18" s="7"/>
      <c r="J18" s="2"/>
      <c r="K18" s="2"/>
      <c r="L18" s="2"/>
      <c r="M18" s="2"/>
      <c r="N18" s="2"/>
      <c r="O18" s="6"/>
      <c r="P18" s="2"/>
      <c r="Q18" s="2"/>
      <c r="R18" s="2"/>
      <c r="S18" s="2"/>
      <c r="T18" s="2"/>
      <c r="U18" s="2"/>
      <c r="V18" s="2"/>
      <c r="W18" s="2"/>
      <c r="X18" s="2"/>
      <c r="Y18" s="2"/>
      <c r="Z18" s="2"/>
      <c r="AA18" s="2"/>
      <c r="AB18" s="2"/>
      <c r="AC18" s="2"/>
      <c r="AD18" s="2"/>
      <c r="AE18" s="2"/>
      <c r="AF18" s="2"/>
      <c r="AG18" s="2"/>
      <c r="AH18" s="2"/>
      <c r="AI18" s="16"/>
      <c r="AJ18" s="16"/>
      <c r="AK18" s="16"/>
      <c r="AL18" s="16"/>
      <c r="AM18" s="16"/>
      <c r="AN18" s="16"/>
      <c r="AO18" s="16"/>
      <c r="AP18" s="16"/>
      <c r="AQ18" s="16"/>
      <c r="AR18" s="16"/>
    </row>
    <row r="19" spans="1:44" ht="14.25" customHeight="1">
      <c r="A19" s="2"/>
      <c r="B19" s="2"/>
      <c r="C19" s="8"/>
      <c r="D19" s="8"/>
      <c r="E19" s="2"/>
      <c r="F19" s="2"/>
      <c r="G19" s="7"/>
      <c r="H19" s="7"/>
      <c r="I19" s="7"/>
      <c r="J19" s="2"/>
      <c r="K19" s="2"/>
      <c r="L19" s="2"/>
      <c r="M19" s="2"/>
      <c r="N19" s="2"/>
      <c r="O19" s="6"/>
      <c r="P19" s="2"/>
      <c r="Q19" s="2"/>
      <c r="R19" s="2"/>
      <c r="S19" s="2"/>
      <c r="T19" s="2"/>
      <c r="U19" s="2"/>
      <c r="V19" s="2"/>
      <c r="W19" s="2"/>
      <c r="X19" s="2"/>
      <c r="Y19" s="2"/>
      <c r="Z19" s="2"/>
      <c r="AA19" s="2"/>
      <c r="AB19" s="2"/>
      <c r="AC19" s="2"/>
      <c r="AD19" s="2"/>
      <c r="AE19" s="2"/>
      <c r="AF19" s="2"/>
      <c r="AG19" s="2"/>
      <c r="AH19" s="2"/>
      <c r="AI19" s="16"/>
      <c r="AJ19" s="16"/>
      <c r="AK19" s="16"/>
      <c r="AL19" s="16"/>
      <c r="AM19" s="16"/>
      <c r="AN19" s="16"/>
      <c r="AO19" s="16"/>
      <c r="AP19" s="16"/>
      <c r="AQ19" s="16"/>
      <c r="AR19" s="16"/>
    </row>
    <row r="20" spans="1:44" ht="14.25" customHeight="1">
      <c r="A20" s="2"/>
      <c r="B20" s="2"/>
      <c r="C20" s="8"/>
      <c r="D20" s="8"/>
      <c r="E20" s="2"/>
      <c r="F20" s="2"/>
      <c r="G20" s="7"/>
      <c r="H20" s="7"/>
      <c r="I20" s="7"/>
      <c r="J20" s="2"/>
      <c r="K20" s="2"/>
      <c r="L20" s="2"/>
      <c r="M20" s="2"/>
      <c r="N20" s="2"/>
      <c r="O20" s="6"/>
      <c r="P20" s="2"/>
      <c r="Q20" s="2"/>
      <c r="R20" s="2"/>
      <c r="S20" s="2"/>
      <c r="T20" s="2"/>
      <c r="U20" s="2"/>
      <c r="V20" s="2"/>
      <c r="W20" s="2"/>
      <c r="X20" s="2"/>
      <c r="Y20" s="2"/>
      <c r="Z20" s="2"/>
      <c r="AA20" s="2"/>
      <c r="AB20" s="2"/>
      <c r="AC20" s="2"/>
      <c r="AD20" s="2"/>
      <c r="AE20" s="2"/>
      <c r="AF20" s="2"/>
      <c r="AG20" s="2"/>
      <c r="AH20" s="2"/>
      <c r="AI20" s="16"/>
      <c r="AJ20" s="16"/>
      <c r="AK20" s="16"/>
      <c r="AL20" s="16"/>
      <c r="AM20" s="16"/>
      <c r="AN20" s="16"/>
      <c r="AO20" s="16"/>
      <c r="AP20" s="16"/>
      <c r="AQ20" s="16"/>
      <c r="AR20" s="16"/>
    </row>
    <row r="21" spans="1:44" ht="14.25" customHeight="1">
      <c r="A21" s="2"/>
      <c r="B21" s="2"/>
      <c r="C21" s="8"/>
      <c r="D21" s="8"/>
      <c r="E21" s="2"/>
      <c r="F21" s="2"/>
      <c r="G21" s="7"/>
      <c r="H21" s="7"/>
      <c r="I21" s="7"/>
      <c r="J21" s="2"/>
      <c r="K21" s="2"/>
      <c r="L21" s="2"/>
      <c r="M21" s="2"/>
      <c r="N21" s="2"/>
      <c r="O21" s="6"/>
      <c r="P21" s="2"/>
      <c r="Q21" s="2"/>
      <c r="R21" s="2"/>
      <c r="S21" s="2"/>
      <c r="T21" s="2"/>
      <c r="U21" s="2"/>
      <c r="V21" s="2"/>
      <c r="W21" s="2"/>
      <c r="X21" s="2"/>
      <c r="Y21" s="2"/>
      <c r="Z21" s="2"/>
      <c r="AA21" s="2"/>
      <c r="AB21" s="2"/>
      <c r="AC21" s="2"/>
      <c r="AD21" s="2"/>
      <c r="AE21" s="2"/>
      <c r="AF21" s="2"/>
      <c r="AG21" s="2"/>
      <c r="AH21" s="2"/>
      <c r="AI21" s="16"/>
      <c r="AJ21" s="16"/>
      <c r="AK21" s="16"/>
      <c r="AL21" s="16"/>
      <c r="AM21" s="16"/>
      <c r="AN21" s="16"/>
      <c r="AO21" s="16"/>
      <c r="AP21" s="16"/>
      <c r="AQ21" s="16"/>
      <c r="AR21" s="16"/>
    </row>
    <row r="22" spans="1:44" ht="14.25" customHeight="1">
      <c r="A22" s="22"/>
      <c r="B22" s="16"/>
      <c r="C22" s="8"/>
      <c r="D22" s="8"/>
      <c r="E22" s="16"/>
      <c r="F22" s="16"/>
      <c r="G22" s="16"/>
      <c r="H22" s="16"/>
      <c r="I22" s="16"/>
      <c r="J22" s="16"/>
      <c r="K22" s="16"/>
      <c r="L22" s="16"/>
      <c r="M22" s="16"/>
      <c r="N22" s="16"/>
      <c r="O22" s="16"/>
      <c r="P22" s="16"/>
      <c r="Q22" s="16"/>
      <c r="R22" s="16"/>
      <c r="S22" s="16"/>
      <c r="T22" s="16"/>
      <c r="U22" s="14"/>
      <c r="V22" s="14"/>
      <c r="W22" s="23"/>
      <c r="X22" s="16"/>
      <c r="Y22" s="14"/>
      <c r="Z22" s="14"/>
      <c r="AA22" s="14"/>
      <c r="AB22" s="14"/>
      <c r="AC22" s="16"/>
      <c r="AD22" s="16"/>
      <c r="AE22" s="16"/>
      <c r="AF22" s="24"/>
      <c r="AG22" s="24"/>
      <c r="AH22" s="16"/>
      <c r="AI22" s="16"/>
      <c r="AJ22" s="16"/>
      <c r="AK22" s="16"/>
      <c r="AL22" s="16"/>
      <c r="AM22" s="16"/>
      <c r="AN22" s="16"/>
      <c r="AO22" s="16"/>
      <c r="AP22" s="16"/>
      <c r="AQ22" s="16"/>
      <c r="AR22" s="16"/>
    </row>
    <row r="23" spans="1:44" ht="14.25" customHeight="1">
      <c r="A23" s="22"/>
      <c r="B23" s="16"/>
      <c r="C23" s="8"/>
      <c r="D23" s="8"/>
      <c r="E23" s="16"/>
      <c r="F23" s="16"/>
      <c r="G23" s="16"/>
      <c r="H23" s="16"/>
      <c r="I23" s="16"/>
      <c r="J23" s="16"/>
      <c r="K23" s="16"/>
      <c r="L23" s="16"/>
      <c r="M23" s="16"/>
      <c r="N23" s="16"/>
      <c r="O23" s="16"/>
      <c r="P23" s="16"/>
      <c r="Q23" s="16"/>
      <c r="R23" s="16"/>
      <c r="S23" s="16"/>
      <c r="T23" s="16"/>
      <c r="U23" s="14"/>
      <c r="V23" s="14"/>
      <c r="W23" s="23"/>
      <c r="X23" s="16"/>
      <c r="Y23" s="14"/>
      <c r="Z23" s="14"/>
      <c r="AA23" s="14"/>
      <c r="AB23" s="14"/>
      <c r="AC23" s="16"/>
      <c r="AD23" s="16"/>
      <c r="AE23" s="16"/>
      <c r="AF23" s="24"/>
      <c r="AG23" s="24"/>
      <c r="AH23" s="16"/>
      <c r="AI23" s="16"/>
      <c r="AJ23" s="16"/>
      <c r="AK23" s="16"/>
      <c r="AL23" s="16"/>
      <c r="AM23" s="16"/>
      <c r="AN23" s="16"/>
      <c r="AO23" s="16"/>
      <c r="AP23" s="16"/>
      <c r="AQ23" s="16"/>
      <c r="AR23" s="16"/>
    </row>
    <row r="24" spans="1:44" ht="14.25" customHeight="1">
      <c r="A24" s="22"/>
      <c r="B24" s="16"/>
      <c r="C24" s="8"/>
      <c r="D24" s="8"/>
      <c r="E24" s="16"/>
      <c r="F24" s="16"/>
      <c r="G24" s="16"/>
      <c r="H24" s="16"/>
      <c r="I24" s="16"/>
      <c r="J24" s="16"/>
      <c r="K24" s="16"/>
      <c r="L24" s="16"/>
      <c r="M24" s="16"/>
      <c r="N24" s="16"/>
      <c r="O24" s="25"/>
      <c r="P24" s="16"/>
      <c r="Q24" s="16"/>
      <c r="R24" s="16"/>
      <c r="S24" s="16"/>
      <c r="T24" s="16"/>
      <c r="U24" s="16"/>
      <c r="V24" s="16"/>
      <c r="W24" s="23"/>
      <c r="X24" s="16"/>
      <c r="Y24" s="16"/>
      <c r="Z24" s="16"/>
      <c r="AA24" s="16"/>
      <c r="AB24" s="16"/>
      <c r="AC24" s="16"/>
      <c r="AD24" s="16"/>
      <c r="AE24" s="16"/>
      <c r="AF24" s="24"/>
      <c r="AG24" s="24"/>
      <c r="AH24" s="16"/>
      <c r="AI24" s="16"/>
      <c r="AJ24" s="16"/>
      <c r="AK24" s="16"/>
      <c r="AL24" s="16"/>
      <c r="AM24" s="16"/>
      <c r="AN24" s="16"/>
      <c r="AO24" s="16"/>
      <c r="AP24" s="16"/>
      <c r="AQ24" s="16"/>
      <c r="AR24" s="16"/>
    </row>
    <row r="25" spans="1:44" ht="14.25" customHeight="1">
      <c r="A25" s="22"/>
      <c r="B25" s="16"/>
      <c r="C25" s="8"/>
      <c r="D25" s="8"/>
      <c r="E25" s="16"/>
      <c r="F25" s="16"/>
      <c r="G25" s="16"/>
      <c r="H25" s="16"/>
      <c r="I25" s="16"/>
      <c r="J25" s="16"/>
      <c r="K25" s="16"/>
      <c r="L25" s="16"/>
      <c r="M25" s="16"/>
      <c r="N25" s="16"/>
      <c r="O25" s="25"/>
      <c r="P25" s="16"/>
      <c r="Q25" s="16"/>
      <c r="R25" s="16"/>
      <c r="S25" s="16"/>
      <c r="T25" s="16"/>
      <c r="U25" s="16"/>
      <c r="V25" s="16"/>
      <c r="W25" s="23"/>
      <c r="X25" s="16"/>
      <c r="Y25" s="16"/>
      <c r="Z25" s="16"/>
      <c r="AA25" s="16"/>
      <c r="AB25" s="16"/>
      <c r="AC25" s="16"/>
      <c r="AD25" s="16"/>
      <c r="AE25" s="16"/>
      <c r="AF25" s="24"/>
      <c r="AG25" s="24"/>
      <c r="AH25" s="16"/>
      <c r="AI25" s="16"/>
      <c r="AJ25" s="16"/>
      <c r="AK25" s="16"/>
      <c r="AL25" s="16"/>
      <c r="AM25" s="16"/>
      <c r="AN25" s="16"/>
      <c r="AO25" s="16"/>
      <c r="AP25" s="16"/>
      <c r="AQ25" s="16"/>
      <c r="AR25" s="16"/>
    </row>
    <row r="26" spans="1:44" ht="14.25" customHeight="1">
      <c r="A26" s="22"/>
      <c r="B26" s="16"/>
      <c r="C26" s="8"/>
      <c r="D26" s="8"/>
      <c r="E26" s="16"/>
      <c r="F26" s="16"/>
      <c r="G26" s="16"/>
      <c r="H26" s="16"/>
      <c r="I26" s="16"/>
      <c r="J26" s="16"/>
      <c r="K26" s="16"/>
      <c r="L26" s="16"/>
      <c r="M26" s="16"/>
      <c r="N26" s="16"/>
      <c r="O26" s="16"/>
      <c r="P26" s="16"/>
      <c r="Q26" s="16"/>
      <c r="R26" s="16"/>
      <c r="S26" s="16"/>
      <c r="T26" s="16"/>
      <c r="U26" s="14"/>
      <c r="V26" s="14"/>
      <c r="W26" s="23"/>
      <c r="X26" s="16"/>
      <c r="Y26" s="14"/>
      <c r="Z26" s="14"/>
      <c r="AA26" s="14"/>
      <c r="AB26" s="14"/>
      <c r="AC26" s="16"/>
      <c r="AD26" s="16"/>
      <c r="AE26" s="16"/>
      <c r="AF26" s="24"/>
      <c r="AG26" s="24"/>
      <c r="AH26" s="16"/>
      <c r="AI26" s="16"/>
      <c r="AJ26" s="16"/>
      <c r="AK26" s="16"/>
      <c r="AL26" s="16"/>
      <c r="AM26" s="16"/>
      <c r="AN26" s="16"/>
      <c r="AO26" s="16"/>
      <c r="AP26" s="16"/>
      <c r="AQ26" s="16"/>
      <c r="AR26" s="16"/>
    </row>
    <row r="27" spans="1:44" ht="14.25" customHeight="1">
      <c r="A27" s="22"/>
      <c r="B27" s="16"/>
      <c r="C27" s="8"/>
      <c r="D27" s="8"/>
      <c r="E27" s="16"/>
      <c r="F27" s="16"/>
      <c r="G27" s="16"/>
      <c r="H27" s="16"/>
      <c r="I27" s="16"/>
      <c r="J27" s="16"/>
      <c r="K27" s="16"/>
      <c r="L27" s="16"/>
      <c r="M27" s="16"/>
      <c r="N27" s="16"/>
      <c r="O27" s="25"/>
      <c r="P27" s="16"/>
      <c r="Q27" s="16"/>
      <c r="R27" s="16"/>
      <c r="S27" s="16"/>
      <c r="T27" s="16"/>
      <c r="U27" s="16"/>
      <c r="V27" s="16"/>
      <c r="W27" s="23"/>
      <c r="X27" s="16"/>
      <c r="Y27" s="16"/>
      <c r="Z27" s="16"/>
      <c r="AA27" s="16"/>
      <c r="AB27" s="16"/>
      <c r="AC27" s="16"/>
      <c r="AD27" s="16"/>
      <c r="AE27" s="16"/>
      <c r="AF27" s="24"/>
      <c r="AG27" s="24"/>
      <c r="AH27" s="16"/>
      <c r="AI27" s="16"/>
      <c r="AJ27" s="16"/>
      <c r="AK27" s="16"/>
      <c r="AL27" s="16"/>
      <c r="AM27" s="16"/>
      <c r="AN27" s="16"/>
      <c r="AO27" s="16"/>
      <c r="AP27" s="16"/>
      <c r="AQ27" s="16"/>
      <c r="AR27" s="16"/>
    </row>
    <row r="28" spans="1:44" ht="14.25" customHeight="1">
      <c r="A28" s="22"/>
      <c r="B28" s="16"/>
      <c r="C28" s="8"/>
      <c r="D28" s="8"/>
      <c r="E28" s="16"/>
      <c r="F28" s="16"/>
      <c r="G28" s="16"/>
      <c r="H28" s="16"/>
      <c r="I28" s="16"/>
      <c r="J28" s="16"/>
      <c r="K28" s="16"/>
      <c r="L28" s="16"/>
      <c r="M28" s="16"/>
      <c r="N28" s="16"/>
      <c r="O28" s="25"/>
      <c r="P28" s="16"/>
      <c r="Q28" s="16"/>
      <c r="R28" s="16"/>
      <c r="S28" s="16"/>
      <c r="T28" s="16"/>
      <c r="U28" s="16"/>
      <c r="V28" s="16"/>
      <c r="W28" s="23"/>
      <c r="X28" s="16"/>
      <c r="Y28" s="16"/>
      <c r="Z28" s="16"/>
      <c r="AA28" s="16"/>
      <c r="AB28" s="16"/>
      <c r="AC28" s="16"/>
      <c r="AD28" s="16"/>
      <c r="AE28" s="16"/>
      <c r="AF28" s="24"/>
      <c r="AG28" s="24"/>
      <c r="AH28" s="16"/>
      <c r="AI28" s="16"/>
      <c r="AJ28" s="16"/>
      <c r="AK28" s="16"/>
      <c r="AL28" s="16"/>
      <c r="AM28" s="16"/>
      <c r="AN28" s="16"/>
      <c r="AO28" s="16"/>
      <c r="AP28" s="16"/>
      <c r="AQ28" s="16"/>
      <c r="AR28" s="16"/>
    </row>
    <row r="29" spans="1:44" ht="14.25" customHeight="1">
      <c r="A29" s="22"/>
      <c r="B29" s="16"/>
      <c r="C29" s="8"/>
      <c r="D29" s="8"/>
      <c r="E29" s="16"/>
      <c r="F29" s="16"/>
      <c r="G29" s="16"/>
      <c r="H29" s="16"/>
      <c r="I29" s="16"/>
      <c r="J29" s="16"/>
      <c r="K29" s="16"/>
      <c r="L29" s="16"/>
      <c r="M29" s="16"/>
      <c r="N29" s="16"/>
      <c r="O29" s="25"/>
      <c r="P29" s="16"/>
      <c r="Q29" s="16"/>
      <c r="R29" s="16"/>
      <c r="S29" s="16"/>
      <c r="T29" s="16"/>
      <c r="U29" s="16"/>
      <c r="V29" s="16"/>
      <c r="W29" s="23"/>
      <c r="X29" s="16"/>
      <c r="Y29" s="14"/>
      <c r="Z29" s="14"/>
      <c r="AA29" s="14"/>
      <c r="AB29" s="14"/>
      <c r="AC29" s="16"/>
      <c r="AD29" s="16"/>
      <c r="AE29" s="16"/>
      <c r="AF29" s="24"/>
      <c r="AG29" s="24"/>
      <c r="AH29" s="16"/>
      <c r="AI29" s="16"/>
      <c r="AJ29" s="16"/>
      <c r="AK29" s="16"/>
      <c r="AL29" s="16"/>
      <c r="AM29" s="16"/>
      <c r="AN29" s="16"/>
      <c r="AO29" s="16"/>
      <c r="AP29" s="16"/>
      <c r="AQ29" s="16"/>
      <c r="AR29" s="16"/>
    </row>
    <row r="30" spans="1:44" ht="14.25" customHeight="1">
      <c r="A30" s="22"/>
      <c r="B30" s="16"/>
      <c r="C30" s="8"/>
      <c r="D30" s="8"/>
      <c r="E30" s="16"/>
      <c r="F30" s="16"/>
      <c r="G30" s="16"/>
      <c r="H30" s="16"/>
      <c r="I30" s="16"/>
      <c r="J30" s="16"/>
      <c r="K30" s="16"/>
      <c r="L30" s="16"/>
      <c r="M30" s="16"/>
      <c r="N30" s="16"/>
      <c r="O30" s="25"/>
      <c r="P30" s="16"/>
      <c r="Q30" s="16"/>
      <c r="R30" s="16"/>
      <c r="S30" s="16"/>
      <c r="T30" s="16"/>
      <c r="U30" s="16"/>
      <c r="V30" s="16"/>
      <c r="W30" s="23"/>
      <c r="X30" s="16"/>
      <c r="Y30" s="14"/>
      <c r="Z30" s="14"/>
      <c r="AA30" s="14"/>
      <c r="AB30" s="14"/>
      <c r="AC30" s="16"/>
      <c r="AD30" s="16"/>
      <c r="AE30" s="16"/>
      <c r="AF30" s="24"/>
      <c r="AG30" s="24"/>
      <c r="AH30" s="16"/>
      <c r="AI30" s="16"/>
      <c r="AJ30" s="16"/>
      <c r="AK30" s="16"/>
      <c r="AL30" s="16"/>
      <c r="AM30" s="16"/>
      <c r="AN30" s="16"/>
      <c r="AO30" s="16"/>
      <c r="AP30" s="16"/>
      <c r="AQ30" s="16"/>
      <c r="AR30" s="16"/>
    </row>
    <row r="31" spans="1:44" ht="14.25" customHeight="1">
      <c r="A31" s="22"/>
      <c r="B31" s="16"/>
      <c r="C31" s="8"/>
      <c r="D31" s="8"/>
      <c r="E31" s="16"/>
      <c r="F31" s="16"/>
      <c r="G31" s="16"/>
      <c r="H31" s="16"/>
      <c r="I31" s="16"/>
      <c r="J31" s="16"/>
      <c r="K31" s="16"/>
      <c r="L31" s="16"/>
      <c r="M31" s="16"/>
      <c r="N31" s="16"/>
      <c r="O31" s="25"/>
      <c r="P31" s="16"/>
      <c r="Q31" s="16"/>
      <c r="R31" s="16"/>
      <c r="S31" s="16"/>
      <c r="T31" s="16"/>
      <c r="U31" s="16"/>
      <c r="V31" s="16"/>
      <c r="W31" s="23"/>
      <c r="X31" s="16"/>
      <c r="Y31" s="14"/>
      <c r="Z31" s="14"/>
      <c r="AA31" s="14"/>
      <c r="AB31" s="14"/>
      <c r="AC31" s="16"/>
      <c r="AD31" s="16"/>
      <c r="AE31" s="16"/>
      <c r="AF31" s="24"/>
      <c r="AG31" s="24"/>
      <c r="AH31" s="16"/>
      <c r="AI31" s="16"/>
      <c r="AJ31" s="16"/>
      <c r="AK31" s="16"/>
      <c r="AL31" s="16"/>
      <c r="AM31" s="16"/>
      <c r="AN31" s="16"/>
      <c r="AO31" s="16"/>
      <c r="AP31" s="16"/>
      <c r="AQ31" s="16"/>
      <c r="AR31" s="16"/>
    </row>
    <row r="32" spans="1:44" ht="14.25" customHeight="1">
      <c r="A32" s="22"/>
      <c r="B32" s="16"/>
      <c r="C32" s="8"/>
      <c r="D32" s="8"/>
      <c r="E32" s="16"/>
      <c r="F32" s="16"/>
      <c r="G32" s="16"/>
      <c r="H32" s="16"/>
      <c r="I32" s="16"/>
      <c r="J32" s="16"/>
      <c r="K32" s="16"/>
      <c r="L32" s="16"/>
      <c r="M32" s="16"/>
      <c r="N32" s="16"/>
      <c r="O32" s="25"/>
      <c r="P32" s="16"/>
      <c r="Q32" s="16"/>
      <c r="R32" s="16"/>
      <c r="S32" s="16"/>
      <c r="T32" s="16"/>
      <c r="U32" s="16"/>
      <c r="V32" s="16"/>
      <c r="W32" s="23"/>
      <c r="X32" s="16"/>
      <c r="Y32" s="16"/>
      <c r="Z32" s="16"/>
      <c r="AA32" s="16"/>
      <c r="AB32" s="16"/>
      <c r="AC32" s="16"/>
      <c r="AD32" s="16"/>
      <c r="AE32" s="16"/>
      <c r="AF32" s="24"/>
      <c r="AG32" s="24"/>
      <c r="AH32" s="16"/>
      <c r="AI32" s="16"/>
      <c r="AJ32" s="16"/>
      <c r="AK32" s="16"/>
      <c r="AL32" s="16"/>
      <c r="AM32" s="16"/>
      <c r="AN32" s="16"/>
      <c r="AO32" s="16"/>
      <c r="AP32" s="16"/>
      <c r="AQ32" s="16"/>
      <c r="AR32" s="16"/>
    </row>
    <row r="33" spans="1:44" ht="14.25" customHeight="1">
      <c r="A33" s="22"/>
      <c r="B33" s="16"/>
      <c r="C33" s="8"/>
      <c r="D33" s="8"/>
      <c r="E33" s="16"/>
      <c r="F33" s="16"/>
      <c r="G33" s="16"/>
      <c r="H33" s="16"/>
      <c r="I33" s="16"/>
      <c r="J33" s="16"/>
      <c r="K33" s="16"/>
      <c r="L33" s="16"/>
      <c r="M33" s="16"/>
      <c r="N33" s="16"/>
      <c r="O33" s="25"/>
      <c r="P33" s="16"/>
      <c r="Q33" s="16"/>
      <c r="R33" s="16"/>
      <c r="S33" s="16"/>
      <c r="T33" s="16"/>
      <c r="U33" s="16"/>
      <c r="V33" s="16"/>
      <c r="W33" s="23"/>
      <c r="X33" s="16"/>
      <c r="Y33" s="16"/>
      <c r="Z33" s="16"/>
      <c r="AA33" s="16"/>
      <c r="AB33" s="16"/>
      <c r="AC33" s="16"/>
      <c r="AD33" s="16"/>
      <c r="AE33" s="16"/>
      <c r="AF33" s="24"/>
      <c r="AG33" s="24"/>
      <c r="AH33" s="16"/>
      <c r="AI33" s="16"/>
      <c r="AJ33" s="16"/>
      <c r="AK33" s="16"/>
      <c r="AL33" s="16"/>
      <c r="AM33" s="16"/>
      <c r="AN33" s="16"/>
      <c r="AO33" s="16"/>
      <c r="AP33" s="16"/>
      <c r="AQ33" s="16"/>
      <c r="AR33" s="16"/>
    </row>
    <row r="34" spans="1:44" ht="14.25" customHeight="1">
      <c r="A34" s="22"/>
      <c r="B34" s="16"/>
      <c r="C34" s="8"/>
      <c r="D34" s="8"/>
      <c r="E34" s="16"/>
      <c r="F34" s="16"/>
      <c r="G34" s="16"/>
      <c r="H34" s="16"/>
      <c r="I34" s="16"/>
      <c r="J34" s="16"/>
      <c r="K34" s="16"/>
      <c r="L34" s="16"/>
      <c r="M34" s="16"/>
      <c r="N34" s="16"/>
      <c r="O34" s="16"/>
      <c r="P34" s="16"/>
      <c r="Q34" s="16"/>
      <c r="R34" s="16"/>
      <c r="S34" s="16"/>
      <c r="T34" s="16"/>
      <c r="U34" s="14"/>
      <c r="V34" s="14"/>
      <c r="W34" s="23"/>
      <c r="X34" s="16"/>
      <c r="Y34" s="14"/>
      <c r="Z34" s="14"/>
      <c r="AA34" s="14"/>
      <c r="AB34" s="14"/>
      <c r="AC34" s="16"/>
      <c r="AD34" s="16"/>
      <c r="AE34" s="16"/>
      <c r="AF34" s="24"/>
      <c r="AG34" s="24"/>
      <c r="AH34" s="16"/>
      <c r="AI34" s="16"/>
      <c r="AJ34" s="16"/>
      <c r="AK34" s="16"/>
      <c r="AL34" s="16"/>
      <c r="AM34" s="16"/>
      <c r="AN34" s="16"/>
      <c r="AO34" s="16"/>
      <c r="AP34" s="16"/>
      <c r="AQ34" s="16"/>
      <c r="AR34" s="16"/>
    </row>
    <row r="35" spans="1:44" ht="14.25" customHeight="1">
      <c r="A35" s="22"/>
      <c r="B35" s="16"/>
      <c r="C35" s="8"/>
      <c r="D35" s="8"/>
      <c r="E35" s="16"/>
      <c r="F35" s="16"/>
      <c r="G35" s="16"/>
      <c r="H35" s="16"/>
      <c r="I35" s="16"/>
      <c r="J35" s="16"/>
      <c r="K35" s="16"/>
      <c r="L35" s="16"/>
      <c r="M35" s="16"/>
      <c r="N35" s="16"/>
      <c r="O35" s="16"/>
      <c r="P35" s="16"/>
      <c r="Q35" s="16"/>
      <c r="R35" s="16"/>
      <c r="S35" s="16"/>
      <c r="T35" s="16"/>
      <c r="U35" s="14"/>
      <c r="V35" s="14"/>
      <c r="W35" s="23"/>
      <c r="X35" s="16"/>
      <c r="Y35" s="14"/>
      <c r="Z35" s="14"/>
      <c r="AA35" s="14"/>
      <c r="AB35" s="14"/>
      <c r="AC35" s="16"/>
      <c r="AD35" s="16"/>
      <c r="AE35" s="16"/>
      <c r="AF35" s="24"/>
      <c r="AG35" s="24"/>
      <c r="AH35" s="16"/>
      <c r="AI35" s="16"/>
      <c r="AJ35" s="16"/>
      <c r="AK35" s="16"/>
      <c r="AL35" s="16"/>
      <c r="AM35" s="16"/>
      <c r="AN35" s="16"/>
      <c r="AO35" s="16"/>
      <c r="AP35" s="16"/>
      <c r="AQ35" s="16"/>
      <c r="AR35" s="16"/>
    </row>
    <row r="36" spans="1:44" ht="14.25" customHeight="1">
      <c r="A36" s="22"/>
      <c r="B36" s="16"/>
      <c r="C36" s="8"/>
      <c r="D36" s="8"/>
      <c r="E36" s="16"/>
      <c r="F36" s="16"/>
      <c r="G36" s="16"/>
      <c r="H36" s="16"/>
      <c r="I36" s="16"/>
      <c r="J36" s="16"/>
      <c r="K36" s="16"/>
      <c r="L36" s="16"/>
      <c r="M36" s="16"/>
      <c r="N36" s="16"/>
      <c r="O36" s="16"/>
      <c r="P36" s="16"/>
      <c r="Q36" s="16"/>
      <c r="R36" s="16"/>
      <c r="S36" s="16"/>
      <c r="T36" s="16"/>
      <c r="U36" s="14"/>
      <c r="V36" s="14"/>
      <c r="W36" s="23"/>
      <c r="X36" s="16"/>
      <c r="Y36" s="14"/>
      <c r="Z36" s="14"/>
      <c r="AA36" s="14"/>
      <c r="AB36" s="14"/>
      <c r="AC36" s="16"/>
      <c r="AD36" s="16"/>
      <c r="AE36" s="16"/>
      <c r="AF36" s="24"/>
      <c r="AG36" s="24"/>
      <c r="AH36" s="16"/>
      <c r="AI36" s="16"/>
      <c r="AJ36" s="16"/>
      <c r="AK36" s="16"/>
      <c r="AL36" s="16"/>
      <c r="AM36" s="16"/>
      <c r="AN36" s="16"/>
      <c r="AO36" s="16"/>
      <c r="AP36" s="16"/>
      <c r="AQ36" s="16"/>
      <c r="AR36" s="16"/>
    </row>
    <row r="37" spans="1:44" ht="14.25" customHeight="1">
      <c r="A37" s="22"/>
      <c r="B37" s="16"/>
      <c r="C37" s="8"/>
      <c r="D37" s="8"/>
      <c r="E37" s="16"/>
      <c r="F37" s="16"/>
      <c r="G37" s="16"/>
      <c r="H37" s="16"/>
      <c r="I37" s="16"/>
      <c r="J37" s="16"/>
      <c r="K37" s="16"/>
      <c r="L37" s="16"/>
      <c r="M37" s="16"/>
      <c r="N37" s="16"/>
      <c r="O37" s="16"/>
      <c r="P37" s="16"/>
      <c r="Q37" s="16"/>
      <c r="R37" s="16"/>
      <c r="S37" s="16"/>
      <c r="T37" s="16"/>
      <c r="U37" s="14"/>
      <c r="V37" s="14"/>
      <c r="W37" s="23"/>
      <c r="X37" s="16"/>
      <c r="Y37" s="14"/>
      <c r="Z37" s="14"/>
      <c r="AA37" s="14"/>
      <c r="AB37" s="14"/>
      <c r="AC37" s="16"/>
      <c r="AD37" s="16"/>
      <c r="AE37" s="16"/>
      <c r="AF37" s="24"/>
      <c r="AG37" s="24"/>
      <c r="AH37" s="16"/>
      <c r="AI37" s="16"/>
      <c r="AJ37" s="16"/>
      <c r="AK37" s="16"/>
      <c r="AL37" s="16"/>
      <c r="AM37" s="16"/>
      <c r="AN37" s="16"/>
      <c r="AO37" s="16"/>
      <c r="AP37" s="16"/>
      <c r="AQ37" s="16"/>
      <c r="AR37" s="16"/>
    </row>
    <row r="38" spans="1:44" ht="14.25" customHeight="1">
      <c r="A38" s="22"/>
      <c r="B38" s="16"/>
      <c r="C38" s="8"/>
      <c r="D38" s="8"/>
      <c r="E38" s="16"/>
      <c r="F38" s="16"/>
      <c r="G38" s="16"/>
      <c r="H38" s="16"/>
      <c r="I38" s="16"/>
      <c r="J38" s="16"/>
      <c r="K38" s="16"/>
      <c r="L38" s="16"/>
      <c r="M38" s="16"/>
      <c r="N38" s="16"/>
      <c r="O38" s="16"/>
      <c r="P38" s="16"/>
      <c r="Q38" s="16"/>
      <c r="R38" s="16"/>
      <c r="S38" s="16"/>
      <c r="T38" s="16"/>
      <c r="U38" s="14"/>
      <c r="V38" s="14"/>
      <c r="W38" s="23"/>
      <c r="X38" s="16"/>
      <c r="Y38" s="14"/>
      <c r="Z38" s="14"/>
      <c r="AA38" s="14"/>
      <c r="AB38" s="14"/>
      <c r="AC38" s="16"/>
      <c r="AD38" s="16"/>
      <c r="AE38" s="16"/>
      <c r="AF38" s="24"/>
      <c r="AG38" s="24"/>
      <c r="AH38" s="16"/>
      <c r="AI38" s="16"/>
      <c r="AJ38" s="16"/>
      <c r="AK38" s="16"/>
      <c r="AL38" s="16"/>
      <c r="AM38" s="16"/>
      <c r="AN38" s="16"/>
      <c r="AO38" s="16"/>
      <c r="AP38" s="16"/>
      <c r="AQ38" s="16"/>
      <c r="AR38" s="16"/>
    </row>
    <row r="39" spans="1:44" ht="14.25" customHeight="1">
      <c r="A39" s="22"/>
      <c r="B39" s="16"/>
      <c r="C39" s="8"/>
      <c r="D39" s="8"/>
      <c r="E39" s="16"/>
      <c r="F39" s="16"/>
      <c r="G39" s="16"/>
      <c r="H39" s="16"/>
      <c r="I39" s="16"/>
      <c r="J39" s="16"/>
      <c r="K39" s="16"/>
      <c r="L39" s="16"/>
      <c r="M39" s="16"/>
      <c r="N39" s="16"/>
      <c r="O39" s="16"/>
      <c r="P39" s="16"/>
      <c r="Q39" s="16"/>
      <c r="R39" s="16"/>
      <c r="S39" s="16"/>
      <c r="T39" s="16"/>
      <c r="U39" s="14"/>
      <c r="V39" s="14"/>
      <c r="W39" s="23"/>
      <c r="X39" s="16"/>
      <c r="Y39" s="14"/>
      <c r="Z39" s="14"/>
      <c r="AA39" s="14"/>
      <c r="AB39" s="14"/>
      <c r="AC39" s="16"/>
      <c r="AD39" s="16"/>
      <c r="AE39" s="16"/>
      <c r="AF39" s="24"/>
      <c r="AG39" s="24"/>
      <c r="AH39" s="16"/>
      <c r="AI39" s="16"/>
      <c r="AJ39" s="16"/>
      <c r="AK39" s="16"/>
      <c r="AL39" s="16"/>
      <c r="AM39" s="16"/>
      <c r="AN39" s="16"/>
      <c r="AO39" s="16"/>
      <c r="AP39" s="16"/>
      <c r="AQ39" s="16"/>
      <c r="AR39" s="16"/>
    </row>
    <row r="40" spans="1:44" ht="14.25" customHeight="1">
      <c r="A40" s="22"/>
      <c r="B40" s="16"/>
      <c r="C40" s="8"/>
      <c r="D40" s="8"/>
      <c r="E40" s="16"/>
      <c r="F40" s="16"/>
      <c r="G40" s="16"/>
      <c r="H40" s="16"/>
      <c r="I40" s="16"/>
      <c r="J40" s="16"/>
      <c r="K40" s="16"/>
      <c r="L40" s="16"/>
      <c r="M40" s="16"/>
      <c r="N40" s="16"/>
      <c r="O40" s="16"/>
      <c r="P40" s="16"/>
      <c r="Q40" s="16"/>
      <c r="R40" s="16"/>
      <c r="S40" s="16"/>
      <c r="T40" s="16"/>
      <c r="U40" s="14"/>
      <c r="V40" s="14"/>
      <c r="W40" s="23"/>
      <c r="X40" s="16"/>
      <c r="Y40" s="14"/>
      <c r="Z40" s="14"/>
      <c r="AA40" s="14"/>
      <c r="AB40" s="14"/>
      <c r="AC40" s="16"/>
      <c r="AD40" s="16"/>
      <c r="AE40" s="16"/>
      <c r="AF40" s="24"/>
      <c r="AG40" s="24"/>
      <c r="AH40" s="16"/>
      <c r="AI40" s="16"/>
      <c r="AJ40" s="16"/>
      <c r="AK40" s="16"/>
      <c r="AL40" s="16"/>
      <c r="AM40" s="16"/>
      <c r="AN40" s="16"/>
      <c r="AO40" s="16"/>
      <c r="AP40" s="16"/>
      <c r="AQ40" s="16"/>
      <c r="AR40" s="16"/>
    </row>
    <row r="41" spans="1:44" ht="14.25" customHeight="1">
      <c r="A41" s="22"/>
      <c r="B41" s="16"/>
      <c r="C41" s="8"/>
      <c r="D41" s="8"/>
      <c r="E41" s="16"/>
      <c r="F41" s="16"/>
      <c r="G41" s="16"/>
      <c r="H41" s="16"/>
      <c r="I41" s="16"/>
      <c r="J41" s="16"/>
      <c r="K41" s="16"/>
      <c r="L41" s="16"/>
      <c r="M41" s="16"/>
      <c r="N41" s="16"/>
      <c r="O41" s="16"/>
      <c r="P41" s="16"/>
      <c r="Q41" s="16"/>
      <c r="R41" s="16"/>
      <c r="S41" s="16"/>
      <c r="T41" s="16"/>
      <c r="U41" s="14"/>
      <c r="V41" s="14"/>
      <c r="W41" s="23"/>
      <c r="X41" s="16"/>
      <c r="Y41" s="14"/>
      <c r="Z41" s="14"/>
      <c r="AA41" s="14"/>
      <c r="AB41" s="14"/>
      <c r="AC41" s="16"/>
      <c r="AD41" s="16"/>
      <c r="AE41" s="16"/>
      <c r="AF41" s="24"/>
      <c r="AG41" s="24"/>
      <c r="AH41" s="16"/>
      <c r="AI41" s="16"/>
      <c r="AJ41" s="16"/>
      <c r="AK41" s="16"/>
      <c r="AL41" s="16"/>
      <c r="AM41" s="16"/>
      <c r="AN41" s="16"/>
      <c r="AO41" s="16"/>
      <c r="AP41" s="16"/>
      <c r="AQ41" s="16"/>
      <c r="AR41" s="16"/>
    </row>
    <row r="42" spans="1:44" ht="14.25" customHeight="1">
      <c r="A42" s="22"/>
      <c r="B42" s="16"/>
      <c r="C42" s="23"/>
      <c r="D42" s="23"/>
      <c r="E42" s="16"/>
      <c r="F42" s="16"/>
      <c r="G42" s="16"/>
      <c r="H42" s="16"/>
      <c r="I42" s="16"/>
      <c r="J42" s="16"/>
      <c r="K42" s="16"/>
      <c r="L42" s="16"/>
      <c r="M42" s="16"/>
      <c r="N42" s="16"/>
      <c r="O42" s="16"/>
      <c r="P42" s="16"/>
      <c r="Q42" s="16"/>
      <c r="R42" s="16"/>
      <c r="S42" s="16"/>
      <c r="T42" s="16"/>
      <c r="U42" s="14"/>
      <c r="V42" s="14"/>
      <c r="W42" s="23"/>
      <c r="X42" s="16"/>
      <c r="Y42" s="14"/>
      <c r="Z42" s="14"/>
      <c r="AA42" s="14"/>
      <c r="AB42" s="14"/>
      <c r="AC42" s="16"/>
      <c r="AD42" s="16"/>
      <c r="AE42" s="16"/>
      <c r="AF42" s="24"/>
      <c r="AG42" s="24"/>
      <c r="AH42" s="16"/>
      <c r="AI42" s="16"/>
      <c r="AJ42" s="16"/>
      <c r="AK42" s="16"/>
      <c r="AL42" s="16"/>
      <c r="AM42" s="16"/>
      <c r="AN42" s="16"/>
      <c r="AO42" s="16"/>
      <c r="AP42" s="16"/>
      <c r="AQ42" s="16"/>
      <c r="AR42" s="16"/>
    </row>
    <row r="43" spans="1:44" ht="14.25" customHeight="1">
      <c r="A43" s="22"/>
      <c r="B43" s="16"/>
      <c r="C43" s="23"/>
      <c r="D43" s="23"/>
      <c r="E43" s="16"/>
      <c r="F43" s="16"/>
      <c r="G43" s="16"/>
      <c r="H43" s="16"/>
      <c r="I43" s="16"/>
      <c r="J43" s="16"/>
      <c r="K43" s="16"/>
      <c r="L43" s="16"/>
      <c r="M43" s="16"/>
      <c r="N43" s="16"/>
      <c r="O43" s="16"/>
      <c r="P43" s="16"/>
      <c r="Q43" s="16"/>
      <c r="R43" s="16"/>
      <c r="S43" s="16"/>
      <c r="T43" s="16"/>
      <c r="U43" s="14"/>
      <c r="V43" s="14"/>
      <c r="W43" s="23"/>
      <c r="X43" s="16"/>
      <c r="Y43" s="14"/>
      <c r="Z43" s="14"/>
      <c r="AA43" s="14"/>
      <c r="AB43" s="14"/>
      <c r="AC43" s="16"/>
      <c r="AD43" s="16"/>
      <c r="AE43" s="16"/>
      <c r="AF43" s="24"/>
      <c r="AG43" s="24"/>
      <c r="AH43" s="16"/>
      <c r="AI43" s="16"/>
      <c r="AJ43" s="16"/>
      <c r="AK43" s="16"/>
      <c r="AL43" s="16"/>
      <c r="AM43" s="16"/>
      <c r="AN43" s="16"/>
      <c r="AO43" s="16"/>
      <c r="AP43" s="16"/>
      <c r="AQ43" s="16"/>
      <c r="AR43" s="16"/>
    </row>
    <row r="44" spans="1:44" ht="14.25" customHeight="1">
      <c r="A44" s="22"/>
      <c r="B44" s="16"/>
      <c r="C44" s="23"/>
      <c r="D44" s="23"/>
      <c r="E44" s="16"/>
      <c r="F44" s="16"/>
      <c r="G44" s="16"/>
      <c r="H44" s="16"/>
      <c r="I44" s="16"/>
      <c r="J44" s="16"/>
      <c r="K44" s="16"/>
      <c r="L44" s="16"/>
      <c r="M44" s="16"/>
      <c r="N44" s="16"/>
      <c r="O44" s="16"/>
      <c r="P44" s="16"/>
      <c r="Q44" s="16"/>
      <c r="R44" s="16"/>
      <c r="S44" s="16"/>
      <c r="T44" s="16"/>
      <c r="U44" s="14"/>
      <c r="V44" s="14"/>
      <c r="W44" s="23"/>
      <c r="X44" s="16"/>
      <c r="Y44" s="14"/>
      <c r="Z44" s="14"/>
      <c r="AA44" s="14"/>
      <c r="AB44" s="14"/>
      <c r="AC44" s="16"/>
      <c r="AD44" s="16"/>
      <c r="AE44" s="16"/>
      <c r="AF44" s="24"/>
      <c r="AG44" s="24"/>
      <c r="AH44" s="16"/>
      <c r="AI44" s="16"/>
      <c r="AJ44" s="16"/>
      <c r="AK44" s="16"/>
      <c r="AL44" s="16"/>
      <c r="AM44" s="16"/>
      <c r="AN44" s="16"/>
      <c r="AO44" s="16"/>
      <c r="AP44" s="16"/>
      <c r="AQ44" s="16"/>
      <c r="AR44" s="16"/>
    </row>
    <row r="45" spans="1:44" ht="14.25" customHeight="1">
      <c r="A45" s="22"/>
      <c r="B45" s="16"/>
      <c r="C45" s="96"/>
      <c r="D45" s="96"/>
      <c r="E45" s="16"/>
      <c r="F45" s="16"/>
      <c r="G45" s="16"/>
      <c r="H45" s="16"/>
      <c r="I45" s="16"/>
      <c r="J45" s="16"/>
      <c r="K45" s="16"/>
      <c r="L45" s="16"/>
      <c r="M45" s="16"/>
      <c r="N45" s="16"/>
      <c r="O45" s="16"/>
      <c r="P45" s="16"/>
      <c r="Q45" s="16"/>
      <c r="R45" s="16"/>
      <c r="S45" s="16"/>
      <c r="T45" s="16"/>
      <c r="U45" s="14"/>
      <c r="V45" s="14"/>
      <c r="W45" s="23"/>
      <c r="X45" s="16"/>
      <c r="Y45" s="14"/>
      <c r="Z45" s="14"/>
      <c r="AA45" s="14"/>
      <c r="AB45" s="14"/>
      <c r="AC45" s="16"/>
      <c r="AD45" s="16"/>
      <c r="AE45" s="16"/>
      <c r="AF45" s="24"/>
      <c r="AG45" s="24"/>
      <c r="AH45" s="16"/>
      <c r="AI45" s="16"/>
      <c r="AJ45" s="16"/>
      <c r="AK45" s="16"/>
      <c r="AL45" s="16"/>
      <c r="AM45" s="16"/>
      <c r="AN45" s="16"/>
      <c r="AO45" s="16"/>
      <c r="AP45" s="16"/>
      <c r="AQ45" s="16"/>
      <c r="AR45" s="16"/>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45"/>
  <sheetViews>
    <sheetView topLeftCell="AS1" workbookViewId="0">
      <selection activeCell="AW4" sqref="AW4"/>
    </sheetView>
  </sheetViews>
  <sheetFormatPr defaultColWidth="15.140625" defaultRowHeight="15.75" customHeight="1"/>
  <cols>
    <col min="1" max="1" width="18.85546875" customWidth="1"/>
    <col min="2" max="2" width="11.7109375" customWidth="1"/>
    <col min="3" max="3" width="21.140625" customWidth="1"/>
    <col min="4" max="4" width="34.28515625" customWidth="1"/>
    <col min="5" max="5" width="23.85546875" customWidth="1"/>
    <col min="6" max="6" width="17.85546875" customWidth="1"/>
    <col min="7" max="7" width="36.42578125" customWidth="1"/>
    <col min="8" max="8" width="41.42578125" customWidth="1"/>
    <col min="9" max="9" width="35.42578125" customWidth="1"/>
    <col min="10" max="10" width="53.42578125" customWidth="1"/>
    <col min="11" max="12" width="18.42578125" customWidth="1"/>
    <col min="13" max="13" width="36.85546875" customWidth="1"/>
    <col min="14" max="14" width="24.5703125" customWidth="1"/>
    <col min="15" max="15" width="14.42578125" customWidth="1"/>
    <col min="16" max="16" width="17.7109375" customWidth="1"/>
    <col min="17" max="17" width="14.85546875" customWidth="1"/>
    <col min="18" max="18" width="14.5703125" customWidth="1"/>
    <col min="19" max="19" width="69.7109375" customWidth="1"/>
    <col min="20" max="20" width="16.140625" customWidth="1"/>
    <col min="21" max="21" width="30.42578125" customWidth="1"/>
    <col min="22" max="22" width="39.28515625" customWidth="1"/>
    <col min="23" max="23" width="58" customWidth="1"/>
    <col min="24" max="24" width="7.5703125" customWidth="1"/>
    <col min="25" max="25" width="12.28515625" customWidth="1"/>
    <col min="26" max="26" width="22.140625" customWidth="1"/>
    <col min="27" max="27" width="12.28515625" customWidth="1"/>
    <col min="28" max="28" width="16" customWidth="1"/>
    <col min="29" max="29" width="34.42578125" customWidth="1"/>
    <col min="30" max="43" width="12.28515625" customWidth="1"/>
    <col min="44" max="44" width="61.42578125" customWidth="1"/>
    <col min="45" max="45" width="25.42578125" customWidth="1"/>
    <col min="46" max="46" width="22.85546875" customWidth="1"/>
    <col min="47" max="56" width="12.28515625" customWidth="1"/>
    <col min="57" max="57" width="31.42578125" customWidth="1"/>
  </cols>
  <sheetData>
    <row r="1" spans="1:57" ht="36.75" customHeight="1">
      <c r="A1" s="3" t="str">
        <f t="array" ref="A1:AR45">'Oswestry Data'!A:AR</f>
        <v>RespondentID</v>
      </c>
      <c r="B1" s="3" t="str">
        <v>CollectorID</v>
      </c>
      <c r="C1" s="4" t="str">
        <v>StartDate</v>
      </c>
      <c r="D1" s="4" t="str">
        <v>EndDate</v>
      </c>
      <c r="E1" s="3" t="str">
        <v>IP Address</v>
      </c>
      <c r="F1" s="3" t="str">
        <v>Email Address</v>
      </c>
      <c r="G1" s="3" t="str">
        <v>First Name</v>
      </c>
      <c r="H1" s="3" t="str">
        <v>LastName</v>
      </c>
      <c r="I1" s="3" t="str">
        <v>Custom Data</v>
      </c>
      <c r="J1" s="94" t="str">
        <v>Does the claimant have their information recorded on file with eHealthier?</v>
      </c>
      <c r="K1" s="94" t="str">
        <v>Input the unique identifier for this case - Open-Ended Response</v>
      </c>
      <c r="L1" s="94" t="str">
        <v>Please enter the claimant's information in the fields below - First Name</v>
      </c>
      <c r="M1" s="94" t="str">
        <v>Please enter the claimant's information in the fields below - Initials</v>
      </c>
      <c r="N1" s="94" t="str">
        <v>Please enter the claimant's information in the fields below - Last Name</v>
      </c>
      <c r="O1" s="94" t="str">
        <v>Please enter the claimant's information in the fields below - Date of birth (DD/MM/YYYY)</v>
      </c>
      <c r="P1" s="94" t="str">
        <v>Please enter the claimant's information in the fields below - Gender (M or F or U)</v>
      </c>
      <c r="Q1" s="94" t="str">
        <v>Please enter the claimant's information in the fields below - Employer's full legal name</v>
      </c>
      <c r="R1" s="94" t="str">
        <v>Please enter the Nominated Treating Doctor's information in the fields below - First Name</v>
      </c>
      <c r="S1" s="94" t="str">
        <v>Please enter the Nominated Treating Doctor's information in the fields below - Initials</v>
      </c>
      <c r="T1" s="94" t="str">
        <v>Please enter the Nominated Treating Doctor's information in the fields below - Last name</v>
      </c>
      <c r="U1" s="94" t="str">
        <v>Please enter the Nominated Treating Doctor's information in the fields below - Provider Number</v>
      </c>
      <c r="V1" s="94" t="str">
        <v>Please enter the email address to which all results will be sent (this will provide access to all of your claimants' results and thus be a unique email address used solely for eHealthier data monitoring). For privacy reasons, it is highly recommended that access to the email address be restricted and closely monitored. - Open-Ended Response</v>
      </c>
      <c r="W1" s="94" t="str">
        <v>Does the claimant have additional health practitioners associated with their treatment?</v>
      </c>
      <c r="X1" s="94" t="str">
        <v>Nominated Treating Specialist details - Name</v>
      </c>
      <c r="Y1" s="94" t="str">
        <v>Nominated Treating Specialist details - Provider number</v>
      </c>
      <c r="Z1" s="94" t="str">
        <v>Nominated Treating Therapist (e.g. physiotherapist, chiropractor, osteopath and other approved providers) details - Type of therapist (e.g. physiotherapist, chiropractor, osteopath and other approved providers)</v>
      </c>
      <c r="AA1" s="94" t="str">
        <v>Nominated Treating Therapist (e.g. physiotherapist, chiropractor, osteopath and other approved providers) details - Name</v>
      </c>
      <c r="AB1" s="94" t="str">
        <v>Nominated Treating Therapist (e.g. physiotherapist, chiropractor, osteopath and other approved providers) details - Provider number</v>
      </c>
      <c r="AC1" s="94" t="str">
        <v>Other Ancillary Health Providers (e.g. remedial masseur, psychologist, exercise physiologist, dietician) - Type of practitioner (e.g. remedial masseur, psychologist, exercise physiologist, dietician)</v>
      </c>
      <c r="AD1" s="94" t="str">
        <v>Other Ancillary Health Providers (e.g. remedial masseur, psychologist, exercise physiologist, dietician) - Name</v>
      </c>
      <c r="AE1" s="94" t="str">
        <v>Other Ancillary Health Providers (e.g. remedial masseur, psychologist, exercise physiologist, dietician) - Provider number</v>
      </c>
      <c r="AF1" s="94" t="str">
        <v>Rehabilitation Provider - Type</v>
      </c>
      <c r="AG1" s="94" t="str">
        <v>Rehabilitation Provider - Name</v>
      </c>
      <c r="AH1" s="94" t="str">
        <v>Rehabilitation Provider - Provider number</v>
      </c>
      <c r="AI1" s="94" t="str">
        <v>Section 1 - Pain Intensity</v>
      </c>
      <c r="AJ1" s="94" t="str">
        <v>Section 2 - Personal Care (e.g., Washing, Dressing)</v>
      </c>
      <c r="AK1" s="94" t="str">
        <v>Section 3 - Lifting</v>
      </c>
      <c r="AL1" s="94" t="str">
        <v>Section 4 - Walking</v>
      </c>
      <c r="AM1" s="94" t="str">
        <v>Section 5 - Sitting</v>
      </c>
      <c r="AN1" s="94" t="str">
        <v>Section 6 - Standing</v>
      </c>
      <c r="AO1" s="94" t="str">
        <v>Section 7 - Sleeping</v>
      </c>
      <c r="AP1" s="94" t="str">
        <v>Section 8 - Social Life</v>
      </c>
      <c r="AQ1" s="94" t="str">
        <v>Section 9 - Traveling</v>
      </c>
      <c r="AR1" s="94" t="str">
        <v>Section 10 - Employment/Home-making</v>
      </c>
      <c r="AS1" s="3" t="s">
        <v>700</v>
      </c>
      <c r="AT1" s="3" t="s">
        <v>701</v>
      </c>
      <c r="AU1" s="94" t="str">
        <f>'Oswestry Data'!AI1</f>
        <v>Section 1 - Pain Intensity</v>
      </c>
      <c r="AV1" s="94" t="str">
        <f>'Oswestry Data'!AJ1</f>
        <v>Section 2 - Personal Care (e.g., Washing, Dressing)</v>
      </c>
      <c r="AW1" s="94" t="str">
        <f>'Oswestry Data'!AK1</f>
        <v>Section 3 - Lifting</v>
      </c>
      <c r="AX1" s="94" t="str">
        <f>'Oswestry Data'!AL1</f>
        <v>Section 4 - Walking</v>
      </c>
      <c r="AY1" s="94" t="str">
        <f>'Oswestry Data'!AM1</f>
        <v>Section 5 - Sitting</v>
      </c>
      <c r="AZ1" s="94" t="str">
        <f>'Oswestry Data'!AN1</f>
        <v>Section 6 - Standing</v>
      </c>
      <c r="BA1" s="94" t="str">
        <f>'Oswestry Data'!AO1</f>
        <v>Section 7 - Sleeping</v>
      </c>
      <c r="BB1" s="94" t="str">
        <f>'Oswestry Data'!AP1</f>
        <v>Section 8 - Social Life</v>
      </c>
      <c r="BC1" s="94" t="str">
        <f>'Oswestry Data'!AQ1</f>
        <v>Section 9 - Traveling</v>
      </c>
      <c r="BD1" s="94" t="str">
        <f>'Oswestry Data'!AR1</f>
        <v>Section 10 - Employment/Home-making</v>
      </c>
      <c r="BE1" s="3" t="s">
        <v>1158</v>
      </c>
    </row>
    <row r="2" spans="1:57" ht="38.25" customHeight="1">
      <c r="A2">
        <v>3803148790</v>
      </c>
      <c r="B2">
        <v>61443351</v>
      </c>
      <c r="C2" s="54">
        <v>42037</v>
      </c>
      <c r="D2" s="54">
        <v>42037</v>
      </c>
      <c r="E2" t="str">
        <v>58.173.113.97</v>
      </c>
      <c r="F2" t="str">
        <v>eddie.price8@gmail.com</v>
      </c>
      <c r="G2" t="str">
        <v>Claimant</v>
      </c>
      <c r="H2" t="str">
        <v>ISS01</v>
      </c>
      <c r="I2">
        <v>0</v>
      </c>
      <c r="J2" t="str">
        <v>Yes, I have the client identification code</v>
      </c>
      <c r="K2" t="str">
        <v>ClaimNoISS01</v>
      </c>
      <c r="L2">
        <v>0</v>
      </c>
      <c r="M2">
        <v>0</v>
      </c>
      <c r="N2">
        <v>0</v>
      </c>
      <c r="O2" s="55">
        <v>0</v>
      </c>
      <c r="P2">
        <v>0</v>
      </c>
      <c r="Q2">
        <v>0</v>
      </c>
      <c r="R2">
        <v>0</v>
      </c>
      <c r="S2">
        <v>0</v>
      </c>
      <c r="T2">
        <v>0</v>
      </c>
      <c r="U2">
        <v>0</v>
      </c>
      <c r="V2">
        <v>0</v>
      </c>
      <c r="W2">
        <v>0</v>
      </c>
      <c r="X2">
        <v>0</v>
      </c>
      <c r="Y2">
        <v>0</v>
      </c>
      <c r="Z2">
        <v>0</v>
      </c>
      <c r="AA2">
        <v>0</v>
      </c>
      <c r="AB2">
        <v>0</v>
      </c>
      <c r="AC2">
        <v>0</v>
      </c>
      <c r="AD2">
        <v>0</v>
      </c>
      <c r="AE2">
        <v>0</v>
      </c>
      <c r="AF2">
        <v>0</v>
      </c>
      <c r="AG2">
        <v>0</v>
      </c>
      <c r="AH2">
        <v>0</v>
      </c>
      <c r="AI2" s="14" t="str">
        <v>Pain medication provides me with moderate relief from pain</v>
      </c>
      <c r="AJ2" s="14" t="str">
        <v>It is painful to take care of myself, and I am slow and careful.</v>
      </c>
      <c r="AK2" s="14" t="str">
        <v>I can lift only very light weights.</v>
      </c>
      <c r="AL2" s="14" t="str">
        <v>Pain prevents me from walking more than 1/4 mile.</v>
      </c>
      <c r="AM2" s="14" t="str">
        <v>Pain prevents me from sitting for more that 10 minutes</v>
      </c>
      <c r="AN2" s="14" t="str">
        <v>Pain prevents me from standing for more than ½ an hour.</v>
      </c>
      <c r="AO2" s="14" t="str">
        <v>Even when I take medication, I sleep less than 2 hours.</v>
      </c>
      <c r="AP2" s="14" t="str">
        <v>Pain has restricted my social life to my home.</v>
      </c>
      <c r="AQ2" s="14" t="str">
        <v>My pain restricts my travel to short necessary journeys under 1/2 hour.</v>
      </c>
      <c r="AR2" s="95" t="str">
        <v>Pain prevents me from doing anything but light duties</v>
      </c>
      <c r="AS2" s="57">
        <f t="shared" ref="AS2:AS44" si="0">IF(V2="",VLOOKUP(K2,CodeToEmailData,2,0),V2)</f>
        <v>0</v>
      </c>
      <c r="AT2" s="68" t="str">
        <f t="shared" ref="AT2:AT44" si="1">IF(L2="",VLOOKUP(K2,CodeToEmailData,3,0),L2&amp;" "&amp;N2)</f>
        <v>0 0</v>
      </c>
      <c r="AU2" s="14">
        <f t="shared" ref="AU2:AU44" si="2">+VLOOKUP(AI2,OswestryScoringMatrix,2,FALSE)</f>
        <v>6</v>
      </c>
      <c r="AV2" s="14">
        <f t="shared" ref="AV2:AV44" si="3">+VLOOKUP(AJ2,OswestryScoringMatrix,2,FALSE)</f>
        <v>4</v>
      </c>
      <c r="AW2" s="14">
        <f t="shared" ref="AW2:AW44" si="4">+VLOOKUP(AK2,OswestryScoringMatrix,2,FALSE)</f>
        <v>8</v>
      </c>
      <c r="AX2" s="14">
        <f t="shared" ref="AX2:AX44" si="5">+VLOOKUP(AL2,OswestryScoringMatrix,2,FALSE)</f>
        <v>6</v>
      </c>
      <c r="AY2" s="14">
        <f t="shared" ref="AY2:AY44" si="6">+VLOOKUP(AM2,OswestryScoringMatrix,2,FALSE)</f>
        <v>8</v>
      </c>
      <c r="AZ2" s="14">
        <f t="shared" ref="AZ2:AZ44" si="7">+VLOOKUP(AN2,OswestryScoringMatrix,2,FALSE)</f>
        <v>6</v>
      </c>
      <c r="BA2" s="14">
        <f t="shared" ref="BA2:BA44" si="8">+VLOOKUP(AO2,OswestryScoringMatrix,2,FALSE)</f>
        <v>8</v>
      </c>
      <c r="BB2" s="14">
        <f t="shared" ref="BB2:BB44" si="9">+VLOOKUP(AP2,OswestryScoringMatrix,2,FALSE)</f>
        <v>8</v>
      </c>
      <c r="BC2" s="14">
        <f t="shared" ref="BC2:BC44" si="10">+VLOOKUP(AQ2,OswestryScoringMatrix,2,FALSE)</f>
        <v>8</v>
      </c>
      <c r="BD2" s="14">
        <f t="shared" ref="BD2:BD44" si="11">+VLOOKUP(AR2,OswestryScoringMatrix,2,FALSE)</f>
        <v>6</v>
      </c>
      <c r="BE2" s="14">
        <f t="shared" ref="BE2:BE44" si="12">IF(A2="","",IF(ISNA(SUM(AU2:BD2)),"An error has occured, please contact eHealthier by email info@ehealthier.net",SUM(AU2:BD2)))</f>
        <v>68</v>
      </c>
    </row>
    <row r="3" spans="1:57" ht="24.75" customHeight="1">
      <c r="A3">
        <v>3808211857</v>
      </c>
      <c r="B3">
        <v>61443351</v>
      </c>
      <c r="C3" s="54">
        <v>42067.989062499997</v>
      </c>
      <c r="D3" s="54">
        <v>42067.992754629631</v>
      </c>
      <c r="E3" t="str">
        <v>49.182.152.195</v>
      </c>
      <c r="F3">
        <v>0</v>
      </c>
      <c r="G3">
        <v>0</v>
      </c>
      <c r="H3">
        <v>0</v>
      </c>
      <c r="I3">
        <v>0</v>
      </c>
      <c r="J3" t="str">
        <v>Yes, I have the client identification code</v>
      </c>
      <c r="K3">
        <v>123456789789</v>
      </c>
      <c r="L3">
        <v>0</v>
      </c>
      <c r="M3">
        <v>0</v>
      </c>
      <c r="N3">
        <v>0</v>
      </c>
      <c r="O3" s="55">
        <v>0</v>
      </c>
      <c r="P3">
        <v>0</v>
      </c>
      <c r="Q3">
        <v>0</v>
      </c>
      <c r="R3">
        <v>0</v>
      </c>
      <c r="S3">
        <v>0</v>
      </c>
      <c r="T3">
        <v>0</v>
      </c>
      <c r="U3">
        <v>0</v>
      </c>
      <c r="V3">
        <v>0</v>
      </c>
      <c r="W3">
        <v>0</v>
      </c>
      <c r="X3">
        <v>0</v>
      </c>
      <c r="Y3">
        <v>0</v>
      </c>
      <c r="Z3">
        <v>0</v>
      </c>
      <c r="AA3">
        <v>0</v>
      </c>
      <c r="AB3">
        <v>0</v>
      </c>
      <c r="AC3">
        <v>0</v>
      </c>
      <c r="AD3">
        <v>0</v>
      </c>
      <c r="AE3">
        <v>0</v>
      </c>
      <c r="AF3">
        <v>0</v>
      </c>
      <c r="AG3">
        <v>0</v>
      </c>
      <c r="AH3">
        <v>0</v>
      </c>
      <c r="AI3" s="14" t="str">
        <v>The pain is bad, but I can manage without having to take pain medication.</v>
      </c>
      <c r="AJ3" s="14" t="str">
        <v>I can take care of myself normally, but it increases my pain.</v>
      </c>
      <c r="AK3" s="14" t="str">
        <v>Pain prevents me from lifting heavy weights off the floor, but I can manage if the weights are conveniently positioned (e.g., on a table).</v>
      </c>
      <c r="AL3" s="14" t="str">
        <v>Pain prevents me from walking more than 1/2 mile.</v>
      </c>
      <c r="AM3" s="14" t="str">
        <v>Pain prevents me from sitting for more than 1 hour.</v>
      </c>
      <c r="AN3" s="14" t="str">
        <v>Pain prevents me from standing for more than 1 hour.</v>
      </c>
      <c r="AO3" s="14" t="str">
        <v>I can sleep well only using pain medication.</v>
      </c>
      <c r="AP3" s="14" t="str">
        <v>My social life is normal, but it increases my level of pain.</v>
      </c>
      <c r="AQ3" s="14" t="str">
        <v>My pain restricts my travel over 2 hours.</v>
      </c>
      <c r="AR3" s="95" t="str">
        <v>I can perform most of my home-making/job duties, but pain prevents me from performing more physically stressful activities (e.g. lifting, vacuuming).</v>
      </c>
      <c r="AS3" s="57">
        <f t="shared" si="0"/>
        <v>0</v>
      </c>
      <c r="AT3" s="68" t="str">
        <f t="shared" si="1"/>
        <v>0 0</v>
      </c>
      <c r="AU3" s="14">
        <f t="shared" si="2"/>
        <v>2</v>
      </c>
      <c r="AV3" s="14">
        <f t="shared" si="3"/>
        <v>2</v>
      </c>
      <c r="AW3" s="14">
        <f t="shared" si="4"/>
        <v>4</v>
      </c>
      <c r="AX3" s="14">
        <f t="shared" si="5"/>
        <v>4</v>
      </c>
      <c r="AY3" s="14">
        <f t="shared" si="6"/>
        <v>4</v>
      </c>
      <c r="AZ3" s="14">
        <f t="shared" si="7"/>
        <v>4</v>
      </c>
      <c r="BA3" s="14">
        <f t="shared" si="8"/>
        <v>2</v>
      </c>
      <c r="BB3" s="14">
        <f t="shared" si="9"/>
        <v>2</v>
      </c>
      <c r="BC3" s="14">
        <f t="shared" si="10"/>
        <v>4</v>
      </c>
      <c r="BD3" s="14">
        <f t="shared" si="11"/>
        <v>4</v>
      </c>
      <c r="BE3" s="14">
        <f t="shared" si="12"/>
        <v>32</v>
      </c>
    </row>
    <row r="4" spans="1:57" ht="28.5" customHeight="1">
      <c r="A4">
        <v>3810611728</v>
      </c>
      <c r="B4">
        <v>61443351</v>
      </c>
      <c r="C4" s="54">
        <v>42068.923622685186</v>
      </c>
      <c r="D4" s="54">
        <v>42068.923981481479</v>
      </c>
      <c r="E4" t="str">
        <v>101.175.88.181</v>
      </c>
      <c r="F4">
        <v>0</v>
      </c>
      <c r="G4">
        <v>0</v>
      </c>
      <c r="H4">
        <v>0</v>
      </c>
      <c r="I4">
        <v>0</v>
      </c>
      <c r="J4" t="str">
        <v>Yes, I have the client identification code</v>
      </c>
      <c r="K4" t="str">
        <v>code12345678</v>
      </c>
      <c r="L4">
        <v>0</v>
      </c>
      <c r="M4">
        <v>0</v>
      </c>
      <c r="N4">
        <v>0</v>
      </c>
      <c r="O4" s="55">
        <v>0</v>
      </c>
      <c r="P4">
        <v>0</v>
      </c>
      <c r="Q4">
        <v>0</v>
      </c>
      <c r="R4">
        <v>0</v>
      </c>
      <c r="S4">
        <v>0</v>
      </c>
      <c r="T4">
        <v>0</v>
      </c>
      <c r="U4">
        <v>0</v>
      </c>
      <c r="V4">
        <v>0</v>
      </c>
      <c r="W4">
        <v>0</v>
      </c>
      <c r="X4">
        <v>0</v>
      </c>
      <c r="Y4">
        <v>0</v>
      </c>
      <c r="Z4">
        <v>0</v>
      </c>
      <c r="AA4">
        <v>0</v>
      </c>
      <c r="AB4">
        <v>0</v>
      </c>
      <c r="AC4">
        <v>0</v>
      </c>
      <c r="AD4">
        <v>0</v>
      </c>
      <c r="AE4">
        <v>0</v>
      </c>
      <c r="AF4">
        <v>0</v>
      </c>
      <c r="AG4">
        <v>0</v>
      </c>
      <c r="AH4">
        <v>0</v>
      </c>
      <c r="AI4" s="14" t="str">
        <v>The pain is bad, but I can manage without having to take pain medication.</v>
      </c>
      <c r="AJ4" s="14" t="str">
        <v>I can take care of myself normally, but it increases my pain.</v>
      </c>
      <c r="AK4" s="14" t="str">
        <v>Pain prevents me from lifting heavy weights, but I can manage light to medium weights if they are conveniently positioned.</v>
      </c>
      <c r="AL4" s="14" t="str">
        <v>Pain prevents me from walking more than 1/2 mile.</v>
      </c>
      <c r="AM4" s="14" t="str">
        <v>Pain prevents me from sitting for more than ½ an hour</v>
      </c>
      <c r="AN4" s="14" t="str">
        <v>Pain prevents me from standing for more than 10 minutes.</v>
      </c>
      <c r="AO4" s="14" t="str">
        <v>Even when I take medication, I sleep less than 4 hours.</v>
      </c>
      <c r="AP4" s="14" t="str">
        <v>Pain prevents me from going out very often.</v>
      </c>
      <c r="AQ4" s="14" t="str">
        <v>My pain prevents all travel except for visits to the physician/therapist or hospital.</v>
      </c>
      <c r="AR4" s="95" t="str">
        <v>Pain prevents me from performing any job or home-making chores.</v>
      </c>
      <c r="AS4" s="57">
        <f t="shared" si="0"/>
        <v>0</v>
      </c>
      <c r="AT4" s="68" t="str">
        <f t="shared" si="1"/>
        <v>0 0</v>
      </c>
      <c r="AU4" s="14">
        <f t="shared" si="2"/>
        <v>2</v>
      </c>
      <c r="AV4" s="14">
        <f t="shared" si="3"/>
        <v>2</v>
      </c>
      <c r="AW4" s="14">
        <f t="shared" si="4"/>
        <v>6</v>
      </c>
      <c r="AX4" s="14">
        <f t="shared" si="5"/>
        <v>4</v>
      </c>
      <c r="AY4" s="14">
        <f t="shared" si="6"/>
        <v>6</v>
      </c>
      <c r="AZ4" s="14">
        <f t="shared" si="7"/>
        <v>8</v>
      </c>
      <c r="BA4" s="14">
        <f t="shared" si="8"/>
        <v>6</v>
      </c>
      <c r="BB4" s="14">
        <f t="shared" si="9"/>
        <v>6</v>
      </c>
      <c r="BC4" s="14">
        <f t="shared" si="10"/>
        <v>10</v>
      </c>
      <c r="BD4" s="14">
        <f t="shared" si="11"/>
        <v>10</v>
      </c>
      <c r="BE4" s="14">
        <f t="shared" si="12"/>
        <v>60</v>
      </c>
    </row>
    <row r="5" spans="1:57" ht="19.5" customHeight="1">
      <c r="A5">
        <v>3811035053</v>
      </c>
      <c r="B5">
        <v>61443351</v>
      </c>
      <c r="C5" s="54">
        <v>42069.093993055554</v>
      </c>
      <c r="D5" s="54">
        <v>42069.094409722224</v>
      </c>
      <c r="E5" t="str">
        <v>101.175.88.181</v>
      </c>
      <c r="F5">
        <v>0</v>
      </c>
      <c r="G5">
        <v>0</v>
      </c>
      <c r="H5">
        <v>0</v>
      </c>
      <c r="I5">
        <v>0</v>
      </c>
      <c r="J5" t="str">
        <v>Yes, I have the client identification code</v>
      </c>
      <c r="K5" t="str">
        <v>12345678code</v>
      </c>
      <c r="L5">
        <v>0</v>
      </c>
      <c r="M5">
        <v>0</v>
      </c>
      <c r="N5">
        <v>0</v>
      </c>
      <c r="O5" s="55">
        <v>0</v>
      </c>
      <c r="P5">
        <v>0</v>
      </c>
      <c r="Q5">
        <v>0</v>
      </c>
      <c r="R5">
        <v>0</v>
      </c>
      <c r="S5">
        <v>0</v>
      </c>
      <c r="T5">
        <v>0</v>
      </c>
      <c r="U5">
        <v>0</v>
      </c>
      <c r="V5">
        <v>0</v>
      </c>
      <c r="W5">
        <v>0</v>
      </c>
      <c r="X5">
        <v>0</v>
      </c>
      <c r="Y5">
        <v>0</v>
      </c>
      <c r="Z5">
        <v>0</v>
      </c>
      <c r="AA5">
        <v>0</v>
      </c>
      <c r="AB5">
        <v>0</v>
      </c>
      <c r="AC5">
        <v>0</v>
      </c>
      <c r="AD5">
        <v>0</v>
      </c>
      <c r="AE5">
        <v>0</v>
      </c>
      <c r="AF5">
        <v>0</v>
      </c>
      <c r="AG5">
        <v>0</v>
      </c>
      <c r="AH5">
        <v>0</v>
      </c>
      <c r="AI5" s="14" t="str">
        <v>I can tolerate the pain I have without having to use pain medication.</v>
      </c>
      <c r="AJ5" s="14" t="str">
        <v>I can take care of myself normally without causing increased pain.</v>
      </c>
      <c r="AK5" s="14" t="str">
        <v>I can lift heavy weights, but it causes increased pain.</v>
      </c>
      <c r="AL5" s="14" t="str">
        <v>Pain prevents me from walking more than 1/4 mile.</v>
      </c>
      <c r="AM5" s="14" t="str">
        <v>Pain prevents me from sitting for more than ½ an hour</v>
      </c>
      <c r="AN5" s="14" t="str">
        <v>Pain prevents me from standing for more than 1 hour.</v>
      </c>
      <c r="AO5" s="14" t="str">
        <v>I can sleep well only using pain medication.</v>
      </c>
      <c r="AP5" s="14" t="str">
        <v>Pain prevents me from participating in more energetic activities (e.g., sports, dancing).</v>
      </c>
      <c r="AQ5" s="14" t="str">
        <v>My pain restricts my travel over 2 hours.</v>
      </c>
      <c r="AR5" s="95" t="str">
        <v>My normal home-making/job activities increase my pain, but I can still perform all that is required of me.</v>
      </c>
      <c r="AS5" s="57">
        <f t="shared" si="0"/>
        <v>0</v>
      </c>
      <c r="AT5" s="68" t="str">
        <f t="shared" si="1"/>
        <v>0 0</v>
      </c>
      <c r="AU5" s="14">
        <f t="shared" si="2"/>
        <v>0</v>
      </c>
      <c r="AV5" s="14">
        <f t="shared" si="3"/>
        <v>0</v>
      </c>
      <c r="AW5" s="14">
        <f t="shared" si="4"/>
        <v>2</v>
      </c>
      <c r="AX5" s="14">
        <f t="shared" si="5"/>
        <v>6</v>
      </c>
      <c r="AY5" s="14">
        <f t="shared" si="6"/>
        <v>6</v>
      </c>
      <c r="AZ5" s="14">
        <f t="shared" si="7"/>
        <v>4</v>
      </c>
      <c r="BA5" s="14">
        <f t="shared" si="8"/>
        <v>2</v>
      </c>
      <c r="BB5" s="14">
        <f t="shared" si="9"/>
        <v>4</v>
      </c>
      <c r="BC5" s="14">
        <f t="shared" si="10"/>
        <v>4</v>
      </c>
      <c r="BD5" s="14">
        <f t="shared" si="11"/>
        <v>2</v>
      </c>
      <c r="BE5" s="14">
        <f t="shared" si="12"/>
        <v>30</v>
      </c>
    </row>
    <row r="6" spans="1:57" ht="27.75" customHeight="1">
      <c r="A6">
        <v>3815489944</v>
      </c>
      <c r="B6">
        <v>61443351</v>
      </c>
      <c r="C6" s="54">
        <v>42071.978750000002</v>
      </c>
      <c r="D6" s="54">
        <v>42071.990069444444</v>
      </c>
      <c r="E6" t="str">
        <v>58.173.113.97</v>
      </c>
      <c r="F6" t="str">
        <v>eddie.price8@gmail.com</v>
      </c>
      <c r="G6" t="str">
        <v>Claimant</v>
      </c>
      <c r="H6" t="str">
        <v>NSWT01</v>
      </c>
      <c r="I6">
        <v>0</v>
      </c>
      <c r="J6" t="str">
        <v>No, I want to input the claim's particulars</v>
      </c>
      <c r="K6" t="str">
        <v>12345678code</v>
      </c>
      <c r="L6" t="str">
        <v>Claimant</v>
      </c>
      <c r="M6">
        <v>0</v>
      </c>
      <c r="N6" t="str">
        <v>NSWT01</v>
      </c>
      <c r="O6" s="55" t="str">
        <v>1/1/1960</v>
      </c>
      <c r="P6" t="str">
        <v>M</v>
      </c>
      <c r="Q6">
        <v>0</v>
      </c>
      <c r="R6" t="str">
        <v>nominated</v>
      </c>
      <c r="S6">
        <v>0</v>
      </c>
      <c r="T6" t="str">
        <v>Treatingdr01</v>
      </c>
      <c r="U6" t="str">
        <v>11101nt</v>
      </c>
      <c r="V6" t="str">
        <v>eddie.price8@gmail.com</v>
      </c>
      <c r="W6" t="str">
        <v>Yes</v>
      </c>
      <c r="X6" t="str">
        <v>NT Physiotherapist01</v>
      </c>
      <c r="Y6" t="str">
        <v>22201ts</v>
      </c>
      <c r="Z6" t="str">
        <v>Physiotherapist</v>
      </c>
      <c r="AA6" t="str">
        <v>NT Physiotherapist01</v>
      </c>
      <c r="AB6" t="str">
        <v>22201ts</v>
      </c>
      <c r="AC6">
        <v>0</v>
      </c>
      <c r="AD6">
        <v>0</v>
      </c>
      <c r="AE6">
        <v>0</v>
      </c>
      <c r="AF6">
        <v>0</v>
      </c>
      <c r="AG6">
        <v>0</v>
      </c>
      <c r="AH6">
        <v>0</v>
      </c>
      <c r="AI6" s="14" t="str">
        <v>I can tolerate the pain I have without having to use pain medication.</v>
      </c>
      <c r="AJ6" s="14" t="str">
        <v>I can take care of myself normally, but it increases my pain.</v>
      </c>
      <c r="AK6" s="14" t="str">
        <v>I can lift heavy weights, but it causes increased pain.</v>
      </c>
      <c r="AL6" s="14" t="str">
        <v>Pain does not prevent me from walking any distance.</v>
      </c>
      <c r="AM6" s="14" t="str">
        <v>I can sit in my favourite chair for as long as I like</v>
      </c>
      <c r="AN6" s="14" t="str">
        <v>I can stand as long as I want but it increases my pain.</v>
      </c>
      <c r="AO6" s="14" t="str">
        <v>I can sleep well only using pain medication.</v>
      </c>
      <c r="AP6" s="14" t="str">
        <v>My social life is normal, but it increases my level of pain.</v>
      </c>
      <c r="AQ6" s="14" t="str">
        <v>I can travel anywhere, but it increases my pain..</v>
      </c>
      <c r="AR6" s="95" t="str">
        <v>My normal home-making/job activities increase my pain, but I can still perform all that is required of me.</v>
      </c>
      <c r="AS6" s="57" t="str">
        <f t="shared" si="0"/>
        <v>eddie.price8@gmail.com</v>
      </c>
      <c r="AT6" s="68" t="str">
        <f t="shared" si="1"/>
        <v>Claimant NSWT01</v>
      </c>
      <c r="AU6" s="14">
        <f t="shared" si="2"/>
        <v>0</v>
      </c>
      <c r="AV6" s="14">
        <f t="shared" si="3"/>
        <v>2</v>
      </c>
      <c r="AW6" s="14">
        <f t="shared" si="4"/>
        <v>2</v>
      </c>
      <c r="AX6" s="14">
        <f t="shared" si="5"/>
        <v>0</v>
      </c>
      <c r="AY6" s="14">
        <f t="shared" si="6"/>
        <v>2</v>
      </c>
      <c r="AZ6" s="14">
        <f t="shared" si="7"/>
        <v>2</v>
      </c>
      <c r="BA6" s="14">
        <f t="shared" si="8"/>
        <v>2</v>
      </c>
      <c r="BB6" s="14">
        <f t="shared" si="9"/>
        <v>2</v>
      </c>
      <c r="BC6" s="14">
        <f t="shared" si="10"/>
        <v>2</v>
      </c>
      <c r="BD6" s="14">
        <f t="shared" si="11"/>
        <v>2</v>
      </c>
      <c r="BE6" s="14">
        <f t="shared" si="12"/>
        <v>16</v>
      </c>
    </row>
    <row r="7" spans="1:57" ht="17.25" customHeight="1">
      <c r="A7">
        <v>3821578101</v>
      </c>
      <c r="B7">
        <v>61443351</v>
      </c>
      <c r="C7" s="54">
        <v>42074.040277777778</v>
      </c>
      <c r="D7" s="54">
        <v>42074.041018518517</v>
      </c>
      <c r="E7" t="str">
        <v>58.173.113.97</v>
      </c>
      <c r="F7" t="str">
        <v>jamesbenjamin1961@gmail.com</v>
      </c>
      <c r="G7" t="str">
        <v>ClaimantFirstName</v>
      </c>
      <c r="H7" t="str">
        <v>ClaimantLast</v>
      </c>
      <c r="I7">
        <v>0</v>
      </c>
      <c r="J7" t="str">
        <v>No, I want to input the claim's particulars</v>
      </c>
      <c r="K7" t="str">
        <v>12345678code</v>
      </c>
      <c r="L7" t="str">
        <v>ClaimantFirstName</v>
      </c>
      <c r="M7" t="str">
        <v>ClaimantInitials</v>
      </c>
      <c r="N7" t="str">
        <v>ClaimantLast</v>
      </c>
      <c r="O7" s="55" t="str">
        <v>4/24/1961</v>
      </c>
      <c r="P7" t="str">
        <v>M</v>
      </c>
      <c r="Q7" t="str">
        <v>EmployerName</v>
      </c>
      <c r="R7" t="str">
        <v>DoctorFirstName</v>
      </c>
      <c r="S7" t="str">
        <v>DoctorInitials</v>
      </c>
      <c r="T7" t="str">
        <v>DoctorLastName</v>
      </c>
      <c r="U7" t="str">
        <v>DocProvNum</v>
      </c>
      <c r="V7" t="str">
        <v>jamesbenjamin1961@gmail.com</v>
      </c>
      <c r="W7" t="str">
        <v>No</v>
      </c>
      <c r="X7">
        <v>0</v>
      </c>
      <c r="Y7">
        <v>0</v>
      </c>
      <c r="Z7">
        <v>0</v>
      </c>
      <c r="AA7">
        <v>0</v>
      </c>
      <c r="AB7">
        <v>0</v>
      </c>
      <c r="AC7">
        <v>0</v>
      </c>
      <c r="AD7">
        <v>0</v>
      </c>
      <c r="AE7">
        <v>0</v>
      </c>
      <c r="AF7">
        <v>0</v>
      </c>
      <c r="AG7">
        <v>0</v>
      </c>
      <c r="AH7">
        <v>0</v>
      </c>
      <c r="AI7" s="14" t="str">
        <v>Pain medication provides me with complete relief from pain.</v>
      </c>
      <c r="AJ7" s="14" t="str">
        <v>I need help, but I am able to manage most of my personal care.</v>
      </c>
      <c r="AK7" s="14" t="str">
        <v>Pain prevents me from lifting heavy weights off the floor, but I can manage if the weights are conveniently positioned (e.g., on a table).</v>
      </c>
      <c r="AL7" s="14" t="str">
        <v>I can walk only with crutches or a cane.</v>
      </c>
      <c r="AM7" s="14" t="str">
        <v>I can sit in my favourite chair for as long as I like</v>
      </c>
      <c r="AN7" s="14" t="str">
        <v>I can stand as long as I want but it increases my pain.</v>
      </c>
      <c r="AO7" s="14" t="str">
        <v>I can sleep well only using pain medication.</v>
      </c>
      <c r="AP7" s="14" t="str">
        <v>My social life is normal and does not increase my pain.</v>
      </c>
      <c r="AQ7" s="14" t="str">
        <v>I can travel anywhere without increased pain.</v>
      </c>
      <c r="AR7" s="95" t="str">
        <v>My normal home-making/job activities do not cause pain.</v>
      </c>
      <c r="AS7" s="57" t="str">
        <f t="shared" si="0"/>
        <v>jamesbenjamin1961@gmail.com</v>
      </c>
      <c r="AT7" s="68" t="str">
        <f t="shared" si="1"/>
        <v>ClaimantFirstName ClaimantLast</v>
      </c>
      <c r="AU7" s="14">
        <f t="shared" si="2"/>
        <v>4</v>
      </c>
      <c r="AV7" s="14">
        <f t="shared" si="3"/>
        <v>6</v>
      </c>
      <c r="AW7" s="14">
        <f t="shared" si="4"/>
        <v>4</v>
      </c>
      <c r="AX7" s="14">
        <f t="shared" si="5"/>
        <v>8</v>
      </c>
      <c r="AY7" s="14">
        <f t="shared" si="6"/>
        <v>2</v>
      </c>
      <c r="AZ7" s="14">
        <f t="shared" si="7"/>
        <v>2</v>
      </c>
      <c r="BA7" s="14">
        <f t="shared" si="8"/>
        <v>2</v>
      </c>
      <c r="BB7" s="14">
        <f t="shared" si="9"/>
        <v>0</v>
      </c>
      <c r="BC7" s="14">
        <f t="shared" si="10"/>
        <v>0</v>
      </c>
      <c r="BD7" s="14">
        <f t="shared" si="11"/>
        <v>0</v>
      </c>
      <c r="BE7" s="14">
        <f t="shared" si="12"/>
        <v>28</v>
      </c>
    </row>
    <row r="8" spans="1:57" ht="21" customHeight="1">
      <c r="A8">
        <v>3821576457</v>
      </c>
      <c r="B8">
        <v>61443351</v>
      </c>
      <c r="C8" s="54">
        <v>42074.039780092593</v>
      </c>
      <c r="D8" s="54">
        <v>42074.040138888886</v>
      </c>
      <c r="E8" t="str">
        <v>58.173.113.97</v>
      </c>
      <c r="F8">
        <v>0</v>
      </c>
      <c r="G8">
        <v>0</v>
      </c>
      <c r="H8">
        <v>0</v>
      </c>
      <c r="I8">
        <v>0</v>
      </c>
      <c r="J8" t="str">
        <v>Yes, I have the client identification code</v>
      </c>
      <c r="K8" t="str">
        <v>code12345678</v>
      </c>
      <c r="L8">
        <v>0</v>
      </c>
      <c r="M8">
        <v>0</v>
      </c>
      <c r="N8">
        <v>0</v>
      </c>
      <c r="O8" s="55">
        <v>0</v>
      </c>
      <c r="P8">
        <v>0</v>
      </c>
      <c r="Q8">
        <v>0</v>
      </c>
      <c r="R8">
        <v>0</v>
      </c>
      <c r="S8">
        <v>0</v>
      </c>
      <c r="T8">
        <v>0</v>
      </c>
      <c r="U8">
        <v>0</v>
      </c>
      <c r="V8">
        <v>0</v>
      </c>
      <c r="W8">
        <v>0</v>
      </c>
      <c r="X8">
        <v>0</v>
      </c>
      <c r="Y8">
        <v>0</v>
      </c>
      <c r="Z8">
        <v>0</v>
      </c>
      <c r="AA8">
        <v>0</v>
      </c>
      <c r="AB8">
        <v>0</v>
      </c>
      <c r="AC8">
        <v>0</v>
      </c>
      <c r="AD8">
        <v>0</v>
      </c>
      <c r="AE8">
        <v>0</v>
      </c>
      <c r="AF8">
        <v>0</v>
      </c>
      <c r="AG8">
        <v>0</v>
      </c>
      <c r="AH8">
        <v>0</v>
      </c>
      <c r="AI8" s="14" t="str">
        <v>The pain is bad, but I can manage without having to take pain medication.</v>
      </c>
      <c r="AJ8" s="14" t="str">
        <v>It is painful to take care of myself, and I am slow and careful.</v>
      </c>
      <c r="AK8" s="14" t="str">
        <v>Pain prevents me from lifting heavy weights off the floor, but I can manage if the weights are conveniently positioned (e.g., on a table).</v>
      </c>
      <c r="AL8" s="14" t="str">
        <v>Pain prevents me from walking more than 1 mile. (1 mile = 1.6 km)</v>
      </c>
      <c r="AM8" s="14" t="str">
        <v>Pain prevents me from sitting for more than ½ an hour</v>
      </c>
      <c r="AN8" s="14" t="str">
        <v>Pain prevents me from standing at all.</v>
      </c>
      <c r="AO8" s="14" t="str">
        <v>Even when I take medication, I sleep less than 4 hours.</v>
      </c>
      <c r="AP8" s="14" t="str">
        <v>I have hardly any social life because of my pain.</v>
      </c>
      <c r="AQ8" s="14" t="str">
        <v>My pain prevents all travel except for visits to the physician/therapist or hospital.</v>
      </c>
      <c r="AR8" s="95" t="str">
        <v>Pain prevents me from doing even light duties.</v>
      </c>
      <c r="AS8" s="57">
        <f t="shared" si="0"/>
        <v>0</v>
      </c>
      <c r="AT8" s="68" t="str">
        <f t="shared" si="1"/>
        <v>0 0</v>
      </c>
      <c r="AU8" s="14">
        <f t="shared" si="2"/>
        <v>2</v>
      </c>
      <c r="AV8" s="14">
        <f t="shared" si="3"/>
        <v>4</v>
      </c>
      <c r="AW8" s="14">
        <f t="shared" si="4"/>
        <v>4</v>
      </c>
      <c r="AX8" s="14">
        <f t="shared" si="5"/>
        <v>2</v>
      </c>
      <c r="AY8" s="14">
        <f t="shared" si="6"/>
        <v>6</v>
      </c>
      <c r="AZ8" s="14">
        <f t="shared" si="7"/>
        <v>10</v>
      </c>
      <c r="BA8" s="14">
        <f t="shared" si="8"/>
        <v>6</v>
      </c>
      <c r="BB8" s="14">
        <f t="shared" si="9"/>
        <v>10</v>
      </c>
      <c r="BC8" s="14">
        <f t="shared" si="10"/>
        <v>10</v>
      </c>
      <c r="BD8" s="14">
        <f t="shared" si="11"/>
        <v>8</v>
      </c>
      <c r="BE8" s="14">
        <f t="shared" si="12"/>
        <v>62</v>
      </c>
    </row>
    <row r="9" spans="1:57" ht="18.75" customHeight="1">
      <c r="A9">
        <v>3821992360</v>
      </c>
      <c r="B9">
        <v>61443351</v>
      </c>
      <c r="C9" s="54">
        <v>42074.203958333332</v>
      </c>
      <c r="D9" s="54">
        <v>42074.204328703701</v>
      </c>
      <c r="E9" t="str">
        <v>58.173.113.97</v>
      </c>
      <c r="F9">
        <v>0</v>
      </c>
      <c r="G9">
        <v>0</v>
      </c>
      <c r="H9">
        <v>0</v>
      </c>
      <c r="I9">
        <v>0</v>
      </c>
      <c r="J9" t="str">
        <v>Yes, I have the client identification code</v>
      </c>
      <c r="K9" t="str">
        <v>12345678code</v>
      </c>
      <c r="L9">
        <v>0</v>
      </c>
      <c r="M9">
        <v>0</v>
      </c>
      <c r="N9">
        <v>0</v>
      </c>
      <c r="O9" s="55">
        <v>0</v>
      </c>
      <c r="P9">
        <v>0</v>
      </c>
      <c r="Q9">
        <v>0</v>
      </c>
      <c r="R9">
        <v>0</v>
      </c>
      <c r="S9">
        <v>0</v>
      </c>
      <c r="T9">
        <v>0</v>
      </c>
      <c r="U9">
        <v>0</v>
      </c>
      <c r="V9">
        <v>0</v>
      </c>
      <c r="W9">
        <v>0</v>
      </c>
      <c r="X9">
        <v>0</v>
      </c>
      <c r="Y9">
        <v>0</v>
      </c>
      <c r="Z9">
        <v>0</v>
      </c>
      <c r="AA9">
        <v>0</v>
      </c>
      <c r="AB9">
        <v>0</v>
      </c>
      <c r="AC9">
        <v>0</v>
      </c>
      <c r="AD9">
        <v>0</v>
      </c>
      <c r="AE9">
        <v>0</v>
      </c>
      <c r="AF9">
        <v>0</v>
      </c>
      <c r="AG9">
        <v>0</v>
      </c>
      <c r="AH9">
        <v>0</v>
      </c>
      <c r="AI9" s="14" t="str">
        <v>Pain medication provides me with complete relief from pain.</v>
      </c>
      <c r="AJ9" s="14" t="str">
        <v>I can take care of myself normally, but it increases my pain.</v>
      </c>
      <c r="AK9" s="14" t="str">
        <v>I can lift heavy weights, but it causes increased pain.</v>
      </c>
      <c r="AL9" s="14" t="str">
        <v>Pain prevents me from walking more than 1 mile. (1 mile = 1.6 km)</v>
      </c>
      <c r="AM9" s="14" t="str">
        <v>I can sit in my favourite chair for as long as I like</v>
      </c>
      <c r="AN9" s="14" t="str">
        <v>I can stand as long as I want but it increases my pain.</v>
      </c>
      <c r="AO9" s="14" t="str">
        <v>I can sleep well only using pain medication.</v>
      </c>
      <c r="AP9" s="14" t="str">
        <v>My social life is normal, but it increases my level of pain.</v>
      </c>
      <c r="AQ9" s="14" t="str">
        <v>My pain restricts my travel over 1 hour.</v>
      </c>
      <c r="AR9" s="95" t="str">
        <v>My normal home-making/job activities increase my pain, but I can still perform all that is required of me.</v>
      </c>
      <c r="AS9" s="57">
        <f t="shared" si="0"/>
        <v>0</v>
      </c>
      <c r="AT9" s="68" t="str">
        <f t="shared" si="1"/>
        <v>0 0</v>
      </c>
      <c r="AU9" s="14">
        <f t="shared" si="2"/>
        <v>4</v>
      </c>
      <c r="AV9" s="14">
        <f t="shared" si="3"/>
        <v>2</v>
      </c>
      <c r="AW9" s="14">
        <f t="shared" si="4"/>
        <v>2</v>
      </c>
      <c r="AX9" s="14">
        <f t="shared" si="5"/>
        <v>2</v>
      </c>
      <c r="AY9" s="14">
        <f t="shared" si="6"/>
        <v>2</v>
      </c>
      <c r="AZ9" s="14">
        <f t="shared" si="7"/>
        <v>2</v>
      </c>
      <c r="BA9" s="14">
        <f t="shared" si="8"/>
        <v>2</v>
      </c>
      <c r="BB9" s="14">
        <f t="shared" si="9"/>
        <v>2</v>
      </c>
      <c r="BC9" s="14">
        <f t="shared" si="10"/>
        <v>6</v>
      </c>
      <c r="BD9" s="14">
        <f t="shared" si="11"/>
        <v>2</v>
      </c>
      <c r="BE9" s="14">
        <f t="shared" si="12"/>
        <v>26</v>
      </c>
    </row>
    <row r="10" spans="1:57" ht="89.25" customHeight="1">
      <c r="A10">
        <v>3822025551</v>
      </c>
      <c r="B10">
        <v>61443351</v>
      </c>
      <c r="C10" s="54">
        <v>42074.223252314812</v>
      </c>
      <c r="D10" s="54">
        <v>42074.223877314813</v>
      </c>
      <c r="E10" t="str">
        <v>58.173.113.97</v>
      </c>
      <c r="F10" t="str">
        <v>jamesbenjamin1961@gmail.com</v>
      </c>
      <c r="G10" t="str">
        <v>James</v>
      </c>
      <c r="H10" t="str">
        <v>Benjamin</v>
      </c>
      <c r="I10">
        <v>0</v>
      </c>
      <c r="J10" t="str">
        <v>No, I want to input the claim's particulars</v>
      </c>
      <c r="K10" t="str">
        <v>code12345678</v>
      </c>
      <c r="L10" t="str">
        <v>James</v>
      </c>
      <c r="M10" t="str">
        <v>James</v>
      </c>
      <c r="N10" t="str">
        <v>Benjamin</v>
      </c>
      <c r="O10" s="55" t="str">
        <v>4/24/1961</v>
      </c>
      <c r="P10" t="str">
        <v>M</v>
      </c>
      <c r="Q10" t="str">
        <v>EmployerName</v>
      </c>
      <c r="R10" t="str">
        <v>DoctorFirstName</v>
      </c>
      <c r="S10" t="str">
        <v>James</v>
      </c>
      <c r="T10" t="str">
        <v>Benjamin</v>
      </c>
      <c r="U10" t="str">
        <v>DocProvNum</v>
      </c>
      <c r="V10" t="str">
        <v>jamesbenjamin1961@gmail.com</v>
      </c>
      <c r="W10" t="str">
        <v>No</v>
      </c>
      <c r="X10">
        <v>0</v>
      </c>
      <c r="Y10">
        <v>0</v>
      </c>
      <c r="Z10">
        <v>0</v>
      </c>
      <c r="AA10">
        <v>0</v>
      </c>
      <c r="AB10">
        <v>0</v>
      </c>
      <c r="AC10">
        <v>0</v>
      </c>
      <c r="AD10">
        <v>0</v>
      </c>
      <c r="AE10">
        <v>0</v>
      </c>
      <c r="AF10">
        <v>0</v>
      </c>
      <c r="AG10">
        <v>0</v>
      </c>
      <c r="AH10">
        <v>0</v>
      </c>
      <c r="AI10" s="14" t="str">
        <v>The pain is bad, but I can manage without having to take pain medication.</v>
      </c>
      <c r="AJ10" s="14" t="str">
        <v>I can take care of myself normally, but it increases my pain.</v>
      </c>
      <c r="AK10" s="14" t="str">
        <v>Pain prevents me from lifting heavy weights off the floor, but I can manage if the weights are conveniently positioned (e.g., on a table).</v>
      </c>
      <c r="AL10" s="14" t="str">
        <v>Pain prevents me from walking more than 1/2 mile.</v>
      </c>
      <c r="AM10" s="14" t="str">
        <v>Pain prevents me from sitting for more than 1 hour.</v>
      </c>
      <c r="AN10" s="14" t="str">
        <v>I can stand as long as I want without increased pain.</v>
      </c>
      <c r="AO10" s="14" t="str">
        <v>My sleep is never disturbed by pain.</v>
      </c>
      <c r="AP10" s="14" t="str">
        <v>My social life is normal and does not increase my pain.</v>
      </c>
      <c r="AQ10" s="14" t="str">
        <v>I can travel anywhere, but it increases my pain..</v>
      </c>
      <c r="AR10" s="95" t="str">
        <v>My normal home-making/job activities do not cause pain.</v>
      </c>
      <c r="AS10" s="57" t="str">
        <f t="shared" si="0"/>
        <v>jamesbenjamin1961@gmail.com</v>
      </c>
      <c r="AT10" s="68" t="str">
        <f t="shared" si="1"/>
        <v>James Benjamin</v>
      </c>
      <c r="AU10" s="14">
        <f t="shared" si="2"/>
        <v>2</v>
      </c>
      <c r="AV10" s="14">
        <f t="shared" si="3"/>
        <v>2</v>
      </c>
      <c r="AW10" s="14">
        <f t="shared" si="4"/>
        <v>4</v>
      </c>
      <c r="AX10" s="14">
        <f t="shared" si="5"/>
        <v>4</v>
      </c>
      <c r="AY10" s="14">
        <f t="shared" si="6"/>
        <v>4</v>
      </c>
      <c r="AZ10" s="14">
        <f t="shared" si="7"/>
        <v>0</v>
      </c>
      <c r="BA10" s="14">
        <f t="shared" si="8"/>
        <v>0</v>
      </c>
      <c r="BB10" s="14">
        <f t="shared" si="9"/>
        <v>0</v>
      </c>
      <c r="BC10" s="14">
        <f t="shared" si="10"/>
        <v>2</v>
      </c>
      <c r="BD10" s="14">
        <f t="shared" si="11"/>
        <v>0</v>
      </c>
      <c r="BE10" s="14">
        <f t="shared" si="12"/>
        <v>18</v>
      </c>
    </row>
    <row r="11" spans="1:57" ht="1.5" customHeight="1">
      <c r="A11">
        <v>3822024703</v>
      </c>
      <c r="B11">
        <v>61443351</v>
      </c>
      <c r="C11" s="54">
        <v>42074.222719907404</v>
      </c>
      <c r="D11" s="54">
        <v>42074.223124999997</v>
      </c>
      <c r="E11" t="str">
        <v>58.173.113.97</v>
      </c>
      <c r="F11">
        <v>0</v>
      </c>
      <c r="G11">
        <v>0</v>
      </c>
      <c r="H11">
        <v>0</v>
      </c>
      <c r="I11">
        <v>0</v>
      </c>
      <c r="J11" t="str">
        <v>Yes, I have the client identification code</v>
      </c>
      <c r="K11" t="str">
        <v>12345678code</v>
      </c>
      <c r="L11">
        <v>0</v>
      </c>
      <c r="M11">
        <v>0</v>
      </c>
      <c r="N11">
        <v>0</v>
      </c>
      <c r="O11" s="55">
        <v>0</v>
      </c>
      <c r="P11">
        <v>0</v>
      </c>
      <c r="Q11">
        <v>0</v>
      </c>
      <c r="R11">
        <v>0</v>
      </c>
      <c r="S11">
        <v>0</v>
      </c>
      <c r="T11">
        <v>0</v>
      </c>
      <c r="U11">
        <v>0</v>
      </c>
      <c r="V11">
        <v>0</v>
      </c>
      <c r="W11">
        <v>0</v>
      </c>
      <c r="X11">
        <v>0</v>
      </c>
      <c r="Y11">
        <v>0</v>
      </c>
      <c r="Z11">
        <v>0</v>
      </c>
      <c r="AA11">
        <v>0</v>
      </c>
      <c r="AB11">
        <v>0</v>
      </c>
      <c r="AC11">
        <v>0</v>
      </c>
      <c r="AD11">
        <v>0</v>
      </c>
      <c r="AE11">
        <v>0</v>
      </c>
      <c r="AF11">
        <v>0</v>
      </c>
      <c r="AG11">
        <v>0</v>
      </c>
      <c r="AH11">
        <v>0</v>
      </c>
      <c r="AI11" s="14" t="str">
        <v>The pain is bad, but I can manage without having to take pain medication.</v>
      </c>
      <c r="AJ11" s="14" t="str">
        <v>I can take care of myself normally, but it increases my pain.</v>
      </c>
      <c r="AK11" s="14" t="str">
        <v>Pain prevents me from lifting heavy weights off the floor, but I can manage if the weights are conveniently positioned (e.g., on a table).</v>
      </c>
      <c r="AL11" s="14" t="str">
        <v>Pain prevents me from walking more than 1 mile. (1 mile = 1.6 km)</v>
      </c>
      <c r="AM11" s="14" t="str">
        <v>I can sit in my favourite chair for as long as I like</v>
      </c>
      <c r="AN11" s="14" t="str">
        <v>I can stand as long as I want but it increases my pain.</v>
      </c>
      <c r="AO11" s="14" t="str">
        <v>I can sleep well only using pain medication.</v>
      </c>
      <c r="AP11" s="14" t="str">
        <v>My social life is normal, but it increases my level of pain.</v>
      </c>
      <c r="AQ11" s="14" t="str">
        <v>I can travel anywhere, but it increases my pain..</v>
      </c>
      <c r="AR11" s="95" t="str">
        <v>My normal home-making/job activities increase my pain, but I can still perform all that is required of me.</v>
      </c>
      <c r="AS11" s="57">
        <f t="shared" si="0"/>
        <v>0</v>
      </c>
      <c r="AT11" s="68" t="str">
        <f t="shared" si="1"/>
        <v>0 0</v>
      </c>
      <c r="AU11" s="14">
        <f t="shared" si="2"/>
        <v>2</v>
      </c>
      <c r="AV11" s="14">
        <f t="shared" si="3"/>
        <v>2</v>
      </c>
      <c r="AW11" s="14">
        <f t="shared" si="4"/>
        <v>4</v>
      </c>
      <c r="AX11" s="14">
        <f t="shared" si="5"/>
        <v>2</v>
      </c>
      <c r="AY11" s="14">
        <f t="shared" si="6"/>
        <v>2</v>
      </c>
      <c r="AZ11" s="14">
        <f t="shared" si="7"/>
        <v>2</v>
      </c>
      <c r="BA11" s="14">
        <f t="shared" si="8"/>
        <v>2</v>
      </c>
      <c r="BB11" s="14">
        <f t="shared" si="9"/>
        <v>2</v>
      </c>
      <c r="BC11" s="14">
        <f t="shared" si="10"/>
        <v>2</v>
      </c>
      <c r="BD11" s="14">
        <f t="shared" si="11"/>
        <v>2</v>
      </c>
      <c r="BE11" s="14">
        <f t="shared" si="12"/>
        <v>22</v>
      </c>
    </row>
    <row r="12" spans="1:57" ht="1.5" customHeight="1">
      <c r="A12">
        <v>4106149565</v>
      </c>
      <c r="B12">
        <v>61443351</v>
      </c>
      <c r="C12" s="54">
        <v>42212.203368055554</v>
      </c>
      <c r="D12" s="54">
        <v>42212.203692129631</v>
      </c>
      <c r="E12" t="str">
        <v>58.173.113.97</v>
      </c>
      <c r="F12">
        <v>0</v>
      </c>
      <c r="G12">
        <v>0</v>
      </c>
      <c r="H12">
        <v>0</v>
      </c>
      <c r="I12">
        <v>0</v>
      </c>
      <c r="J12" t="str">
        <v>Yes, I have the client identification code</v>
      </c>
      <c r="K12" t="str">
        <v>sdfSDFASDFAS</v>
      </c>
      <c r="L12">
        <v>0</v>
      </c>
      <c r="M12">
        <v>0</v>
      </c>
      <c r="N12">
        <v>0</v>
      </c>
      <c r="O12" s="55">
        <v>0</v>
      </c>
      <c r="P12">
        <v>0</v>
      </c>
      <c r="Q12">
        <v>0</v>
      </c>
      <c r="R12">
        <v>0</v>
      </c>
      <c r="S12">
        <v>0</v>
      </c>
      <c r="T12">
        <v>0</v>
      </c>
      <c r="U12">
        <v>0</v>
      </c>
      <c r="V12">
        <v>0</v>
      </c>
      <c r="W12">
        <v>0</v>
      </c>
      <c r="X12">
        <v>0</v>
      </c>
      <c r="Y12">
        <v>0</v>
      </c>
      <c r="Z12">
        <v>0</v>
      </c>
      <c r="AA12">
        <v>0</v>
      </c>
      <c r="AB12">
        <v>0</v>
      </c>
      <c r="AC12">
        <v>0</v>
      </c>
      <c r="AD12">
        <v>0</v>
      </c>
      <c r="AE12">
        <v>0</v>
      </c>
      <c r="AF12">
        <v>0</v>
      </c>
      <c r="AG12">
        <v>0</v>
      </c>
      <c r="AH12">
        <v>0</v>
      </c>
      <c r="AI12" s="14" t="str">
        <v>Pain medication provides me with complete relief from pain.</v>
      </c>
      <c r="AJ12" s="14" t="str">
        <v>I can take care of myself normally, but it increases my pain.</v>
      </c>
      <c r="AK12" s="14" t="str">
        <v>I can lift heavy weights, but it causes increased pain.</v>
      </c>
      <c r="AL12" s="14" t="str">
        <v>Pain does not prevent me from walking any distance.</v>
      </c>
      <c r="AM12" s="14" t="str">
        <v>Pain prevents me from sitting for more than 1 hour.</v>
      </c>
      <c r="AN12" s="14" t="str">
        <v>Pain prevents me from standing for more than 1 hour.</v>
      </c>
      <c r="AO12" s="14" t="str">
        <v>Even when I take medication, I sleep less than 6 hours.</v>
      </c>
      <c r="AP12" s="14" t="str">
        <v>My social life is normal and does not increase my pain.</v>
      </c>
      <c r="AQ12" s="14" t="str">
        <v>My pain restricts my travel over 1 hour.</v>
      </c>
      <c r="AR12" s="95" t="str">
        <v>My normal home-making/job activities do not cause pain.</v>
      </c>
      <c r="AS12" s="57">
        <f t="shared" si="0"/>
        <v>0</v>
      </c>
      <c r="AT12" s="68" t="str">
        <f t="shared" si="1"/>
        <v>0 0</v>
      </c>
      <c r="AU12" s="14">
        <f t="shared" si="2"/>
        <v>4</v>
      </c>
      <c r="AV12" s="14">
        <f t="shared" si="3"/>
        <v>2</v>
      </c>
      <c r="AW12" s="14">
        <f t="shared" si="4"/>
        <v>2</v>
      </c>
      <c r="AX12" s="14">
        <f t="shared" si="5"/>
        <v>0</v>
      </c>
      <c r="AY12" s="14">
        <f t="shared" si="6"/>
        <v>4</v>
      </c>
      <c r="AZ12" s="14">
        <f t="shared" si="7"/>
        <v>4</v>
      </c>
      <c r="BA12" s="14">
        <f t="shared" si="8"/>
        <v>4</v>
      </c>
      <c r="BB12" s="14">
        <f t="shared" si="9"/>
        <v>0</v>
      </c>
      <c r="BC12" s="14">
        <f t="shared" si="10"/>
        <v>6</v>
      </c>
      <c r="BD12" s="14">
        <f t="shared" si="11"/>
        <v>0</v>
      </c>
      <c r="BE12" s="14">
        <f t="shared" si="12"/>
        <v>26</v>
      </c>
    </row>
    <row r="13" spans="1:57" ht="1.5" customHeight="1">
      <c r="A13">
        <v>4106153814</v>
      </c>
      <c r="B13">
        <v>61443351</v>
      </c>
      <c r="C13" s="54">
        <v>42212.208020833335</v>
      </c>
      <c r="D13" s="54">
        <v>42212.209293981483</v>
      </c>
      <c r="E13" t="str">
        <v>58.173.113.97</v>
      </c>
      <c r="F13" t="str">
        <v>jamesbenjamin1961@gmail.com</v>
      </c>
      <c r="G13" t="str">
        <v>James</v>
      </c>
      <c r="H13" t="str">
        <v>Benjam</v>
      </c>
      <c r="I13">
        <v>0</v>
      </c>
      <c r="J13" t="str">
        <v>No, I want to input the claim's particulars</v>
      </c>
      <c r="K13" t="str">
        <v>NewCodeTest</v>
      </c>
      <c r="L13" t="str">
        <v>James</v>
      </c>
      <c r="M13" t="str">
        <v>JB</v>
      </c>
      <c r="N13" t="str">
        <v>Benjam</v>
      </c>
      <c r="O13" s="55" t="str">
        <v>8/24/1961</v>
      </c>
      <c r="P13" t="str">
        <v>M</v>
      </c>
      <c r="Q13" t="str">
        <v>ABC</v>
      </c>
      <c r="R13" t="str">
        <v>Soak</v>
      </c>
      <c r="S13" t="str">
        <v>laksdc</v>
      </c>
      <c r="T13" t="str">
        <v>SLKcdp</v>
      </c>
      <c r="U13" t="str">
        <v>pronum</v>
      </c>
      <c r="V13" t="str">
        <v>jamesbenjamin1961@gmail.com</v>
      </c>
      <c r="W13" t="str">
        <v>Yes</v>
      </c>
      <c r="X13" t="str">
        <v>sdasdfasdfa</v>
      </c>
      <c r="Y13" t="str">
        <v>asdf</v>
      </c>
      <c r="Z13" t="str">
        <v>sdfasdfasdf</v>
      </c>
      <c r="AA13" t="str">
        <v>sdasdfasdfa</v>
      </c>
      <c r="AB13" t="str">
        <v>asdf</v>
      </c>
      <c r="AC13" t="str">
        <v>asdgfa</v>
      </c>
      <c r="AD13" t="str">
        <v>sdfaasdfasd</v>
      </c>
      <c r="AE13" t="str">
        <v>asdfasdfasdfsdfasd</v>
      </c>
      <c r="AF13" t="str">
        <v>dfasdfasd</v>
      </c>
      <c r="AG13" t="str">
        <v>fasdfasdfa</v>
      </c>
      <c r="AH13" t="str">
        <v>sdfasdf</v>
      </c>
      <c r="AI13" s="14" t="str">
        <v>Pain medication provides me with complete relief from pain.</v>
      </c>
      <c r="AJ13" s="14" t="str">
        <v>I can take care of myself normally, but it increases my pain.</v>
      </c>
      <c r="AK13" s="14" t="str">
        <v>Pain prevents me from lifting heavy weights off the floor, but I can manage if the weights are conveniently positioned (e.g., on a table).</v>
      </c>
      <c r="AL13" s="14" t="str">
        <v>Pain prevents me from walking more than 1 mile. (1 mile = 1.6 km)</v>
      </c>
      <c r="AM13" s="14" t="str">
        <v>Pain prevents me from sitting for more that 10 minutes</v>
      </c>
      <c r="AN13" s="14" t="str">
        <v>Pain prevents me from standing for more than 1 hour.</v>
      </c>
      <c r="AO13" s="14" t="str">
        <v>My sleep is never disturbed by pain.</v>
      </c>
      <c r="AP13" s="14" t="str">
        <v>My social life is normal and does not increase my pain.</v>
      </c>
      <c r="AQ13" s="14" t="str">
        <v>I can travel anywhere without increased pain.</v>
      </c>
      <c r="AR13" s="95" t="str">
        <v>My normal home-making/job activities do not cause pain.</v>
      </c>
      <c r="AS13" s="57" t="str">
        <f t="shared" si="0"/>
        <v>jamesbenjamin1961@gmail.com</v>
      </c>
      <c r="AT13" s="68" t="str">
        <f t="shared" si="1"/>
        <v>James Benjam</v>
      </c>
      <c r="AU13" s="14">
        <f t="shared" si="2"/>
        <v>4</v>
      </c>
      <c r="AV13" s="14">
        <f t="shared" si="3"/>
        <v>2</v>
      </c>
      <c r="AW13" s="14">
        <f t="shared" si="4"/>
        <v>4</v>
      </c>
      <c r="AX13" s="14">
        <f t="shared" si="5"/>
        <v>2</v>
      </c>
      <c r="AY13" s="14">
        <f t="shared" si="6"/>
        <v>8</v>
      </c>
      <c r="AZ13" s="14">
        <f t="shared" si="7"/>
        <v>4</v>
      </c>
      <c r="BA13" s="14">
        <f t="shared" si="8"/>
        <v>0</v>
      </c>
      <c r="BB13" s="14">
        <f t="shared" si="9"/>
        <v>0</v>
      </c>
      <c r="BC13" s="14">
        <f t="shared" si="10"/>
        <v>0</v>
      </c>
      <c r="BD13" s="14">
        <f t="shared" si="11"/>
        <v>0</v>
      </c>
      <c r="BE13" s="14">
        <f t="shared" si="12"/>
        <v>24</v>
      </c>
    </row>
    <row r="14" spans="1:57" ht="55.5" customHeight="1">
      <c r="A14">
        <v>4304170858</v>
      </c>
      <c r="B14">
        <v>61443351</v>
      </c>
      <c r="C14" s="54">
        <v>42311.959097222221</v>
      </c>
      <c r="D14" s="54">
        <v>42311.965358796297</v>
      </c>
      <c r="E14" t="str">
        <v>59.100.71.203</v>
      </c>
      <c r="F14">
        <v>0</v>
      </c>
      <c r="G14">
        <v>0</v>
      </c>
      <c r="H14">
        <v>0</v>
      </c>
      <c r="I14">
        <v>0</v>
      </c>
      <c r="J14" t="str">
        <v>Yes, I have the client identification code</v>
      </c>
      <c r="K14" t="str">
        <v>edp123</v>
      </c>
      <c r="L14">
        <v>0</v>
      </c>
      <c r="M14">
        <v>0</v>
      </c>
      <c r="N14">
        <v>0</v>
      </c>
      <c r="O14" s="55">
        <v>0</v>
      </c>
      <c r="P14">
        <v>0</v>
      </c>
      <c r="Q14">
        <v>0</v>
      </c>
      <c r="R14">
        <v>0</v>
      </c>
      <c r="S14">
        <v>0</v>
      </c>
      <c r="T14">
        <v>0</v>
      </c>
      <c r="U14">
        <v>0</v>
      </c>
      <c r="V14">
        <v>0</v>
      </c>
      <c r="W14">
        <v>0</v>
      </c>
      <c r="X14">
        <v>0</v>
      </c>
      <c r="Y14">
        <v>0</v>
      </c>
      <c r="Z14">
        <v>0</v>
      </c>
      <c r="AA14">
        <v>0</v>
      </c>
      <c r="AB14">
        <v>0</v>
      </c>
      <c r="AC14">
        <v>0</v>
      </c>
      <c r="AD14">
        <v>0</v>
      </c>
      <c r="AE14">
        <v>0</v>
      </c>
      <c r="AF14">
        <v>0</v>
      </c>
      <c r="AG14">
        <v>0</v>
      </c>
      <c r="AH14">
        <v>0</v>
      </c>
      <c r="AI14" s="14" t="str">
        <v>Pain medication provides me with complete relief from pain.</v>
      </c>
      <c r="AJ14" s="14" t="str">
        <v>I can take care of myself normally, but it increases my pain.</v>
      </c>
      <c r="AK14" s="14" t="str">
        <v>Pain prevents me from lifting heavy weights off the floor, but I can manage if the weights are conveniently positioned (e.g., on a table).</v>
      </c>
      <c r="AL14" s="14" t="str">
        <v>Pain does not prevent me from walking any distance.</v>
      </c>
      <c r="AM14" s="14" t="str">
        <v>Pain prevents me from sitting for more than 1 hour.</v>
      </c>
      <c r="AN14" s="14" t="str">
        <v>Pain prevents me from standing for more than ½ an hour.</v>
      </c>
      <c r="AO14" s="14" t="str">
        <v>My sleep is never disturbed by pain.</v>
      </c>
      <c r="AP14" s="14" t="str">
        <v>My social life is normal and does not increase my pain.</v>
      </c>
      <c r="AQ14" s="14" t="str">
        <v>I can travel anywhere, but it increases my pain..</v>
      </c>
      <c r="AR14" s="95" t="str">
        <v>My normal home-making/job activities increase my pain, but I can still perform all that is required of me.</v>
      </c>
      <c r="AS14" s="57">
        <f t="shared" si="0"/>
        <v>0</v>
      </c>
      <c r="AT14" s="68" t="str">
        <f t="shared" si="1"/>
        <v>0 0</v>
      </c>
      <c r="AU14" s="14">
        <f t="shared" si="2"/>
        <v>4</v>
      </c>
      <c r="AV14" s="14">
        <f t="shared" si="3"/>
        <v>2</v>
      </c>
      <c r="AW14" s="14">
        <f t="shared" si="4"/>
        <v>4</v>
      </c>
      <c r="AX14" s="14">
        <f t="shared" si="5"/>
        <v>0</v>
      </c>
      <c r="AY14" s="14">
        <f t="shared" si="6"/>
        <v>4</v>
      </c>
      <c r="AZ14" s="14">
        <f t="shared" si="7"/>
        <v>6</v>
      </c>
      <c r="BA14" s="14">
        <f t="shared" si="8"/>
        <v>0</v>
      </c>
      <c r="BB14" s="14">
        <f t="shared" si="9"/>
        <v>0</v>
      </c>
      <c r="BC14" s="14">
        <f t="shared" si="10"/>
        <v>2</v>
      </c>
      <c r="BD14" s="14">
        <f t="shared" si="11"/>
        <v>2</v>
      </c>
      <c r="BE14" s="14">
        <f t="shared" si="12"/>
        <v>24</v>
      </c>
    </row>
    <row r="15" spans="1:57" ht="30.75" customHeight="1">
      <c r="A15">
        <v>4567552227</v>
      </c>
      <c r="B15">
        <v>61443351</v>
      </c>
      <c r="C15" s="54">
        <v>42438.166655092595</v>
      </c>
      <c r="D15" s="54">
        <v>42438.16810185185</v>
      </c>
      <c r="E15" t="str">
        <v>58.172.41.145</v>
      </c>
      <c r="F15">
        <v>0</v>
      </c>
      <c r="G15">
        <v>0</v>
      </c>
      <c r="H15">
        <v>0</v>
      </c>
      <c r="I15">
        <v>0</v>
      </c>
      <c r="J15" t="str">
        <v>Yes, I have the client identification code</v>
      </c>
      <c r="K15" t="str">
        <v>Test1234</v>
      </c>
      <c r="L15">
        <v>0</v>
      </c>
      <c r="M15">
        <v>0</v>
      </c>
      <c r="N15">
        <v>0</v>
      </c>
      <c r="O15" s="55">
        <v>0</v>
      </c>
      <c r="P15">
        <v>0</v>
      </c>
      <c r="Q15">
        <v>0</v>
      </c>
      <c r="R15">
        <v>0</v>
      </c>
      <c r="S15">
        <v>0</v>
      </c>
      <c r="T15">
        <v>0</v>
      </c>
      <c r="U15">
        <v>0</v>
      </c>
      <c r="V15">
        <v>0</v>
      </c>
      <c r="W15">
        <v>0</v>
      </c>
      <c r="X15">
        <v>0</v>
      </c>
      <c r="Y15">
        <v>0</v>
      </c>
      <c r="Z15">
        <v>0</v>
      </c>
      <c r="AA15">
        <v>0</v>
      </c>
      <c r="AB15">
        <v>0</v>
      </c>
      <c r="AC15">
        <v>0</v>
      </c>
      <c r="AD15">
        <v>0</v>
      </c>
      <c r="AE15">
        <v>0</v>
      </c>
      <c r="AF15">
        <v>0</v>
      </c>
      <c r="AG15">
        <v>0</v>
      </c>
      <c r="AH15">
        <v>0</v>
      </c>
      <c r="AI15" s="14" t="str">
        <v>The pain is bad, but I can manage without having to take pain medication.</v>
      </c>
      <c r="AJ15" s="14" t="str">
        <v>It is painful to take care of myself, and I am slow and careful.</v>
      </c>
      <c r="AK15" s="14" t="str">
        <v>Pain prevents me from lifting heavy weights, but I can manage light to medium weights if they are conveniently positioned.</v>
      </c>
      <c r="AL15" s="14" t="str">
        <v>Pain prevents me from walking more than 1 mile. (1 mile = 1.6 km)</v>
      </c>
      <c r="AM15" s="14" t="str">
        <v>I can sit in my favourite chair for as long as I like</v>
      </c>
      <c r="AN15" s="14" t="str">
        <v>Pain prevents me from standing for more than ½ an hour.</v>
      </c>
      <c r="AO15" s="14" t="str">
        <v>Even when I take medication, I sleep less than 2 hours.</v>
      </c>
      <c r="AP15" s="14" t="str">
        <v>Pain prevents me from participating in more energetic activities (e.g., sports, dancing).</v>
      </c>
      <c r="AQ15" s="14" t="str">
        <v>My pain restricts my travel over 1 hour.</v>
      </c>
      <c r="AR15" s="95" t="str">
        <v>My normal home-making/job activities increase my pain, but I can still perform all that is required of me.</v>
      </c>
      <c r="AS15" s="57">
        <f t="shared" si="0"/>
        <v>0</v>
      </c>
      <c r="AT15" s="68" t="str">
        <f t="shared" si="1"/>
        <v>0 0</v>
      </c>
      <c r="AU15" s="14">
        <f t="shared" si="2"/>
        <v>2</v>
      </c>
      <c r="AV15" s="14">
        <f t="shared" si="3"/>
        <v>4</v>
      </c>
      <c r="AW15" s="14">
        <f t="shared" si="4"/>
        <v>6</v>
      </c>
      <c r="AX15" s="14">
        <f t="shared" si="5"/>
        <v>2</v>
      </c>
      <c r="AY15" s="14">
        <f t="shared" si="6"/>
        <v>2</v>
      </c>
      <c r="AZ15" s="14">
        <f t="shared" si="7"/>
        <v>6</v>
      </c>
      <c r="BA15" s="14">
        <f t="shared" si="8"/>
        <v>8</v>
      </c>
      <c r="BB15" s="14">
        <f t="shared" si="9"/>
        <v>4</v>
      </c>
      <c r="BC15" s="14">
        <f t="shared" si="10"/>
        <v>6</v>
      </c>
      <c r="BD15" s="14">
        <f t="shared" si="11"/>
        <v>2</v>
      </c>
      <c r="BE15" s="14">
        <f t="shared" si="12"/>
        <v>42</v>
      </c>
    </row>
    <row r="16" spans="1:57" ht="1.5" customHeight="1">
      <c r="A16">
        <v>4567532866</v>
      </c>
      <c r="B16">
        <v>61443351</v>
      </c>
      <c r="C16" s="54">
        <v>42438.156828703701</v>
      </c>
      <c r="D16" s="54">
        <v>42438.163472222222</v>
      </c>
      <c r="E16" t="str">
        <v>58.172.41.145</v>
      </c>
      <c r="F16">
        <v>0</v>
      </c>
      <c r="G16">
        <v>0</v>
      </c>
      <c r="H16">
        <v>0</v>
      </c>
      <c r="I16">
        <v>0</v>
      </c>
      <c r="J16" t="str">
        <v>Yes, I have the client identification code</v>
      </c>
      <c r="K16" t="str">
        <v>test1234</v>
      </c>
      <c r="L16">
        <v>0</v>
      </c>
      <c r="M16">
        <v>0</v>
      </c>
      <c r="N16">
        <v>0</v>
      </c>
      <c r="O16" s="55">
        <v>0</v>
      </c>
      <c r="P16">
        <v>0</v>
      </c>
      <c r="Q16">
        <v>0</v>
      </c>
      <c r="R16">
        <v>0</v>
      </c>
      <c r="S16">
        <v>0</v>
      </c>
      <c r="T16">
        <v>0</v>
      </c>
      <c r="U16">
        <v>0</v>
      </c>
      <c r="V16">
        <v>0</v>
      </c>
      <c r="W16">
        <v>0</v>
      </c>
      <c r="X16">
        <v>0</v>
      </c>
      <c r="Y16">
        <v>0</v>
      </c>
      <c r="Z16">
        <v>0</v>
      </c>
      <c r="AA16">
        <v>0</v>
      </c>
      <c r="AB16">
        <v>0</v>
      </c>
      <c r="AC16">
        <v>0</v>
      </c>
      <c r="AD16">
        <v>0</v>
      </c>
      <c r="AE16">
        <v>0</v>
      </c>
      <c r="AF16">
        <v>0</v>
      </c>
      <c r="AG16">
        <v>0</v>
      </c>
      <c r="AH16">
        <v>0</v>
      </c>
      <c r="AI16" s="14" t="str">
        <v>I can tolerate the pain I have without having to use pain medication.</v>
      </c>
      <c r="AJ16" s="14" t="str">
        <v>I can take care of myself normally, but it increases my pain.</v>
      </c>
      <c r="AK16" s="14" t="str">
        <v>I can lift heavy weights, but it causes increased pain.</v>
      </c>
      <c r="AL16" s="14" t="str">
        <v>Pain prevents me from walking more than 1 mile. (1 mile = 1.6 km)</v>
      </c>
      <c r="AM16" s="14" t="str">
        <v>I can sit in my favourite chair for as long as I like</v>
      </c>
      <c r="AN16" s="14" t="str">
        <v>I can stand as long as I want but it increases my pain.</v>
      </c>
      <c r="AO16" s="14" t="str">
        <v>Even when I take medication, I sleep less than 6 hours.</v>
      </c>
      <c r="AP16" s="14" t="str">
        <v>My social life is normal, but it increases my level of pain.</v>
      </c>
      <c r="AQ16" s="14" t="str">
        <v>My pain restricts my travel over 2 hours.</v>
      </c>
      <c r="AR16" s="95" t="str">
        <v>My normal home-making/job activities increase my pain, but I can still perform all that is required of me.</v>
      </c>
      <c r="AS16" s="57">
        <f t="shared" si="0"/>
        <v>0</v>
      </c>
      <c r="AT16" s="68" t="str">
        <f t="shared" si="1"/>
        <v>0 0</v>
      </c>
      <c r="AU16" s="14">
        <f t="shared" si="2"/>
        <v>0</v>
      </c>
      <c r="AV16" s="14">
        <f t="shared" si="3"/>
        <v>2</v>
      </c>
      <c r="AW16" s="14">
        <f t="shared" si="4"/>
        <v>2</v>
      </c>
      <c r="AX16" s="14">
        <f t="shared" si="5"/>
        <v>2</v>
      </c>
      <c r="AY16" s="14">
        <f t="shared" si="6"/>
        <v>2</v>
      </c>
      <c r="AZ16" s="14">
        <f t="shared" si="7"/>
        <v>2</v>
      </c>
      <c r="BA16" s="14">
        <f t="shared" si="8"/>
        <v>4</v>
      </c>
      <c r="BB16" s="14">
        <f t="shared" si="9"/>
        <v>2</v>
      </c>
      <c r="BC16" s="14">
        <f t="shared" si="10"/>
        <v>4</v>
      </c>
      <c r="BD16" s="14">
        <f t="shared" si="11"/>
        <v>2</v>
      </c>
      <c r="BE16" s="14">
        <f t="shared" si="12"/>
        <v>22</v>
      </c>
    </row>
    <row r="17" spans="1:57" ht="46.5" customHeight="1">
      <c r="A17">
        <v>4835566712</v>
      </c>
      <c r="B17">
        <v>61443351</v>
      </c>
      <c r="C17" s="54">
        <v>42556.274594907409</v>
      </c>
      <c r="D17" s="54">
        <v>42556.277106481481</v>
      </c>
      <c r="E17" t="str">
        <v>203.109.83.130</v>
      </c>
      <c r="F17">
        <v>0</v>
      </c>
      <c r="G17">
        <v>0</v>
      </c>
      <c r="H17">
        <v>0</v>
      </c>
      <c r="I17">
        <v>0</v>
      </c>
      <c r="J17" t="str">
        <v>Yes, I have the client identification code</v>
      </c>
      <c r="K17" t="str">
        <v>PRAJAPATI14051988</v>
      </c>
      <c r="L17">
        <v>0</v>
      </c>
      <c r="M17">
        <v>0</v>
      </c>
      <c r="N17">
        <v>0</v>
      </c>
      <c r="O17" s="55">
        <v>0</v>
      </c>
      <c r="P17">
        <v>0</v>
      </c>
      <c r="Q17">
        <v>0</v>
      </c>
      <c r="R17">
        <v>0</v>
      </c>
      <c r="S17">
        <v>0</v>
      </c>
      <c r="T17">
        <v>0</v>
      </c>
      <c r="U17">
        <v>0</v>
      </c>
      <c r="V17">
        <v>0</v>
      </c>
      <c r="W17">
        <v>0</v>
      </c>
      <c r="X17">
        <v>0</v>
      </c>
      <c r="Y17">
        <v>0</v>
      </c>
      <c r="Z17">
        <v>0</v>
      </c>
      <c r="AA17">
        <v>0</v>
      </c>
      <c r="AB17">
        <v>0</v>
      </c>
      <c r="AC17">
        <v>0</v>
      </c>
      <c r="AD17">
        <v>0</v>
      </c>
      <c r="AE17">
        <v>0</v>
      </c>
      <c r="AF17">
        <v>0</v>
      </c>
      <c r="AG17">
        <v>0</v>
      </c>
      <c r="AH17">
        <v>0</v>
      </c>
      <c r="AI17" s="14" t="str">
        <v>The pain is bad, but I can manage without having to take pain medication.</v>
      </c>
      <c r="AJ17" s="14" t="str">
        <v>I need help, but I am able to manage most of my personal care.</v>
      </c>
      <c r="AK17" s="14" t="str">
        <v>Pain prevents me from lifting heavy weights off the floor, but I can manage if the weights are conveniently positioned (e.g., on a table).</v>
      </c>
      <c r="AL17" s="14" t="str">
        <v>Pain prevents me from walking more than 1/4 mile.</v>
      </c>
      <c r="AM17" s="14" t="str">
        <v>Pain prevents me from sitting for more than 1 hour.</v>
      </c>
      <c r="AN17" s="14" t="str">
        <v>Pain prevents me from standing for more than 1 hour.</v>
      </c>
      <c r="AO17" s="14" t="str">
        <v>I can sleep well only using pain medication.</v>
      </c>
      <c r="AP17" s="14" t="str">
        <v>My social life is normal, but it increases my level of pain.</v>
      </c>
      <c r="AQ17" s="14" t="str">
        <v>My pain restricts my travel over 2 hours.</v>
      </c>
      <c r="AR17" s="95" t="str">
        <v>My normal home-making/job activities increase my pain, but I can still perform all that is required of me.</v>
      </c>
      <c r="AS17" s="57">
        <f t="shared" si="0"/>
        <v>0</v>
      </c>
      <c r="AT17" s="68" t="str">
        <f t="shared" si="1"/>
        <v>0 0</v>
      </c>
      <c r="AU17" s="14">
        <f t="shared" si="2"/>
        <v>2</v>
      </c>
      <c r="AV17" s="14">
        <f t="shared" si="3"/>
        <v>6</v>
      </c>
      <c r="AW17" s="14">
        <f t="shared" si="4"/>
        <v>4</v>
      </c>
      <c r="AX17" s="14">
        <f t="shared" si="5"/>
        <v>6</v>
      </c>
      <c r="AY17" s="14">
        <f t="shared" si="6"/>
        <v>4</v>
      </c>
      <c r="AZ17" s="14">
        <f t="shared" si="7"/>
        <v>4</v>
      </c>
      <c r="BA17" s="14">
        <f t="shared" si="8"/>
        <v>2</v>
      </c>
      <c r="BB17" s="14">
        <f t="shared" si="9"/>
        <v>2</v>
      </c>
      <c r="BC17" s="14">
        <f t="shared" si="10"/>
        <v>4</v>
      </c>
      <c r="BD17" s="14">
        <f t="shared" si="11"/>
        <v>2</v>
      </c>
      <c r="BE17" s="14">
        <f t="shared" si="12"/>
        <v>36</v>
      </c>
    </row>
    <row r="18" spans="1:57" ht="1.5" customHeight="1">
      <c r="A18">
        <v>0</v>
      </c>
      <c r="B18">
        <v>0</v>
      </c>
      <c r="C18" s="54">
        <v>0</v>
      </c>
      <c r="D18" s="54">
        <v>0</v>
      </c>
      <c r="E18">
        <v>0</v>
      </c>
      <c r="F18">
        <v>0</v>
      </c>
      <c r="G18">
        <v>0</v>
      </c>
      <c r="H18">
        <v>0</v>
      </c>
      <c r="I18">
        <v>0</v>
      </c>
      <c r="J18">
        <v>0</v>
      </c>
      <c r="K18">
        <v>0</v>
      </c>
      <c r="L18">
        <v>0</v>
      </c>
      <c r="M18">
        <v>0</v>
      </c>
      <c r="N18">
        <v>0</v>
      </c>
      <c r="O18" s="55">
        <v>0</v>
      </c>
      <c r="P18">
        <v>0</v>
      </c>
      <c r="Q18">
        <v>0</v>
      </c>
      <c r="R18">
        <v>0</v>
      </c>
      <c r="S18">
        <v>0</v>
      </c>
      <c r="T18">
        <v>0</v>
      </c>
      <c r="U18">
        <v>0</v>
      </c>
      <c r="V18">
        <v>0</v>
      </c>
      <c r="W18">
        <v>0</v>
      </c>
      <c r="X18">
        <v>0</v>
      </c>
      <c r="Y18">
        <v>0</v>
      </c>
      <c r="Z18">
        <v>0</v>
      </c>
      <c r="AA18">
        <v>0</v>
      </c>
      <c r="AB18">
        <v>0</v>
      </c>
      <c r="AC18">
        <v>0</v>
      </c>
      <c r="AD18">
        <v>0</v>
      </c>
      <c r="AE18">
        <v>0</v>
      </c>
      <c r="AF18">
        <v>0</v>
      </c>
      <c r="AG18">
        <v>0</v>
      </c>
      <c r="AH18">
        <v>0</v>
      </c>
      <c r="AI18" s="14">
        <v>0</v>
      </c>
      <c r="AJ18" s="14">
        <v>0</v>
      </c>
      <c r="AK18" s="14">
        <v>0</v>
      </c>
      <c r="AL18" s="14">
        <v>0</v>
      </c>
      <c r="AM18" s="14">
        <v>0</v>
      </c>
      <c r="AN18" s="14">
        <v>0</v>
      </c>
      <c r="AO18" s="14">
        <v>0</v>
      </c>
      <c r="AP18" s="14">
        <v>0</v>
      </c>
      <c r="AQ18" s="14">
        <v>0</v>
      </c>
      <c r="AR18" s="95">
        <v>0</v>
      </c>
      <c r="AS18" s="57">
        <f t="shared" si="0"/>
        <v>0</v>
      </c>
      <c r="AT18" s="68" t="str">
        <f t="shared" si="1"/>
        <v>0 0</v>
      </c>
      <c r="AU18" s="14" t="e">
        <f t="shared" si="2"/>
        <v>#N/A</v>
      </c>
      <c r="AV18" s="14" t="e">
        <f t="shared" si="3"/>
        <v>#N/A</v>
      </c>
      <c r="AW18" s="14" t="e">
        <f t="shared" si="4"/>
        <v>#N/A</v>
      </c>
      <c r="AX18" s="14" t="e">
        <f t="shared" si="5"/>
        <v>#N/A</v>
      </c>
      <c r="AY18" s="14" t="e">
        <f t="shared" si="6"/>
        <v>#N/A</v>
      </c>
      <c r="AZ18" s="14" t="e">
        <f t="shared" si="7"/>
        <v>#N/A</v>
      </c>
      <c r="BA18" s="14" t="e">
        <f t="shared" si="8"/>
        <v>#N/A</v>
      </c>
      <c r="BB18" s="14" t="e">
        <f t="shared" si="9"/>
        <v>#N/A</v>
      </c>
      <c r="BC18" s="14" t="e">
        <f t="shared" si="10"/>
        <v>#N/A</v>
      </c>
      <c r="BD18" s="14" t="e">
        <f t="shared" si="11"/>
        <v>#N/A</v>
      </c>
      <c r="BE18" s="14" t="str">
        <f t="shared" si="12"/>
        <v>An error has occured, please contact eHealthier by email info@ehealthier.net</v>
      </c>
    </row>
    <row r="19" spans="1:57" ht="1.5" customHeight="1">
      <c r="A19">
        <v>0</v>
      </c>
      <c r="B19">
        <v>0</v>
      </c>
      <c r="C19" s="54">
        <v>0</v>
      </c>
      <c r="D19" s="54">
        <v>0</v>
      </c>
      <c r="E19">
        <v>0</v>
      </c>
      <c r="F19">
        <v>0</v>
      </c>
      <c r="G19">
        <v>0</v>
      </c>
      <c r="H19">
        <v>0</v>
      </c>
      <c r="I19">
        <v>0</v>
      </c>
      <c r="J19">
        <v>0</v>
      </c>
      <c r="K19">
        <v>0</v>
      </c>
      <c r="L19">
        <v>0</v>
      </c>
      <c r="M19">
        <v>0</v>
      </c>
      <c r="N19">
        <v>0</v>
      </c>
      <c r="O19" s="55">
        <v>0</v>
      </c>
      <c r="P19">
        <v>0</v>
      </c>
      <c r="Q19">
        <v>0</v>
      </c>
      <c r="R19">
        <v>0</v>
      </c>
      <c r="S19">
        <v>0</v>
      </c>
      <c r="T19">
        <v>0</v>
      </c>
      <c r="U19">
        <v>0</v>
      </c>
      <c r="V19">
        <v>0</v>
      </c>
      <c r="W19">
        <v>0</v>
      </c>
      <c r="X19">
        <v>0</v>
      </c>
      <c r="Y19">
        <v>0</v>
      </c>
      <c r="Z19">
        <v>0</v>
      </c>
      <c r="AA19">
        <v>0</v>
      </c>
      <c r="AB19">
        <v>0</v>
      </c>
      <c r="AC19">
        <v>0</v>
      </c>
      <c r="AD19">
        <v>0</v>
      </c>
      <c r="AE19">
        <v>0</v>
      </c>
      <c r="AF19">
        <v>0</v>
      </c>
      <c r="AG19">
        <v>0</v>
      </c>
      <c r="AH19">
        <v>0</v>
      </c>
      <c r="AI19" s="14">
        <v>0</v>
      </c>
      <c r="AJ19" s="14">
        <v>0</v>
      </c>
      <c r="AK19" s="14">
        <v>0</v>
      </c>
      <c r="AL19" s="14">
        <v>0</v>
      </c>
      <c r="AM19" s="14">
        <v>0</v>
      </c>
      <c r="AN19" s="14">
        <v>0</v>
      </c>
      <c r="AO19" s="14">
        <v>0</v>
      </c>
      <c r="AP19" s="14">
        <v>0</v>
      </c>
      <c r="AQ19" s="14">
        <v>0</v>
      </c>
      <c r="AR19" s="95">
        <v>0</v>
      </c>
      <c r="AS19" s="57">
        <f t="shared" si="0"/>
        <v>0</v>
      </c>
      <c r="AT19" s="68" t="str">
        <f t="shared" si="1"/>
        <v>0 0</v>
      </c>
      <c r="AU19" s="14" t="e">
        <f t="shared" si="2"/>
        <v>#N/A</v>
      </c>
      <c r="AV19" s="14" t="e">
        <f t="shared" si="3"/>
        <v>#N/A</v>
      </c>
      <c r="AW19" s="14" t="e">
        <f t="shared" si="4"/>
        <v>#N/A</v>
      </c>
      <c r="AX19" s="14" t="e">
        <f t="shared" si="5"/>
        <v>#N/A</v>
      </c>
      <c r="AY19" s="14" t="e">
        <f t="shared" si="6"/>
        <v>#N/A</v>
      </c>
      <c r="AZ19" s="14" t="e">
        <f t="shared" si="7"/>
        <v>#N/A</v>
      </c>
      <c r="BA19" s="14" t="e">
        <f t="shared" si="8"/>
        <v>#N/A</v>
      </c>
      <c r="BB19" s="14" t="e">
        <f t="shared" si="9"/>
        <v>#N/A</v>
      </c>
      <c r="BC19" s="14" t="e">
        <f t="shared" si="10"/>
        <v>#N/A</v>
      </c>
      <c r="BD19" s="14" t="e">
        <f t="shared" si="11"/>
        <v>#N/A</v>
      </c>
      <c r="BE19" s="14" t="str">
        <f t="shared" si="12"/>
        <v>An error has occured, please contact eHealthier by email info@ehealthier.net</v>
      </c>
    </row>
    <row r="20" spans="1:57" ht="1.5" customHeight="1">
      <c r="A20">
        <v>0</v>
      </c>
      <c r="B20">
        <v>0</v>
      </c>
      <c r="C20" s="54">
        <v>0</v>
      </c>
      <c r="D20" s="54">
        <v>0</v>
      </c>
      <c r="E20">
        <v>0</v>
      </c>
      <c r="F20">
        <v>0</v>
      </c>
      <c r="G20">
        <v>0</v>
      </c>
      <c r="H20">
        <v>0</v>
      </c>
      <c r="I20">
        <v>0</v>
      </c>
      <c r="J20">
        <v>0</v>
      </c>
      <c r="K20">
        <v>0</v>
      </c>
      <c r="L20">
        <v>0</v>
      </c>
      <c r="M20">
        <v>0</v>
      </c>
      <c r="N20">
        <v>0</v>
      </c>
      <c r="O20" s="55">
        <v>0</v>
      </c>
      <c r="P20">
        <v>0</v>
      </c>
      <c r="Q20">
        <v>0</v>
      </c>
      <c r="R20">
        <v>0</v>
      </c>
      <c r="S20">
        <v>0</v>
      </c>
      <c r="T20">
        <v>0</v>
      </c>
      <c r="U20">
        <v>0</v>
      </c>
      <c r="V20">
        <v>0</v>
      </c>
      <c r="W20">
        <v>0</v>
      </c>
      <c r="X20">
        <v>0</v>
      </c>
      <c r="Y20">
        <v>0</v>
      </c>
      <c r="Z20">
        <v>0</v>
      </c>
      <c r="AA20">
        <v>0</v>
      </c>
      <c r="AB20">
        <v>0</v>
      </c>
      <c r="AC20">
        <v>0</v>
      </c>
      <c r="AD20">
        <v>0</v>
      </c>
      <c r="AE20">
        <v>0</v>
      </c>
      <c r="AF20">
        <v>0</v>
      </c>
      <c r="AG20">
        <v>0</v>
      </c>
      <c r="AH20">
        <v>0</v>
      </c>
      <c r="AI20" s="14">
        <v>0</v>
      </c>
      <c r="AJ20" s="14">
        <v>0</v>
      </c>
      <c r="AK20" s="14">
        <v>0</v>
      </c>
      <c r="AL20" s="14">
        <v>0</v>
      </c>
      <c r="AM20" s="14">
        <v>0</v>
      </c>
      <c r="AN20" s="14">
        <v>0</v>
      </c>
      <c r="AO20" s="14">
        <v>0</v>
      </c>
      <c r="AP20" s="14">
        <v>0</v>
      </c>
      <c r="AQ20" s="14">
        <v>0</v>
      </c>
      <c r="AR20" s="95">
        <v>0</v>
      </c>
      <c r="AS20" s="57">
        <f t="shared" si="0"/>
        <v>0</v>
      </c>
      <c r="AT20" s="68" t="str">
        <f t="shared" si="1"/>
        <v>0 0</v>
      </c>
      <c r="AU20" s="14" t="e">
        <f t="shared" si="2"/>
        <v>#N/A</v>
      </c>
      <c r="AV20" s="14" t="e">
        <f t="shared" si="3"/>
        <v>#N/A</v>
      </c>
      <c r="AW20" s="14" t="e">
        <f t="shared" si="4"/>
        <v>#N/A</v>
      </c>
      <c r="AX20" s="14" t="e">
        <f t="shared" si="5"/>
        <v>#N/A</v>
      </c>
      <c r="AY20" s="14" t="e">
        <f t="shared" si="6"/>
        <v>#N/A</v>
      </c>
      <c r="AZ20" s="14" t="e">
        <f t="shared" si="7"/>
        <v>#N/A</v>
      </c>
      <c r="BA20" s="14" t="e">
        <f t="shared" si="8"/>
        <v>#N/A</v>
      </c>
      <c r="BB20" s="14" t="e">
        <f t="shared" si="9"/>
        <v>#N/A</v>
      </c>
      <c r="BC20" s="14" t="e">
        <f t="shared" si="10"/>
        <v>#N/A</v>
      </c>
      <c r="BD20" s="14" t="e">
        <f t="shared" si="11"/>
        <v>#N/A</v>
      </c>
      <c r="BE20" s="14" t="str">
        <f t="shared" si="12"/>
        <v>An error has occured, please contact eHealthier by email info@ehealthier.net</v>
      </c>
    </row>
    <row r="21" spans="1:57" ht="14.25" customHeight="1">
      <c r="A21">
        <v>0</v>
      </c>
      <c r="B21">
        <v>0</v>
      </c>
      <c r="C21" s="54">
        <v>0</v>
      </c>
      <c r="D21" s="54">
        <v>0</v>
      </c>
      <c r="E21">
        <v>0</v>
      </c>
      <c r="F21">
        <v>0</v>
      </c>
      <c r="G21">
        <v>0</v>
      </c>
      <c r="H21">
        <v>0</v>
      </c>
      <c r="I21">
        <v>0</v>
      </c>
      <c r="J21">
        <v>0</v>
      </c>
      <c r="K21">
        <v>0</v>
      </c>
      <c r="L21">
        <v>0</v>
      </c>
      <c r="M21">
        <v>0</v>
      </c>
      <c r="N21">
        <v>0</v>
      </c>
      <c r="O21" s="55">
        <v>0</v>
      </c>
      <c r="P21">
        <v>0</v>
      </c>
      <c r="Q21">
        <v>0</v>
      </c>
      <c r="R21">
        <v>0</v>
      </c>
      <c r="S21">
        <v>0</v>
      </c>
      <c r="T21">
        <v>0</v>
      </c>
      <c r="U21">
        <v>0</v>
      </c>
      <c r="V21">
        <v>0</v>
      </c>
      <c r="W21">
        <v>0</v>
      </c>
      <c r="X21">
        <v>0</v>
      </c>
      <c r="Y21">
        <v>0</v>
      </c>
      <c r="Z21">
        <v>0</v>
      </c>
      <c r="AA21">
        <v>0</v>
      </c>
      <c r="AB21">
        <v>0</v>
      </c>
      <c r="AC21">
        <v>0</v>
      </c>
      <c r="AD21">
        <v>0</v>
      </c>
      <c r="AE21">
        <v>0</v>
      </c>
      <c r="AF21">
        <v>0</v>
      </c>
      <c r="AG21">
        <v>0</v>
      </c>
      <c r="AH21">
        <v>0</v>
      </c>
      <c r="AI21" s="14">
        <v>0</v>
      </c>
      <c r="AJ21" s="14">
        <v>0</v>
      </c>
      <c r="AK21" s="14">
        <v>0</v>
      </c>
      <c r="AL21" s="14">
        <v>0</v>
      </c>
      <c r="AM21" s="14">
        <v>0</v>
      </c>
      <c r="AN21" s="14">
        <v>0</v>
      </c>
      <c r="AO21" s="14">
        <v>0</v>
      </c>
      <c r="AP21" s="14">
        <v>0</v>
      </c>
      <c r="AQ21" s="14">
        <v>0</v>
      </c>
      <c r="AR21" s="95">
        <v>0</v>
      </c>
      <c r="AS21" s="57">
        <f t="shared" si="0"/>
        <v>0</v>
      </c>
      <c r="AT21" s="68" t="str">
        <f t="shared" si="1"/>
        <v>0 0</v>
      </c>
      <c r="AU21" s="14" t="e">
        <f t="shared" si="2"/>
        <v>#N/A</v>
      </c>
      <c r="AV21" s="14" t="e">
        <f t="shared" si="3"/>
        <v>#N/A</v>
      </c>
      <c r="AW21" s="14" t="e">
        <f t="shared" si="4"/>
        <v>#N/A</v>
      </c>
      <c r="AX21" s="14" t="e">
        <f t="shared" si="5"/>
        <v>#N/A</v>
      </c>
      <c r="AY21" s="14" t="e">
        <f t="shared" si="6"/>
        <v>#N/A</v>
      </c>
      <c r="AZ21" s="14" t="e">
        <f t="shared" si="7"/>
        <v>#N/A</v>
      </c>
      <c r="BA21" s="14" t="e">
        <f t="shared" si="8"/>
        <v>#N/A</v>
      </c>
      <c r="BB21" s="14" t="e">
        <f t="shared" si="9"/>
        <v>#N/A</v>
      </c>
      <c r="BC21" s="14" t="e">
        <f t="shared" si="10"/>
        <v>#N/A</v>
      </c>
      <c r="BD21" s="14" t="e">
        <f t="shared" si="11"/>
        <v>#N/A</v>
      </c>
      <c r="BE21" s="14" t="str">
        <f t="shared" si="12"/>
        <v>An error has occured, please contact eHealthier by email info@ehealthier.net</v>
      </c>
    </row>
    <row r="22" spans="1:57" ht="14.25" customHeight="1">
      <c r="A22">
        <v>0</v>
      </c>
      <c r="B22">
        <v>0</v>
      </c>
      <c r="C22" s="54">
        <v>0</v>
      </c>
      <c r="D22" s="54">
        <v>0</v>
      </c>
      <c r="E22">
        <v>0</v>
      </c>
      <c r="F22">
        <v>0</v>
      </c>
      <c r="G22">
        <v>0</v>
      </c>
      <c r="H22">
        <v>0</v>
      </c>
      <c r="I22">
        <v>0</v>
      </c>
      <c r="J22">
        <v>0</v>
      </c>
      <c r="K22">
        <v>0</v>
      </c>
      <c r="L22">
        <v>0</v>
      </c>
      <c r="M22">
        <v>0</v>
      </c>
      <c r="N22">
        <v>0</v>
      </c>
      <c r="O22">
        <v>0</v>
      </c>
      <c r="P22">
        <v>0</v>
      </c>
      <c r="Q22">
        <v>0</v>
      </c>
      <c r="R22">
        <v>0</v>
      </c>
      <c r="S22">
        <v>0</v>
      </c>
      <c r="T22">
        <v>0</v>
      </c>
      <c r="U22">
        <v>0</v>
      </c>
      <c r="V22">
        <v>0</v>
      </c>
      <c r="W22" s="106">
        <v>0</v>
      </c>
      <c r="X22">
        <v>0</v>
      </c>
      <c r="Y22">
        <v>0</v>
      </c>
      <c r="Z22">
        <v>0</v>
      </c>
      <c r="AA22">
        <v>0</v>
      </c>
      <c r="AB22">
        <v>0</v>
      </c>
      <c r="AC22">
        <v>0</v>
      </c>
      <c r="AD22">
        <v>0</v>
      </c>
      <c r="AE22">
        <v>0</v>
      </c>
      <c r="AF22">
        <v>0</v>
      </c>
      <c r="AG22">
        <v>0</v>
      </c>
      <c r="AH22">
        <v>0</v>
      </c>
      <c r="AI22" s="14">
        <v>0</v>
      </c>
      <c r="AJ22" s="14">
        <v>0</v>
      </c>
      <c r="AK22" s="14">
        <v>0</v>
      </c>
      <c r="AL22" s="14">
        <v>0</v>
      </c>
      <c r="AM22" s="14">
        <v>0</v>
      </c>
      <c r="AN22" s="14">
        <v>0</v>
      </c>
      <c r="AO22" s="14">
        <v>0</v>
      </c>
      <c r="AP22" s="14">
        <v>0</v>
      </c>
      <c r="AQ22" s="14">
        <v>0</v>
      </c>
      <c r="AR22" s="95">
        <v>0</v>
      </c>
      <c r="AS22" s="57">
        <f t="shared" si="0"/>
        <v>0</v>
      </c>
      <c r="AT22" s="68" t="str">
        <f t="shared" si="1"/>
        <v>0 0</v>
      </c>
      <c r="AU22" s="14" t="e">
        <f t="shared" si="2"/>
        <v>#N/A</v>
      </c>
      <c r="AV22" s="14" t="e">
        <f t="shared" si="3"/>
        <v>#N/A</v>
      </c>
      <c r="AW22" s="14" t="e">
        <f t="shared" si="4"/>
        <v>#N/A</v>
      </c>
      <c r="AX22" s="14" t="e">
        <f t="shared" si="5"/>
        <v>#N/A</v>
      </c>
      <c r="AY22" s="14" t="e">
        <f t="shared" si="6"/>
        <v>#N/A</v>
      </c>
      <c r="AZ22" s="14" t="e">
        <f t="shared" si="7"/>
        <v>#N/A</v>
      </c>
      <c r="BA22" s="14" t="e">
        <f t="shared" si="8"/>
        <v>#N/A</v>
      </c>
      <c r="BB22" s="14" t="e">
        <f t="shared" si="9"/>
        <v>#N/A</v>
      </c>
      <c r="BC22" s="14" t="e">
        <f t="shared" si="10"/>
        <v>#N/A</v>
      </c>
      <c r="BD22" s="14" t="e">
        <f t="shared" si="11"/>
        <v>#N/A</v>
      </c>
      <c r="BE22" s="14" t="str">
        <f t="shared" si="12"/>
        <v>An error has occured, please contact eHealthier by email info@ehealthier.net</v>
      </c>
    </row>
    <row r="23" spans="1:57" ht="14.25" customHeight="1">
      <c r="A23">
        <v>0</v>
      </c>
      <c r="B23">
        <v>0</v>
      </c>
      <c r="C23" s="54">
        <v>0</v>
      </c>
      <c r="D23" s="54">
        <v>0</v>
      </c>
      <c r="E23">
        <v>0</v>
      </c>
      <c r="F23">
        <v>0</v>
      </c>
      <c r="G23">
        <v>0</v>
      </c>
      <c r="H23">
        <v>0</v>
      </c>
      <c r="I23">
        <v>0</v>
      </c>
      <c r="J23">
        <v>0</v>
      </c>
      <c r="K23">
        <v>0</v>
      </c>
      <c r="L23">
        <v>0</v>
      </c>
      <c r="M23">
        <v>0</v>
      </c>
      <c r="N23">
        <v>0</v>
      </c>
      <c r="O23">
        <v>0</v>
      </c>
      <c r="P23">
        <v>0</v>
      </c>
      <c r="Q23">
        <v>0</v>
      </c>
      <c r="R23">
        <v>0</v>
      </c>
      <c r="S23">
        <v>0</v>
      </c>
      <c r="T23">
        <v>0</v>
      </c>
      <c r="U23">
        <v>0</v>
      </c>
      <c r="V23">
        <v>0</v>
      </c>
      <c r="W23" s="106">
        <v>0</v>
      </c>
      <c r="X23">
        <v>0</v>
      </c>
      <c r="Y23">
        <v>0</v>
      </c>
      <c r="Z23">
        <v>0</v>
      </c>
      <c r="AA23">
        <v>0</v>
      </c>
      <c r="AB23">
        <v>0</v>
      </c>
      <c r="AC23">
        <v>0</v>
      </c>
      <c r="AD23">
        <v>0</v>
      </c>
      <c r="AE23">
        <v>0</v>
      </c>
      <c r="AF23">
        <v>0</v>
      </c>
      <c r="AG23">
        <v>0</v>
      </c>
      <c r="AH23">
        <v>0</v>
      </c>
      <c r="AI23" s="14">
        <v>0</v>
      </c>
      <c r="AJ23" s="14">
        <v>0</v>
      </c>
      <c r="AK23" s="14">
        <v>0</v>
      </c>
      <c r="AL23" s="14">
        <v>0</v>
      </c>
      <c r="AM23" s="14">
        <v>0</v>
      </c>
      <c r="AN23" s="14">
        <v>0</v>
      </c>
      <c r="AO23" s="14">
        <v>0</v>
      </c>
      <c r="AP23" s="14">
        <v>0</v>
      </c>
      <c r="AQ23" s="14">
        <v>0</v>
      </c>
      <c r="AR23" s="95">
        <v>0</v>
      </c>
      <c r="AS23" s="57">
        <f t="shared" si="0"/>
        <v>0</v>
      </c>
      <c r="AT23" s="68" t="str">
        <f t="shared" si="1"/>
        <v>0 0</v>
      </c>
      <c r="AU23" s="14" t="e">
        <f t="shared" si="2"/>
        <v>#N/A</v>
      </c>
      <c r="AV23" s="14" t="e">
        <f t="shared" si="3"/>
        <v>#N/A</v>
      </c>
      <c r="AW23" s="14" t="e">
        <f t="shared" si="4"/>
        <v>#N/A</v>
      </c>
      <c r="AX23" s="14" t="e">
        <f t="shared" si="5"/>
        <v>#N/A</v>
      </c>
      <c r="AY23" s="14" t="e">
        <f t="shared" si="6"/>
        <v>#N/A</v>
      </c>
      <c r="AZ23" s="14" t="e">
        <f t="shared" si="7"/>
        <v>#N/A</v>
      </c>
      <c r="BA23" s="14" t="e">
        <f t="shared" si="8"/>
        <v>#N/A</v>
      </c>
      <c r="BB23" s="14" t="e">
        <f t="shared" si="9"/>
        <v>#N/A</v>
      </c>
      <c r="BC23" s="14" t="e">
        <f t="shared" si="10"/>
        <v>#N/A</v>
      </c>
      <c r="BD23" s="14" t="e">
        <f t="shared" si="11"/>
        <v>#N/A</v>
      </c>
      <c r="BE23" s="14" t="str">
        <f t="shared" si="12"/>
        <v>An error has occured, please contact eHealthier by email info@ehealthier.net</v>
      </c>
    </row>
    <row r="24" spans="1:57" ht="14.25" customHeight="1">
      <c r="A24">
        <v>0</v>
      </c>
      <c r="B24">
        <v>0</v>
      </c>
      <c r="C24" s="54">
        <v>0</v>
      </c>
      <c r="D24" s="54">
        <v>0</v>
      </c>
      <c r="E24">
        <v>0</v>
      </c>
      <c r="F24">
        <v>0</v>
      </c>
      <c r="G24">
        <v>0</v>
      </c>
      <c r="H24">
        <v>0</v>
      </c>
      <c r="I24">
        <v>0</v>
      </c>
      <c r="J24">
        <v>0</v>
      </c>
      <c r="K24">
        <v>0</v>
      </c>
      <c r="L24">
        <v>0</v>
      </c>
      <c r="M24">
        <v>0</v>
      </c>
      <c r="N24">
        <v>0</v>
      </c>
      <c r="O24" s="55">
        <v>0</v>
      </c>
      <c r="P24">
        <v>0</v>
      </c>
      <c r="Q24">
        <v>0</v>
      </c>
      <c r="R24">
        <v>0</v>
      </c>
      <c r="S24">
        <v>0</v>
      </c>
      <c r="T24">
        <v>0</v>
      </c>
      <c r="U24">
        <v>0</v>
      </c>
      <c r="V24">
        <v>0</v>
      </c>
      <c r="W24" s="106">
        <v>0</v>
      </c>
      <c r="X24">
        <v>0</v>
      </c>
      <c r="Y24">
        <v>0</v>
      </c>
      <c r="Z24">
        <v>0</v>
      </c>
      <c r="AA24">
        <v>0</v>
      </c>
      <c r="AB24">
        <v>0</v>
      </c>
      <c r="AC24">
        <v>0</v>
      </c>
      <c r="AD24">
        <v>0</v>
      </c>
      <c r="AE24">
        <v>0</v>
      </c>
      <c r="AF24">
        <v>0</v>
      </c>
      <c r="AG24">
        <v>0</v>
      </c>
      <c r="AH24">
        <v>0</v>
      </c>
      <c r="AI24" s="14">
        <v>0</v>
      </c>
      <c r="AJ24" s="14">
        <v>0</v>
      </c>
      <c r="AK24" s="14">
        <v>0</v>
      </c>
      <c r="AL24" s="14">
        <v>0</v>
      </c>
      <c r="AM24" s="14">
        <v>0</v>
      </c>
      <c r="AN24" s="14">
        <v>0</v>
      </c>
      <c r="AO24" s="14">
        <v>0</v>
      </c>
      <c r="AP24" s="14">
        <v>0</v>
      </c>
      <c r="AQ24" s="14">
        <v>0</v>
      </c>
      <c r="AR24" s="95">
        <v>0</v>
      </c>
      <c r="AS24" s="57">
        <f t="shared" si="0"/>
        <v>0</v>
      </c>
      <c r="AT24" s="68" t="str">
        <f t="shared" si="1"/>
        <v>0 0</v>
      </c>
      <c r="AU24" s="14" t="e">
        <f t="shared" si="2"/>
        <v>#N/A</v>
      </c>
      <c r="AV24" s="14" t="e">
        <f t="shared" si="3"/>
        <v>#N/A</v>
      </c>
      <c r="AW24" s="14" t="e">
        <f t="shared" si="4"/>
        <v>#N/A</v>
      </c>
      <c r="AX24" s="14" t="e">
        <f t="shared" si="5"/>
        <v>#N/A</v>
      </c>
      <c r="AY24" s="14" t="e">
        <f t="shared" si="6"/>
        <v>#N/A</v>
      </c>
      <c r="AZ24" s="14" t="e">
        <f t="shared" si="7"/>
        <v>#N/A</v>
      </c>
      <c r="BA24" s="14" t="e">
        <f t="shared" si="8"/>
        <v>#N/A</v>
      </c>
      <c r="BB24" s="14" t="e">
        <f t="shared" si="9"/>
        <v>#N/A</v>
      </c>
      <c r="BC24" s="14" t="e">
        <f t="shared" si="10"/>
        <v>#N/A</v>
      </c>
      <c r="BD24" s="14" t="e">
        <f t="shared" si="11"/>
        <v>#N/A</v>
      </c>
      <c r="BE24" s="14" t="str">
        <f t="shared" si="12"/>
        <v>An error has occured, please contact eHealthier by email info@ehealthier.net</v>
      </c>
    </row>
    <row r="25" spans="1:57" ht="14.25" customHeight="1">
      <c r="A25">
        <v>0</v>
      </c>
      <c r="B25">
        <v>0</v>
      </c>
      <c r="C25" s="54">
        <v>0</v>
      </c>
      <c r="D25" s="54">
        <v>0</v>
      </c>
      <c r="E25">
        <v>0</v>
      </c>
      <c r="F25">
        <v>0</v>
      </c>
      <c r="G25">
        <v>0</v>
      </c>
      <c r="H25">
        <v>0</v>
      </c>
      <c r="I25">
        <v>0</v>
      </c>
      <c r="J25">
        <v>0</v>
      </c>
      <c r="K25">
        <v>0</v>
      </c>
      <c r="L25">
        <v>0</v>
      </c>
      <c r="M25">
        <v>0</v>
      </c>
      <c r="N25">
        <v>0</v>
      </c>
      <c r="O25" s="55">
        <v>0</v>
      </c>
      <c r="P25">
        <v>0</v>
      </c>
      <c r="Q25">
        <v>0</v>
      </c>
      <c r="R25">
        <v>0</v>
      </c>
      <c r="S25">
        <v>0</v>
      </c>
      <c r="T25">
        <v>0</v>
      </c>
      <c r="U25">
        <v>0</v>
      </c>
      <c r="V25">
        <v>0</v>
      </c>
      <c r="W25" s="106">
        <v>0</v>
      </c>
      <c r="X25">
        <v>0</v>
      </c>
      <c r="Y25">
        <v>0</v>
      </c>
      <c r="Z25">
        <v>0</v>
      </c>
      <c r="AA25">
        <v>0</v>
      </c>
      <c r="AB25">
        <v>0</v>
      </c>
      <c r="AC25">
        <v>0</v>
      </c>
      <c r="AD25">
        <v>0</v>
      </c>
      <c r="AE25">
        <v>0</v>
      </c>
      <c r="AF25">
        <v>0</v>
      </c>
      <c r="AG25">
        <v>0</v>
      </c>
      <c r="AH25">
        <v>0</v>
      </c>
      <c r="AI25" s="14">
        <v>0</v>
      </c>
      <c r="AJ25" s="14">
        <v>0</v>
      </c>
      <c r="AK25" s="14">
        <v>0</v>
      </c>
      <c r="AL25" s="14">
        <v>0</v>
      </c>
      <c r="AM25" s="14">
        <v>0</v>
      </c>
      <c r="AN25" s="14">
        <v>0</v>
      </c>
      <c r="AO25" s="14">
        <v>0</v>
      </c>
      <c r="AP25" s="14">
        <v>0</v>
      </c>
      <c r="AQ25" s="14">
        <v>0</v>
      </c>
      <c r="AR25" s="95">
        <v>0</v>
      </c>
      <c r="AS25" s="57">
        <f t="shared" si="0"/>
        <v>0</v>
      </c>
      <c r="AT25" s="68" t="str">
        <f t="shared" si="1"/>
        <v>0 0</v>
      </c>
      <c r="AU25" s="14" t="e">
        <f t="shared" si="2"/>
        <v>#N/A</v>
      </c>
      <c r="AV25" s="14" t="e">
        <f t="shared" si="3"/>
        <v>#N/A</v>
      </c>
      <c r="AW25" s="14" t="e">
        <f t="shared" si="4"/>
        <v>#N/A</v>
      </c>
      <c r="AX25" s="14" t="e">
        <f t="shared" si="5"/>
        <v>#N/A</v>
      </c>
      <c r="AY25" s="14" t="e">
        <f t="shared" si="6"/>
        <v>#N/A</v>
      </c>
      <c r="AZ25" s="14" t="e">
        <f t="shared" si="7"/>
        <v>#N/A</v>
      </c>
      <c r="BA25" s="14" t="e">
        <f t="shared" si="8"/>
        <v>#N/A</v>
      </c>
      <c r="BB25" s="14" t="e">
        <f t="shared" si="9"/>
        <v>#N/A</v>
      </c>
      <c r="BC25" s="14" t="e">
        <f t="shared" si="10"/>
        <v>#N/A</v>
      </c>
      <c r="BD25" s="14" t="e">
        <f t="shared" si="11"/>
        <v>#N/A</v>
      </c>
      <c r="BE25" s="14" t="str">
        <f t="shared" si="12"/>
        <v>An error has occured, please contact eHealthier by email info@ehealthier.net</v>
      </c>
    </row>
    <row r="26" spans="1:57" ht="14.25" customHeight="1">
      <c r="A26">
        <v>0</v>
      </c>
      <c r="B26">
        <v>0</v>
      </c>
      <c r="C26" s="54">
        <v>0</v>
      </c>
      <c r="D26" s="54">
        <v>0</v>
      </c>
      <c r="E26">
        <v>0</v>
      </c>
      <c r="F26">
        <v>0</v>
      </c>
      <c r="G26">
        <v>0</v>
      </c>
      <c r="H26">
        <v>0</v>
      </c>
      <c r="I26">
        <v>0</v>
      </c>
      <c r="J26">
        <v>0</v>
      </c>
      <c r="K26">
        <v>0</v>
      </c>
      <c r="L26">
        <v>0</v>
      </c>
      <c r="M26">
        <v>0</v>
      </c>
      <c r="N26">
        <v>0</v>
      </c>
      <c r="O26">
        <v>0</v>
      </c>
      <c r="P26">
        <v>0</v>
      </c>
      <c r="Q26">
        <v>0</v>
      </c>
      <c r="R26">
        <v>0</v>
      </c>
      <c r="S26">
        <v>0</v>
      </c>
      <c r="T26">
        <v>0</v>
      </c>
      <c r="U26">
        <v>0</v>
      </c>
      <c r="V26">
        <v>0</v>
      </c>
      <c r="W26" s="106">
        <v>0</v>
      </c>
      <c r="X26">
        <v>0</v>
      </c>
      <c r="Y26">
        <v>0</v>
      </c>
      <c r="Z26">
        <v>0</v>
      </c>
      <c r="AA26">
        <v>0</v>
      </c>
      <c r="AB26">
        <v>0</v>
      </c>
      <c r="AC26">
        <v>0</v>
      </c>
      <c r="AD26">
        <v>0</v>
      </c>
      <c r="AE26">
        <v>0</v>
      </c>
      <c r="AF26">
        <v>0</v>
      </c>
      <c r="AG26">
        <v>0</v>
      </c>
      <c r="AH26">
        <v>0</v>
      </c>
      <c r="AI26" s="14">
        <v>0</v>
      </c>
      <c r="AJ26" s="14">
        <v>0</v>
      </c>
      <c r="AK26" s="14">
        <v>0</v>
      </c>
      <c r="AL26" s="14">
        <v>0</v>
      </c>
      <c r="AM26" s="14">
        <v>0</v>
      </c>
      <c r="AN26" s="14">
        <v>0</v>
      </c>
      <c r="AO26" s="14">
        <v>0</v>
      </c>
      <c r="AP26" s="14">
        <v>0</v>
      </c>
      <c r="AQ26" s="14">
        <v>0</v>
      </c>
      <c r="AR26" s="95">
        <v>0</v>
      </c>
      <c r="AS26" s="57">
        <f t="shared" si="0"/>
        <v>0</v>
      </c>
      <c r="AT26" s="68" t="str">
        <f t="shared" si="1"/>
        <v>0 0</v>
      </c>
      <c r="AU26" s="14" t="e">
        <f t="shared" si="2"/>
        <v>#N/A</v>
      </c>
      <c r="AV26" s="14" t="e">
        <f t="shared" si="3"/>
        <v>#N/A</v>
      </c>
      <c r="AW26" s="14" t="e">
        <f t="shared" si="4"/>
        <v>#N/A</v>
      </c>
      <c r="AX26" s="14" t="e">
        <f t="shared" si="5"/>
        <v>#N/A</v>
      </c>
      <c r="AY26" s="14" t="e">
        <f t="shared" si="6"/>
        <v>#N/A</v>
      </c>
      <c r="AZ26" s="14" t="e">
        <f t="shared" si="7"/>
        <v>#N/A</v>
      </c>
      <c r="BA26" s="14" t="e">
        <f t="shared" si="8"/>
        <v>#N/A</v>
      </c>
      <c r="BB26" s="14" t="e">
        <f t="shared" si="9"/>
        <v>#N/A</v>
      </c>
      <c r="BC26" s="14" t="e">
        <f t="shared" si="10"/>
        <v>#N/A</v>
      </c>
      <c r="BD26" s="14" t="e">
        <f t="shared" si="11"/>
        <v>#N/A</v>
      </c>
      <c r="BE26" s="14" t="str">
        <f t="shared" si="12"/>
        <v>An error has occured, please contact eHealthier by email info@ehealthier.net</v>
      </c>
    </row>
    <row r="27" spans="1:57" ht="14.25" customHeight="1">
      <c r="A27">
        <v>0</v>
      </c>
      <c r="B27">
        <v>0</v>
      </c>
      <c r="C27" s="54">
        <v>0</v>
      </c>
      <c r="D27" s="54">
        <v>0</v>
      </c>
      <c r="E27">
        <v>0</v>
      </c>
      <c r="F27">
        <v>0</v>
      </c>
      <c r="G27">
        <v>0</v>
      </c>
      <c r="H27">
        <v>0</v>
      </c>
      <c r="I27">
        <v>0</v>
      </c>
      <c r="J27">
        <v>0</v>
      </c>
      <c r="K27">
        <v>0</v>
      </c>
      <c r="L27">
        <v>0</v>
      </c>
      <c r="M27">
        <v>0</v>
      </c>
      <c r="N27">
        <v>0</v>
      </c>
      <c r="O27" s="55">
        <v>0</v>
      </c>
      <c r="P27">
        <v>0</v>
      </c>
      <c r="Q27">
        <v>0</v>
      </c>
      <c r="R27">
        <v>0</v>
      </c>
      <c r="S27">
        <v>0</v>
      </c>
      <c r="T27">
        <v>0</v>
      </c>
      <c r="U27">
        <v>0</v>
      </c>
      <c r="V27">
        <v>0</v>
      </c>
      <c r="W27" s="106">
        <v>0</v>
      </c>
      <c r="X27">
        <v>0</v>
      </c>
      <c r="Y27">
        <v>0</v>
      </c>
      <c r="Z27">
        <v>0</v>
      </c>
      <c r="AA27">
        <v>0</v>
      </c>
      <c r="AB27">
        <v>0</v>
      </c>
      <c r="AC27">
        <v>0</v>
      </c>
      <c r="AD27">
        <v>0</v>
      </c>
      <c r="AE27">
        <v>0</v>
      </c>
      <c r="AF27">
        <v>0</v>
      </c>
      <c r="AG27">
        <v>0</v>
      </c>
      <c r="AH27">
        <v>0</v>
      </c>
      <c r="AI27" s="14">
        <v>0</v>
      </c>
      <c r="AJ27" s="14">
        <v>0</v>
      </c>
      <c r="AK27" s="14">
        <v>0</v>
      </c>
      <c r="AL27" s="14">
        <v>0</v>
      </c>
      <c r="AM27" s="14">
        <v>0</v>
      </c>
      <c r="AN27" s="14">
        <v>0</v>
      </c>
      <c r="AO27" s="14">
        <v>0</v>
      </c>
      <c r="AP27" s="14">
        <v>0</v>
      </c>
      <c r="AQ27" s="14">
        <v>0</v>
      </c>
      <c r="AR27" s="95">
        <v>0</v>
      </c>
      <c r="AS27" s="57">
        <f t="shared" si="0"/>
        <v>0</v>
      </c>
      <c r="AT27" s="68" t="str">
        <f t="shared" si="1"/>
        <v>0 0</v>
      </c>
      <c r="AU27" s="14" t="e">
        <f t="shared" si="2"/>
        <v>#N/A</v>
      </c>
      <c r="AV27" s="14" t="e">
        <f t="shared" si="3"/>
        <v>#N/A</v>
      </c>
      <c r="AW27" s="14" t="e">
        <f t="shared" si="4"/>
        <v>#N/A</v>
      </c>
      <c r="AX27" s="14" t="e">
        <f t="shared" si="5"/>
        <v>#N/A</v>
      </c>
      <c r="AY27" s="14" t="e">
        <f t="shared" si="6"/>
        <v>#N/A</v>
      </c>
      <c r="AZ27" s="14" t="e">
        <f t="shared" si="7"/>
        <v>#N/A</v>
      </c>
      <c r="BA27" s="14" t="e">
        <f t="shared" si="8"/>
        <v>#N/A</v>
      </c>
      <c r="BB27" s="14" t="e">
        <f t="shared" si="9"/>
        <v>#N/A</v>
      </c>
      <c r="BC27" s="14" t="e">
        <f t="shared" si="10"/>
        <v>#N/A</v>
      </c>
      <c r="BD27" s="14" t="e">
        <f t="shared" si="11"/>
        <v>#N/A</v>
      </c>
      <c r="BE27" s="14" t="str">
        <f t="shared" si="12"/>
        <v>An error has occured, please contact eHealthier by email info@ehealthier.net</v>
      </c>
    </row>
    <row r="28" spans="1:57" ht="14.25" customHeight="1">
      <c r="A28">
        <v>0</v>
      </c>
      <c r="B28">
        <v>0</v>
      </c>
      <c r="C28" s="54">
        <v>0</v>
      </c>
      <c r="D28" s="54">
        <v>0</v>
      </c>
      <c r="E28">
        <v>0</v>
      </c>
      <c r="F28">
        <v>0</v>
      </c>
      <c r="G28">
        <v>0</v>
      </c>
      <c r="H28">
        <v>0</v>
      </c>
      <c r="I28">
        <v>0</v>
      </c>
      <c r="J28">
        <v>0</v>
      </c>
      <c r="K28">
        <v>0</v>
      </c>
      <c r="L28">
        <v>0</v>
      </c>
      <c r="M28">
        <v>0</v>
      </c>
      <c r="N28">
        <v>0</v>
      </c>
      <c r="O28" s="55">
        <v>0</v>
      </c>
      <c r="P28">
        <v>0</v>
      </c>
      <c r="Q28">
        <v>0</v>
      </c>
      <c r="R28">
        <v>0</v>
      </c>
      <c r="S28">
        <v>0</v>
      </c>
      <c r="T28">
        <v>0</v>
      </c>
      <c r="U28">
        <v>0</v>
      </c>
      <c r="V28">
        <v>0</v>
      </c>
      <c r="W28" s="106">
        <v>0</v>
      </c>
      <c r="X28">
        <v>0</v>
      </c>
      <c r="Y28">
        <v>0</v>
      </c>
      <c r="Z28">
        <v>0</v>
      </c>
      <c r="AA28">
        <v>0</v>
      </c>
      <c r="AB28">
        <v>0</v>
      </c>
      <c r="AC28">
        <v>0</v>
      </c>
      <c r="AD28">
        <v>0</v>
      </c>
      <c r="AE28">
        <v>0</v>
      </c>
      <c r="AF28">
        <v>0</v>
      </c>
      <c r="AG28">
        <v>0</v>
      </c>
      <c r="AH28">
        <v>0</v>
      </c>
      <c r="AI28" s="14">
        <v>0</v>
      </c>
      <c r="AJ28" s="14">
        <v>0</v>
      </c>
      <c r="AK28" s="14">
        <v>0</v>
      </c>
      <c r="AL28" s="14">
        <v>0</v>
      </c>
      <c r="AM28" s="14">
        <v>0</v>
      </c>
      <c r="AN28" s="14">
        <v>0</v>
      </c>
      <c r="AO28" s="14">
        <v>0</v>
      </c>
      <c r="AP28" s="14">
        <v>0</v>
      </c>
      <c r="AQ28" s="14">
        <v>0</v>
      </c>
      <c r="AR28" s="95">
        <v>0</v>
      </c>
      <c r="AS28" s="57">
        <f t="shared" si="0"/>
        <v>0</v>
      </c>
      <c r="AT28" s="68" t="str">
        <f t="shared" si="1"/>
        <v>0 0</v>
      </c>
      <c r="AU28" s="14" t="e">
        <f t="shared" si="2"/>
        <v>#N/A</v>
      </c>
      <c r="AV28" s="14" t="e">
        <f t="shared" si="3"/>
        <v>#N/A</v>
      </c>
      <c r="AW28" s="14" t="e">
        <f t="shared" si="4"/>
        <v>#N/A</v>
      </c>
      <c r="AX28" s="14" t="e">
        <f t="shared" si="5"/>
        <v>#N/A</v>
      </c>
      <c r="AY28" s="14" t="e">
        <f t="shared" si="6"/>
        <v>#N/A</v>
      </c>
      <c r="AZ28" s="14" t="e">
        <f t="shared" si="7"/>
        <v>#N/A</v>
      </c>
      <c r="BA28" s="14" t="e">
        <f t="shared" si="8"/>
        <v>#N/A</v>
      </c>
      <c r="BB28" s="14" t="e">
        <f t="shared" si="9"/>
        <v>#N/A</v>
      </c>
      <c r="BC28" s="14" t="e">
        <f t="shared" si="10"/>
        <v>#N/A</v>
      </c>
      <c r="BD28" s="14" t="e">
        <f t="shared" si="11"/>
        <v>#N/A</v>
      </c>
      <c r="BE28" s="14" t="str">
        <f t="shared" si="12"/>
        <v>An error has occured, please contact eHealthier by email info@ehealthier.net</v>
      </c>
    </row>
    <row r="29" spans="1:57" ht="15">
      <c r="A29">
        <v>0</v>
      </c>
      <c r="B29">
        <v>0</v>
      </c>
      <c r="C29" s="54">
        <v>0</v>
      </c>
      <c r="D29" s="54">
        <v>0</v>
      </c>
      <c r="E29">
        <v>0</v>
      </c>
      <c r="F29">
        <v>0</v>
      </c>
      <c r="G29">
        <v>0</v>
      </c>
      <c r="H29">
        <v>0</v>
      </c>
      <c r="I29">
        <v>0</v>
      </c>
      <c r="J29">
        <v>0</v>
      </c>
      <c r="K29">
        <v>0</v>
      </c>
      <c r="L29">
        <v>0</v>
      </c>
      <c r="M29">
        <v>0</v>
      </c>
      <c r="N29">
        <v>0</v>
      </c>
      <c r="O29" s="55">
        <v>0</v>
      </c>
      <c r="P29">
        <v>0</v>
      </c>
      <c r="Q29">
        <v>0</v>
      </c>
      <c r="R29">
        <v>0</v>
      </c>
      <c r="S29">
        <v>0</v>
      </c>
      <c r="T29">
        <v>0</v>
      </c>
      <c r="U29">
        <v>0</v>
      </c>
      <c r="V29">
        <v>0</v>
      </c>
      <c r="W29" s="106">
        <v>0</v>
      </c>
      <c r="X29">
        <v>0</v>
      </c>
      <c r="Y29">
        <v>0</v>
      </c>
      <c r="Z29">
        <v>0</v>
      </c>
      <c r="AA29">
        <v>0</v>
      </c>
      <c r="AB29">
        <v>0</v>
      </c>
      <c r="AC29">
        <v>0</v>
      </c>
      <c r="AD29">
        <v>0</v>
      </c>
      <c r="AE29">
        <v>0</v>
      </c>
      <c r="AF29">
        <v>0</v>
      </c>
      <c r="AG29">
        <v>0</v>
      </c>
      <c r="AH29">
        <v>0</v>
      </c>
      <c r="AI29" s="14">
        <v>0</v>
      </c>
      <c r="AJ29" s="14">
        <v>0</v>
      </c>
      <c r="AK29" s="14">
        <v>0</v>
      </c>
      <c r="AL29" s="14">
        <v>0</v>
      </c>
      <c r="AM29" s="14">
        <v>0</v>
      </c>
      <c r="AN29" s="14">
        <v>0</v>
      </c>
      <c r="AO29" s="14">
        <v>0</v>
      </c>
      <c r="AP29" s="14">
        <v>0</v>
      </c>
      <c r="AQ29" s="14">
        <v>0</v>
      </c>
      <c r="AR29" s="95">
        <v>0</v>
      </c>
      <c r="AS29" s="57">
        <f t="shared" si="0"/>
        <v>0</v>
      </c>
      <c r="AT29" s="68" t="str">
        <f t="shared" si="1"/>
        <v>0 0</v>
      </c>
      <c r="AU29" s="14" t="e">
        <f t="shared" si="2"/>
        <v>#N/A</v>
      </c>
      <c r="AV29" s="14" t="e">
        <f t="shared" si="3"/>
        <v>#N/A</v>
      </c>
      <c r="AW29" s="14" t="e">
        <f t="shared" si="4"/>
        <v>#N/A</v>
      </c>
      <c r="AX29" s="14" t="e">
        <f t="shared" si="5"/>
        <v>#N/A</v>
      </c>
      <c r="AY29" s="14" t="e">
        <f t="shared" si="6"/>
        <v>#N/A</v>
      </c>
      <c r="AZ29" s="14" t="e">
        <f t="shared" si="7"/>
        <v>#N/A</v>
      </c>
      <c r="BA29" s="14" t="e">
        <f t="shared" si="8"/>
        <v>#N/A</v>
      </c>
      <c r="BB29" s="14" t="e">
        <f t="shared" si="9"/>
        <v>#N/A</v>
      </c>
      <c r="BC29" s="14" t="e">
        <f t="shared" si="10"/>
        <v>#N/A</v>
      </c>
      <c r="BD29" s="14" t="e">
        <f t="shared" si="11"/>
        <v>#N/A</v>
      </c>
      <c r="BE29" s="14" t="str">
        <f t="shared" si="12"/>
        <v>An error has occured, please contact eHealthier by email info@ehealthier.net</v>
      </c>
    </row>
    <row r="30" spans="1:57" ht="14.25" customHeight="1">
      <c r="A30">
        <v>0</v>
      </c>
      <c r="B30">
        <v>0</v>
      </c>
      <c r="C30" s="54">
        <v>0</v>
      </c>
      <c r="D30" s="54">
        <v>0</v>
      </c>
      <c r="E30">
        <v>0</v>
      </c>
      <c r="F30">
        <v>0</v>
      </c>
      <c r="G30">
        <v>0</v>
      </c>
      <c r="H30">
        <v>0</v>
      </c>
      <c r="I30">
        <v>0</v>
      </c>
      <c r="J30">
        <v>0</v>
      </c>
      <c r="K30">
        <v>0</v>
      </c>
      <c r="L30">
        <v>0</v>
      </c>
      <c r="M30">
        <v>0</v>
      </c>
      <c r="N30">
        <v>0</v>
      </c>
      <c r="O30" s="55">
        <v>0</v>
      </c>
      <c r="P30">
        <v>0</v>
      </c>
      <c r="Q30">
        <v>0</v>
      </c>
      <c r="R30">
        <v>0</v>
      </c>
      <c r="S30">
        <v>0</v>
      </c>
      <c r="T30">
        <v>0</v>
      </c>
      <c r="U30">
        <v>0</v>
      </c>
      <c r="V30">
        <v>0</v>
      </c>
      <c r="W30" s="106">
        <v>0</v>
      </c>
      <c r="X30">
        <v>0</v>
      </c>
      <c r="Y30">
        <v>0</v>
      </c>
      <c r="Z30">
        <v>0</v>
      </c>
      <c r="AA30">
        <v>0</v>
      </c>
      <c r="AB30">
        <v>0</v>
      </c>
      <c r="AC30">
        <v>0</v>
      </c>
      <c r="AD30">
        <v>0</v>
      </c>
      <c r="AE30">
        <v>0</v>
      </c>
      <c r="AF30">
        <v>0</v>
      </c>
      <c r="AG30">
        <v>0</v>
      </c>
      <c r="AH30">
        <v>0</v>
      </c>
      <c r="AI30" s="14">
        <v>0</v>
      </c>
      <c r="AJ30" s="14">
        <v>0</v>
      </c>
      <c r="AK30" s="14">
        <v>0</v>
      </c>
      <c r="AL30" s="14">
        <v>0</v>
      </c>
      <c r="AM30" s="14">
        <v>0</v>
      </c>
      <c r="AN30" s="14">
        <v>0</v>
      </c>
      <c r="AO30" s="14">
        <v>0</v>
      </c>
      <c r="AP30" s="14">
        <v>0</v>
      </c>
      <c r="AQ30" s="14">
        <v>0</v>
      </c>
      <c r="AR30" s="95">
        <v>0</v>
      </c>
      <c r="AS30" s="57">
        <f t="shared" si="0"/>
        <v>0</v>
      </c>
      <c r="AT30" s="68" t="str">
        <f t="shared" si="1"/>
        <v>0 0</v>
      </c>
      <c r="AU30" s="14" t="e">
        <f t="shared" si="2"/>
        <v>#N/A</v>
      </c>
      <c r="AV30" s="14" t="e">
        <f t="shared" si="3"/>
        <v>#N/A</v>
      </c>
      <c r="AW30" s="14" t="e">
        <f t="shared" si="4"/>
        <v>#N/A</v>
      </c>
      <c r="AX30" s="14" t="e">
        <f t="shared" si="5"/>
        <v>#N/A</v>
      </c>
      <c r="AY30" s="14" t="e">
        <f t="shared" si="6"/>
        <v>#N/A</v>
      </c>
      <c r="AZ30" s="14" t="e">
        <f t="shared" si="7"/>
        <v>#N/A</v>
      </c>
      <c r="BA30" s="14" t="e">
        <f t="shared" si="8"/>
        <v>#N/A</v>
      </c>
      <c r="BB30" s="14" t="e">
        <f t="shared" si="9"/>
        <v>#N/A</v>
      </c>
      <c r="BC30" s="14" t="e">
        <f t="shared" si="10"/>
        <v>#N/A</v>
      </c>
      <c r="BD30" s="14" t="e">
        <f t="shared" si="11"/>
        <v>#N/A</v>
      </c>
      <c r="BE30" s="14" t="str">
        <f t="shared" si="12"/>
        <v>An error has occured, please contact eHealthier by email info@ehealthier.net</v>
      </c>
    </row>
    <row r="31" spans="1:57" ht="14.25" customHeight="1">
      <c r="A31">
        <v>0</v>
      </c>
      <c r="B31">
        <v>0</v>
      </c>
      <c r="C31" s="54">
        <v>0</v>
      </c>
      <c r="D31" s="54">
        <v>0</v>
      </c>
      <c r="E31">
        <v>0</v>
      </c>
      <c r="F31">
        <v>0</v>
      </c>
      <c r="G31">
        <v>0</v>
      </c>
      <c r="H31">
        <v>0</v>
      </c>
      <c r="I31">
        <v>0</v>
      </c>
      <c r="J31">
        <v>0</v>
      </c>
      <c r="K31">
        <v>0</v>
      </c>
      <c r="L31">
        <v>0</v>
      </c>
      <c r="M31">
        <v>0</v>
      </c>
      <c r="N31">
        <v>0</v>
      </c>
      <c r="O31" s="55">
        <v>0</v>
      </c>
      <c r="P31">
        <v>0</v>
      </c>
      <c r="Q31">
        <v>0</v>
      </c>
      <c r="R31">
        <v>0</v>
      </c>
      <c r="S31">
        <v>0</v>
      </c>
      <c r="T31">
        <v>0</v>
      </c>
      <c r="U31">
        <v>0</v>
      </c>
      <c r="V31">
        <v>0</v>
      </c>
      <c r="W31" s="106">
        <v>0</v>
      </c>
      <c r="X31">
        <v>0</v>
      </c>
      <c r="Y31">
        <v>0</v>
      </c>
      <c r="Z31">
        <v>0</v>
      </c>
      <c r="AA31">
        <v>0</v>
      </c>
      <c r="AB31">
        <v>0</v>
      </c>
      <c r="AC31">
        <v>0</v>
      </c>
      <c r="AD31">
        <v>0</v>
      </c>
      <c r="AE31">
        <v>0</v>
      </c>
      <c r="AF31">
        <v>0</v>
      </c>
      <c r="AG31">
        <v>0</v>
      </c>
      <c r="AH31">
        <v>0</v>
      </c>
      <c r="AI31" s="14">
        <v>0</v>
      </c>
      <c r="AJ31" s="14">
        <v>0</v>
      </c>
      <c r="AK31" s="14">
        <v>0</v>
      </c>
      <c r="AL31" s="14">
        <v>0</v>
      </c>
      <c r="AM31" s="14">
        <v>0</v>
      </c>
      <c r="AN31" s="14">
        <v>0</v>
      </c>
      <c r="AO31" s="14">
        <v>0</v>
      </c>
      <c r="AP31" s="14">
        <v>0</v>
      </c>
      <c r="AQ31" s="14">
        <v>0</v>
      </c>
      <c r="AR31" s="95">
        <v>0</v>
      </c>
      <c r="AS31" s="57">
        <f t="shared" si="0"/>
        <v>0</v>
      </c>
      <c r="AT31" s="68" t="str">
        <f t="shared" si="1"/>
        <v>0 0</v>
      </c>
      <c r="AU31" s="14" t="e">
        <f t="shared" si="2"/>
        <v>#N/A</v>
      </c>
      <c r="AV31" s="14" t="e">
        <f t="shared" si="3"/>
        <v>#N/A</v>
      </c>
      <c r="AW31" s="14" t="e">
        <f t="shared" si="4"/>
        <v>#N/A</v>
      </c>
      <c r="AX31" s="14" t="e">
        <f t="shared" si="5"/>
        <v>#N/A</v>
      </c>
      <c r="AY31" s="14" t="e">
        <f t="shared" si="6"/>
        <v>#N/A</v>
      </c>
      <c r="AZ31" s="14" t="e">
        <f t="shared" si="7"/>
        <v>#N/A</v>
      </c>
      <c r="BA31" s="14" t="e">
        <f t="shared" si="8"/>
        <v>#N/A</v>
      </c>
      <c r="BB31" s="14" t="e">
        <f t="shared" si="9"/>
        <v>#N/A</v>
      </c>
      <c r="BC31" s="14" t="e">
        <f t="shared" si="10"/>
        <v>#N/A</v>
      </c>
      <c r="BD31" s="14" t="e">
        <f t="shared" si="11"/>
        <v>#N/A</v>
      </c>
      <c r="BE31" s="14" t="str">
        <f t="shared" si="12"/>
        <v>An error has occured, please contact eHealthier by email info@ehealthier.net</v>
      </c>
    </row>
    <row r="32" spans="1:57" ht="14.25" customHeight="1">
      <c r="A32">
        <v>0</v>
      </c>
      <c r="B32">
        <v>0</v>
      </c>
      <c r="C32" s="54">
        <v>0</v>
      </c>
      <c r="D32" s="54">
        <v>0</v>
      </c>
      <c r="E32">
        <v>0</v>
      </c>
      <c r="F32">
        <v>0</v>
      </c>
      <c r="G32">
        <v>0</v>
      </c>
      <c r="H32">
        <v>0</v>
      </c>
      <c r="I32">
        <v>0</v>
      </c>
      <c r="J32">
        <v>0</v>
      </c>
      <c r="K32">
        <v>0</v>
      </c>
      <c r="L32">
        <v>0</v>
      </c>
      <c r="M32">
        <v>0</v>
      </c>
      <c r="N32">
        <v>0</v>
      </c>
      <c r="O32" s="55">
        <v>0</v>
      </c>
      <c r="P32">
        <v>0</v>
      </c>
      <c r="Q32">
        <v>0</v>
      </c>
      <c r="R32">
        <v>0</v>
      </c>
      <c r="S32">
        <v>0</v>
      </c>
      <c r="T32">
        <v>0</v>
      </c>
      <c r="U32">
        <v>0</v>
      </c>
      <c r="V32">
        <v>0</v>
      </c>
      <c r="W32" s="106">
        <v>0</v>
      </c>
      <c r="X32">
        <v>0</v>
      </c>
      <c r="Y32">
        <v>0</v>
      </c>
      <c r="Z32">
        <v>0</v>
      </c>
      <c r="AA32">
        <v>0</v>
      </c>
      <c r="AB32">
        <v>0</v>
      </c>
      <c r="AC32">
        <v>0</v>
      </c>
      <c r="AD32">
        <v>0</v>
      </c>
      <c r="AE32">
        <v>0</v>
      </c>
      <c r="AF32">
        <v>0</v>
      </c>
      <c r="AG32">
        <v>0</v>
      </c>
      <c r="AH32">
        <v>0</v>
      </c>
      <c r="AI32" s="14">
        <v>0</v>
      </c>
      <c r="AJ32" s="14">
        <v>0</v>
      </c>
      <c r="AK32" s="14">
        <v>0</v>
      </c>
      <c r="AL32" s="14">
        <v>0</v>
      </c>
      <c r="AM32" s="14">
        <v>0</v>
      </c>
      <c r="AN32" s="14">
        <v>0</v>
      </c>
      <c r="AO32" s="14">
        <v>0</v>
      </c>
      <c r="AP32" s="14">
        <v>0</v>
      </c>
      <c r="AQ32" s="14">
        <v>0</v>
      </c>
      <c r="AR32" s="95">
        <v>0</v>
      </c>
      <c r="AS32" s="57">
        <f t="shared" si="0"/>
        <v>0</v>
      </c>
      <c r="AT32" s="68" t="str">
        <f t="shared" si="1"/>
        <v>0 0</v>
      </c>
      <c r="AU32" s="14" t="e">
        <f t="shared" si="2"/>
        <v>#N/A</v>
      </c>
      <c r="AV32" s="14" t="e">
        <f t="shared" si="3"/>
        <v>#N/A</v>
      </c>
      <c r="AW32" s="14" t="e">
        <f t="shared" si="4"/>
        <v>#N/A</v>
      </c>
      <c r="AX32" s="14" t="e">
        <f t="shared" si="5"/>
        <v>#N/A</v>
      </c>
      <c r="AY32" s="14" t="e">
        <f t="shared" si="6"/>
        <v>#N/A</v>
      </c>
      <c r="AZ32" s="14" t="e">
        <f t="shared" si="7"/>
        <v>#N/A</v>
      </c>
      <c r="BA32" s="14" t="e">
        <f t="shared" si="8"/>
        <v>#N/A</v>
      </c>
      <c r="BB32" s="14" t="e">
        <f t="shared" si="9"/>
        <v>#N/A</v>
      </c>
      <c r="BC32" s="14" t="e">
        <f t="shared" si="10"/>
        <v>#N/A</v>
      </c>
      <c r="BD32" s="14" t="e">
        <f t="shared" si="11"/>
        <v>#N/A</v>
      </c>
      <c r="BE32" s="14" t="str">
        <f t="shared" si="12"/>
        <v>An error has occured, please contact eHealthier by email info@ehealthier.net</v>
      </c>
    </row>
    <row r="33" spans="1:57" ht="14.25" customHeight="1">
      <c r="A33">
        <v>0</v>
      </c>
      <c r="B33">
        <v>0</v>
      </c>
      <c r="C33" s="54">
        <v>0</v>
      </c>
      <c r="D33" s="54">
        <v>0</v>
      </c>
      <c r="E33">
        <v>0</v>
      </c>
      <c r="F33">
        <v>0</v>
      </c>
      <c r="G33">
        <v>0</v>
      </c>
      <c r="H33">
        <v>0</v>
      </c>
      <c r="I33">
        <v>0</v>
      </c>
      <c r="J33">
        <v>0</v>
      </c>
      <c r="K33">
        <v>0</v>
      </c>
      <c r="L33">
        <v>0</v>
      </c>
      <c r="M33">
        <v>0</v>
      </c>
      <c r="N33">
        <v>0</v>
      </c>
      <c r="O33" s="55">
        <v>0</v>
      </c>
      <c r="P33">
        <v>0</v>
      </c>
      <c r="Q33">
        <v>0</v>
      </c>
      <c r="R33">
        <v>0</v>
      </c>
      <c r="S33">
        <v>0</v>
      </c>
      <c r="T33">
        <v>0</v>
      </c>
      <c r="U33">
        <v>0</v>
      </c>
      <c r="V33">
        <v>0</v>
      </c>
      <c r="W33" s="106">
        <v>0</v>
      </c>
      <c r="X33">
        <v>0</v>
      </c>
      <c r="Y33">
        <v>0</v>
      </c>
      <c r="Z33">
        <v>0</v>
      </c>
      <c r="AA33">
        <v>0</v>
      </c>
      <c r="AB33">
        <v>0</v>
      </c>
      <c r="AC33">
        <v>0</v>
      </c>
      <c r="AD33">
        <v>0</v>
      </c>
      <c r="AE33">
        <v>0</v>
      </c>
      <c r="AF33">
        <v>0</v>
      </c>
      <c r="AG33">
        <v>0</v>
      </c>
      <c r="AH33">
        <v>0</v>
      </c>
      <c r="AI33" s="14">
        <v>0</v>
      </c>
      <c r="AJ33" s="14">
        <v>0</v>
      </c>
      <c r="AK33" s="14">
        <v>0</v>
      </c>
      <c r="AL33" s="14">
        <v>0</v>
      </c>
      <c r="AM33" s="14">
        <v>0</v>
      </c>
      <c r="AN33" s="14">
        <v>0</v>
      </c>
      <c r="AO33" s="14">
        <v>0</v>
      </c>
      <c r="AP33" s="14">
        <v>0</v>
      </c>
      <c r="AQ33" s="14">
        <v>0</v>
      </c>
      <c r="AR33" s="95">
        <v>0</v>
      </c>
      <c r="AS33" s="57">
        <f t="shared" si="0"/>
        <v>0</v>
      </c>
      <c r="AT33" s="68" t="str">
        <f t="shared" si="1"/>
        <v>0 0</v>
      </c>
      <c r="AU33" s="14" t="e">
        <f t="shared" si="2"/>
        <v>#N/A</v>
      </c>
      <c r="AV33" s="14" t="e">
        <f t="shared" si="3"/>
        <v>#N/A</v>
      </c>
      <c r="AW33" s="14" t="e">
        <f t="shared" si="4"/>
        <v>#N/A</v>
      </c>
      <c r="AX33" s="14" t="e">
        <f t="shared" si="5"/>
        <v>#N/A</v>
      </c>
      <c r="AY33" s="14" t="e">
        <f t="shared" si="6"/>
        <v>#N/A</v>
      </c>
      <c r="AZ33" s="14" t="e">
        <f t="shared" si="7"/>
        <v>#N/A</v>
      </c>
      <c r="BA33" s="14" t="e">
        <f t="shared" si="8"/>
        <v>#N/A</v>
      </c>
      <c r="BB33" s="14" t="e">
        <f t="shared" si="9"/>
        <v>#N/A</v>
      </c>
      <c r="BC33" s="14" t="e">
        <f t="shared" si="10"/>
        <v>#N/A</v>
      </c>
      <c r="BD33" s="14" t="e">
        <f t="shared" si="11"/>
        <v>#N/A</v>
      </c>
      <c r="BE33" s="14" t="str">
        <f t="shared" si="12"/>
        <v>An error has occured, please contact eHealthier by email info@ehealthier.net</v>
      </c>
    </row>
    <row r="34" spans="1:57" ht="14.25" customHeight="1">
      <c r="A34">
        <v>0</v>
      </c>
      <c r="B34">
        <v>0</v>
      </c>
      <c r="C34" s="54">
        <v>0</v>
      </c>
      <c r="D34" s="54">
        <v>0</v>
      </c>
      <c r="E34">
        <v>0</v>
      </c>
      <c r="F34">
        <v>0</v>
      </c>
      <c r="G34">
        <v>0</v>
      </c>
      <c r="H34">
        <v>0</v>
      </c>
      <c r="I34">
        <v>0</v>
      </c>
      <c r="J34">
        <v>0</v>
      </c>
      <c r="K34">
        <v>0</v>
      </c>
      <c r="L34">
        <v>0</v>
      </c>
      <c r="M34">
        <v>0</v>
      </c>
      <c r="N34">
        <v>0</v>
      </c>
      <c r="O34">
        <v>0</v>
      </c>
      <c r="P34">
        <v>0</v>
      </c>
      <c r="Q34">
        <v>0</v>
      </c>
      <c r="R34">
        <v>0</v>
      </c>
      <c r="S34">
        <v>0</v>
      </c>
      <c r="T34">
        <v>0</v>
      </c>
      <c r="U34">
        <v>0</v>
      </c>
      <c r="V34">
        <v>0</v>
      </c>
      <c r="W34" s="106">
        <v>0</v>
      </c>
      <c r="X34">
        <v>0</v>
      </c>
      <c r="Y34">
        <v>0</v>
      </c>
      <c r="Z34">
        <v>0</v>
      </c>
      <c r="AA34">
        <v>0</v>
      </c>
      <c r="AB34">
        <v>0</v>
      </c>
      <c r="AC34">
        <v>0</v>
      </c>
      <c r="AD34">
        <v>0</v>
      </c>
      <c r="AE34">
        <v>0</v>
      </c>
      <c r="AF34">
        <v>0</v>
      </c>
      <c r="AG34">
        <v>0</v>
      </c>
      <c r="AH34">
        <v>0</v>
      </c>
      <c r="AI34" s="14">
        <v>0</v>
      </c>
      <c r="AJ34" s="14">
        <v>0</v>
      </c>
      <c r="AK34" s="14">
        <v>0</v>
      </c>
      <c r="AL34" s="14">
        <v>0</v>
      </c>
      <c r="AM34" s="14">
        <v>0</v>
      </c>
      <c r="AN34" s="14">
        <v>0</v>
      </c>
      <c r="AO34" s="14">
        <v>0</v>
      </c>
      <c r="AP34" s="14">
        <v>0</v>
      </c>
      <c r="AQ34" s="14">
        <v>0</v>
      </c>
      <c r="AR34" s="95">
        <v>0</v>
      </c>
      <c r="AS34" s="57">
        <f t="shared" si="0"/>
        <v>0</v>
      </c>
      <c r="AT34" s="68" t="str">
        <f t="shared" si="1"/>
        <v>0 0</v>
      </c>
      <c r="AU34" s="14" t="e">
        <f t="shared" si="2"/>
        <v>#N/A</v>
      </c>
      <c r="AV34" s="14" t="e">
        <f t="shared" si="3"/>
        <v>#N/A</v>
      </c>
      <c r="AW34" s="14" t="e">
        <f t="shared" si="4"/>
        <v>#N/A</v>
      </c>
      <c r="AX34" s="14" t="e">
        <f t="shared" si="5"/>
        <v>#N/A</v>
      </c>
      <c r="AY34" s="14" t="e">
        <f t="shared" si="6"/>
        <v>#N/A</v>
      </c>
      <c r="AZ34" s="14" t="e">
        <f t="shared" si="7"/>
        <v>#N/A</v>
      </c>
      <c r="BA34" s="14" t="e">
        <f t="shared" si="8"/>
        <v>#N/A</v>
      </c>
      <c r="BB34" s="14" t="e">
        <f t="shared" si="9"/>
        <v>#N/A</v>
      </c>
      <c r="BC34" s="14" t="e">
        <f t="shared" si="10"/>
        <v>#N/A</v>
      </c>
      <c r="BD34" s="14" t="e">
        <f t="shared" si="11"/>
        <v>#N/A</v>
      </c>
      <c r="BE34" s="14" t="str">
        <f t="shared" si="12"/>
        <v>An error has occured, please contact eHealthier by email info@ehealthier.net</v>
      </c>
    </row>
    <row r="35" spans="1:57" ht="14.25" customHeight="1">
      <c r="A35">
        <v>0</v>
      </c>
      <c r="B35">
        <v>0</v>
      </c>
      <c r="C35" s="54">
        <v>0</v>
      </c>
      <c r="D35" s="54">
        <v>0</v>
      </c>
      <c r="E35">
        <v>0</v>
      </c>
      <c r="F35">
        <v>0</v>
      </c>
      <c r="G35">
        <v>0</v>
      </c>
      <c r="H35">
        <v>0</v>
      </c>
      <c r="I35">
        <v>0</v>
      </c>
      <c r="J35">
        <v>0</v>
      </c>
      <c r="K35">
        <v>0</v>
      </c>
      <c r="L35">
        <v>0</v>
      </c>
      <c r="M35">
        <v>0</v>
      </c>
      <c r="N35">
        <v>0</v>
      </c>
      <c r="O35">
        <v>0</v>
      </c>
      <c r="P35">
        <v>0</v>
      </c>
      <c r="Q35">
        <v>0</v>
      </c>
      <c r="R35">
        <v>0</v>
      </c>
      <c r="S35">
        <v>0</v>
      </c>
      <c r="T35">
        <v>0</v>
      </c>
      <c r="U35">
        <v>0</v>
      </c>
      <c r="V35">
        <v>0</v>
      </c>
      <c r="W35" s="106">
        <v>0</v>
      </c>
      <c r="X35">
        <v>0</v>
      </c>
      <c r="Y35">
        <v>0</v>
      </c>
      <c r="Z35">
        <v>0</v>
      </c>
      <c r="AA35">
        <v>0</v>
      </c>
      <c r="AB35">
        <v>0</v>
      </c>
      <c r="AC35">
        <v>0</v>
      </c>
      <c r="AD35">
        <v>0</v>
      </c>
      <c r="AE35">
        <v>0</v>
      </c>
      <c r="AF35">
        <v>0</v>
      </c>
      <c r="AG35">
        <v>0</v>
      </c>
      <c r="AH35">
        <v>0</v>
      </c>
      <c r="AI35" s="14">
        <v>0</v>
      </c>
      <c r="AJ35" s="14">
        <v>0</v>
      </c>
      <c r="AK35" s="14">
        <v>0</v>
      </c>
      <c r="AL35" s="14">
        <v>0</v>
      </c>
      <c r="AM35" s="14">
        <v>0</v>
      </c>
      <c r="AN35" s="14">
        <v>0</v>
      </c>
      <c r="AO35" s="14">
        <v>0</v>
      </c>
      <c r="AP35" s="14">
        <v>0</v>
      </c>
      <c r="AQ35" s="14">
        <v>0</v>
      </c>
      <c r="AR35" s="95">
        <v>0</v>
      </c>
      <c r="AS35" s="57">
        <f t="shared" si="0"/>
        <v>0</v>
      </c>
      <c r="AT35" s="68" t="str">
        <f t="shared" si="1"/>
        <v>0 0</v>
      </c>
      <c r="AU35" s="14" t="e">
        <f t="shared" si="2"/>
        <v>#N/A</v>
      </c>
      <c r="AV35" s="14" t="e">
        <f t="shared" si="3"/>
        <v>#N/A</v>
      </c>
      <c r="AW35" s="14" t="e">
        <f t="shared" si="4"/>
        <v>#N/A</v>
      </c>
      <c r="AX35" s="14" t="e">
        <f t="shared" si="5"/>
        <v>#N/A</v>
      </c>
      <c r="AY35" s="14" t="e">
        <f t="shared" si="6"/>
        <v>#N/A</v>
      </c>
      <c r="AZ35" s="14" t="e">
        <f t="shared" si="7"/>
        <v>#N/A</v>
      </c>
      <c r="BA35" s="14" t="e">
        <f t="shared" si="8"/>
        <v>#N/A</v>
      </c>
      <c r="BB35" s="14" t="e">
        <f t="shared" si="9"/>
        <v>#N/A</v>
      </c>
      <c r="BC35" s="14" t="e">
        <f t="shared" si="10"/>
        <v>#N/A</v>
      </c>
      <c r="BD35" s="14" t="e">
        <f t="shared" si="11"/>
        <v>#N/A</v>
      </c>
      <c r="BE35" s="14" t="str">
        <f t="shared" si="12"/>
        <v>An error has occured, please contact eHealthier by email info@ehealthier.net</v>
      </c>
    </row>
    <row r="36" spans="1:57" ht="14.25" customHeight="1">
      <c r="A36">
        <v>0</v>
      </c>
      <c r="B36">
        <v>0</v>
      </c>
      <c r="C36" s="54">
        <v>0</v>
      </c>
      <c r="D36" s="54">
        <v>0</v>
      </c>
      <c r="E36">
        <v>0</v>
      </c>
      <c r="F36">
        <v>0</v>
      </c>
      <c r="G36">
        <v>0</v>
      </c>
      <c r="H36">
        <v>0</v>
      </c>
      <c r="I36">
        <v>0</v>
      </c>
      <c r="J36">
        <v>0</v>
      </c>
      <c r="K36">
        <v>0</v>
      </c>
      <c r="L36">
        <v>0</v>
      </c>
      <c r="M36">
        <v>0</v>
      </c>
      <c r="N36">
        <v>0</v>
      </c>
      <c r="O36">
        <v>0</v>
      </c>
      <c r="P36">
        <v>0</v>
      </c>
      <c r="Q36">
        <v>0</v>
      </c>
      <c r="R36">
        <v>0</v>
      </c>
      <c r="S36">
        <v>0</v>
      </c>
      <c r="T36">
        <v>0</v>
      </c>
      <c r="U36">
        <v>0</v>
      </c>
      <c r="V36">
        <v>0</v>
      </c>
      <c r="W36" s="106">
        <v>0</v>
      </c>
      <c r="X36">
        <v>0</v>
      </c>
      <c r="Y36">
        <v>0</v>
      </c>
      <c r="Z36">
        <v>0</v>
      </c>
      <c r="AA36">
        <v>0</v>
      </c>
      <c r="AB36">
        <v>0</v>
      </c>
      <c r="AC36">
        <v>0</v>
      </c>
      <c r="AD36">
        <v>0</v>
      </c>
      <c r="AE36">
        <v>0</v>
      </c>
      <c r="AF36">
        <v>0</v>
      </c>
      <c r="AG36">
        <v>0</v>
      </c>
      <c r="AH36">
        <v>0</v>
      </c>
      <c r="AI36" s="14">
        <v>0</v>
      </c>
      <c r="AJ36" s="14">
        <v>0</v>
      </c>
      <c r="AK36" s="14">
        <v>0</v>
      </c>
      <c r="AL36" s="14">
        <v>0</v>
      </c>
      <c r="AM36" s="14">
        <v>0</v>
      </c>
      <c r="AN36" s="14">
        <v>0</v>
      </c>
      <c r="AO36" s="14">
        <v>0</v>
      </c>
      <c r="AP36" s="14">
        <v>0</v>
      </c>
      <c r="AQ36" s="14">
        <v>0</v>
      </c>
      <c r="AR36" s="95">
        <v>0</v>
      </c>
      <c r="AS36" s="57">
        <f t="shared" si="0"/>
        <v>0</v>
      </c>
      <c r="AT36" s="68" t="str">
        <f t="shared" si="1"/>
        <v>0 0</v>
      </c>
      <c r="AU36" s="14" t="e">
        <f t="shared" si="2"/>
        <v>#N/A</v>
      </c>
      <c r="AV36" s="14" t="e">
        <f t="shared" si="3"/>
        <v>#N/A</v>
      </c>
      <c r="AW36" s="14" t="e">
        <f t="shared" si="4"/>
        <v>#N/A</v>
      </c>
      <c r="AX36" s="14" t="e">
        <f t="shared" si="5"/>
        <v>#N/A</v>
      </c>
      <c r="AY36" s="14" t="e">
        <f t="shared" si="6"/>
        <v>#N/A</v>
      </c>
      <c r="AZ36" s="14" t="e">
        <f t="shared" si="7"/>
        <v>#N/A</v>
      </c>
      <c r="BA36" s="14" t="e">
        <f t="shared" si="8"/>
        <v>#N/A</v>
      </c>
      <c r="BB36" s="14" t="e">
        <f t="shared" si="9"/>
        <v>#N/A</v>
      </c>
      <c r="BC36" s="14" t="e">
        <f t="shared" si="10"/>
        <v>#N/A</v>
      </c>
      <c r="BD36" s="14" t="e">
        <f t="shared" si="11"/>
        <v>#N/A</v>
      </c>
      <c r="BE36" s="14" t="str">
        <f t="shared" si="12"/>
        <v>An error has occured, please contact eHealthier by email info@ehealthier.net</v>
      </c>
    </row>
    <row r="37" spans="1:57" ht="14.25" customHeight="1">
      <c r="A37">
        <v>0</v>
      </c>
      <c r="B37">
        <v>0</v>
      </c>
      <c r="C37" s="54">
        <v>0</v>
      </c>
      <c r="D37" s="54">
        <v>0</v>
      </c>
      <c r="E37">
        <v>0</v>
      </c>
      <c r="F37">
        <v>0</v>
      </c>
      <c r="G37">
        <v>0</v>
      </c>
      <c r="H37">
        <v>0</v>
      </c>
      <c r="I37">
        <v>0</v>
      </c>
      <c r="J37">
        <v>0</v>
      </c>
      <c r="K37">
        <v>0</v>
      </c>
      <c r="L37">
        <v>0</v>
      </c>
      <c r="M37">
        <v>0</v>
      </c>
      <c r="N37">
        <v>0</v>
      </c>
      <c r="O37">
        <v>0</v>
      </c>
      <c r="P37">
        <v>0</v>
      </c>
      <c r="Q37">
        <v>0</v>
      </c>
      <c r="R37">
        <v>0</v>
      </c>
      <c r="S37">
        <v>0</v>
      </c>
      <c r="T37">
        <v>0</v>
      </c>
      <c r="U37">
        <v>0</v>
      </c>
      <c r="V37">
        <v>0</v>
      </c>
      <c r="W37" s="106">
        <v>0</v>
      </c>
      <c r="X37">
        <v>0</v>
      </c>
      <c r="Y37">
        <v>0</v>
      </c>
      <c r="Z37">
        <v>0</v>
      </c>
      <c r="AA37">
        <v>0</v>
      </c>
      <c r="AB37">
        <v>0</v>
      </c>
      <c r="AC37">
        <v>0</v>
      </c>
      <c r="AD37">
        <v>0</v>
      </c>
      <c r="AE37">
        <v>0</v>
      </c>
      <c r="AF37">
        <v>0</v>
      </c>
      <c r="AG37">
        <v>0</v>
      </c>
      <c r="AH37">
        <v>0</v>
      </c>
      <c r="AI37" s="14">
        <v>0</v>
      </c>
      <c r="AJ37" s="14">
        <v>0</v>
      </c>
      <c r="AK37" s="14">
        <v>0</v>
      </c>
      <c r="AL37" s="14">
        <v>0</v>
      </c>
      <c r="AM37" s="14">
        <v>0</v>
      </c>
      <c r="AN37" s="14">
        <v>0</v>
      </c>
      <c r="AO37" s="14">
        <v>0</v>
      </c>
      <c r="AP37" s="14">
        <v>0</v>
      </c>
      <c r="AQ37" s="14">
        <v>0</v>
      </c>
      <c r="AR37" s="95">
        <v>0</v>
      </c>
      <c r="AS37" s="57">
        <f t="shared" si="0"/>
        <v>0</v>
      </c>
      <c r="AT37" s="68" t="str">
        <f t="shared" si="1"/>
        <v>0 0</v>
      </c>
      <c r="AU37" s="14" t="e">
        <f t="shared" si="2"/>
        <v>#N/A</v>
      </c>
      <c r="AV37" s="14" t="e">
        <f t="shared" si="3"/>
        <v>#N/A</v>
      </c>
      <c r="AW37" s="14" t="e">
        <f t="shared" si="4"/>
        <v>#N/A</v>
      </c>
      <c r="AX37" s="14" t="e">
        <f t="shared" si="5"/>
        <v>#N/A</v>
      </c>
      <c r="AY37" s="14" t="e">
        <f t="shared" si="6"/>
        <v>#N/A</v>
      </c>
      <c r="AZ37" s="14" t="e">
        <f t="shared" si="7"/>
        <v>#N/A</v>
      </c>
      <c r="BA37" s="14" t="e">
        <f t="shared" si="8"/>
        <v>#N/A</v>
      </c>
      <c r="BB37" s="14" t="e">
        <f t="shared" si="9"/>
        <v>#N/A</v>
      </c>
      <c r="BC37" s="14" t="e">
        <f t="shared" si="10"/>
        <v>#N/A</v>
      </c>
      <c r="BD37" s="14" t="e">
        <f t="shared" si="11"/>
        <v>#N/A</v>
      </c>
      <c r="BE37" s="14" t="str">
        <f t="shared" si="12"/>
        <v>An error has occured, please contact eHealthier by email info@ehealthier.net</v>
      </c>
    </row>
    <row r="38" spans="1:57" ht="14.25" customHeight="1">
      <c r="A38">
        <v>0</v>
      </c>
      <c r="B38">
        <v>0</v>
      </c>
      <c r="C38" s="54">
        <v>0</v>
      </c>
      <c r="D38" s="54">
        <v>0</v>
      </c>
      <c r="E38">
        <v>0</v>
      </c>
      <c r="F38">
        <v>0</v>
      </c>
      <c r="G38">
        <v>0</v>
      </c>
      <c r="H38">
        <v>0</v>
      </c>
      <c r="I38">
        <v>0</v>
      </c>
      <c r="J38">
        <v>0</v>
      </c>
      <c r="K38">
        <v>0</v>
      </c>
      <c r="L38">
        <v>0</v>
      </c>
      <c r="M38">
        <v>0</v>
      </c>
      <c r="N38">
        <v>0</v>
      </c>
      <c r="O38">
        <v>0</v>
      </c>
      <c r="P38">
        <v>0</v>
      </c>
      <c r="Q38">
        <v>0</v>
      </c>
      <c r="R38">
        <v>0</v>
      </c>
      <c r="S38">
        <v>0</v>
      </c>
      <c r="T38">
        <v>0</v>
      </c>
      <c r="U38">
        <v>0</v>
      </c>
      <c r="V38">
        <v>0</v>
      </c>
      <c r="W38" s="106">
        <v>0</v>
      </c>
      <c r="X38">
        <v>0</v>
      </c>
      <c r="Y38">
        <v>0</v>
      </c>
      <c r="Z38">
        <v>0</v>
      </c>
      <c r="AA38">
        <v>0</v>
      </c>
      <c r="AB38">
        <v>0</v>
      </c>
      <c r="AC38">
        <v>0</v>
      </c>
      <c r="AD38">
        <v>0</v>
      </c>
      <c r="AE38">
        <v>0</v>
      </c>
      <c r="AF38">
        <v>0</v>
      </c>
      <c r="AG38">
        <v>0</v>
      </c>
      <c r="AH38">
        <v>0</v>
      </c>
      <c r="AI38" s="14">
        <v>0</v>
      </c>
      <c r="AJ38" s="14">
        <v>0</v>
      </c>
      <c r="AK38" s="14">
        <v>0</v>
      </c>
      <c r="AL38" s="14">
        <v>0</v>
      </c>
      <c r="AM38" s="14">
        <v>0</v>
      </c>
      <c r="AN38" s="14">
        <v>0</v>
      </c>
      <c r="AO38" s="14">
        <v>0</v>
      </c>
      <c r="AP38" s="14">
        <v>0</v>
      </c>
      <c r="AQ38" s="14">
        <v>0</v>
      </c>
      <c r="AR38" s="95">
        <v>0</v>
      </c>
      <c r="AS38" s="57">
        <f t="shared" si="0"/>
        <v>0</v>
      </c>
      <c r="AT38" s="68" t="str">
        <f t="shared" si="1"/>
        <v>0 0</v>
      </c>
      <c r="AU38" s="14" t="e">
        <f t="shared" si="2"/>
        <v>#N/A</v>
      </c>
      <c r="AV38" s="14" t="e">
        <f t="shared" si="3"/>
        <v>#N/A</v>
      </c>
      <c r="AW38" s="14" t="e">
        <f t="shared" si="4"/>
        <v>#N/A</v>
      </c>
      <c r="AX38" s="14" t="e">
        <f t="shared" si="5"/>
        <v>#N/A</v>
      </c>
      <c r="AY38" s="14" t="e">
        <f t="shared" si="6"/>
        <v>#N/A</v>
      </c>
      <c r="AZ38" s="14" t="e">
        <f t="shared" si="7"/>
        <v>#N/A</v>
      </c>
      <c r="BA38" s="14" t="e">
        <f t="shared" si="8"/>
        <v>#N/A</v>
      </c>
      <c r="BB38" s="14" t="e">
        <f t="shared" si="9"/>
        <v>#N/A</v>
      </c>
      <c r="BC38" s="14" t="e">
        <f t="shared" si="10"/>
        <v>#N/A</v>
      </c>
      <c r="BD38" s="14" t="e">
        <f t="shared" si="11"/>
        <v>#N/A</v>
      </c>
      <c r="BE38" s="14" t="str">
        <f t="shared" si="12"/>
        <v>An error has occured, please contact eHealthier by email info@ehealthier.net</v>
      </c>
    </row>
    <row r="39" spans="1:57" ht="14.25" customHeight="1">
      <c r="A39">
        <v>0</v>
      </c>
      <c r="B39">
        <v>0</v>
      </c>
      <c r="C39" s="54">
        <v>0</v>
      </c>
      <c r="D39" s="54">
        <v>0</v>
      </c>
      <c r="E39">
        <v>0</v>
      </c>
      <c r="F39">
        <v>0</v>
      </c>
      <c r="G39">
        <v>0</v>
      </c>
      <c r="H39">
        <v>0</v>
      </c>
      <c r="I39">
        <v>0</v>
      </c>
      <c r="J39">
        <v>0</v>
      </c>
      <c r="K39">
        <v>0</v>
      </c>
      <c r="L39">
        <v>0</v>
      </c>
      <c r="M39">
        <v>0</v>
      </c>
      <c r="N39">
        <v>0</v>
      </c>
      <c r="O39">
        <v>0</v>
      </c>
      <c r="P39">
        <v>0</v>
      </c>
      <c r="Q39">
        <v>0</v>
      </c>
      <c r="R39">
        <v>0</v>
      </c>
      <c r="S39">
        <v>0</v>
      </c>
      <c r="T39">
        <v>0</v>
      </c>
      <c r="U39">
        <v>0</v>
      </c>
      <c r="V39">
        <v>0</v>
      </c>
      <c r="W39" s="106">
        <v>0</v>
      </c>
      <c r="X39">
        <v>0</v>
      </c>
      <c r="Y39">
        <v>0</v>
      </c>
      <c r="Z39">
        <v>0</v>
      </c>
      <c r="AA39">
        <v>0</v>
      </c>
      <c r="AB39">
        <v>0</v>
      </c>
      <c r="AC39">
        <v>0</v>
      </c>
      <c r="AD39">
        <v>0</v>
      </c>
      <c r="AE39">
        <v>0</v>
      </c>
      <c r="AF39">
        <v>0</v>
      </c>
      <c r="AG39">
        <v>0</v>
      </c>
      <c r="AH39">
        <v>0</v>
      </c>
      <c r="AI39" s="14">
        <v>0</v>
      </c>
      <c r="AJ39" s="14">
        <v>0</v>
      </c>
      <c r="AK39" s="14">
        <v>0</v>
      </c>
      <c r="AL39" s="14">
        <v>0</v>
      </c>
      <c r="AM39" s="14">
        <v>0</v>
      </c>
      <c r="AN39" s="14">
        <v>0</v>
      </c>
      <c r="AO39" s="14">
        <v>0</v>
      </c>
      <c r="AP39" s="14">
        <v>0</v>
      </c>
      <c r="AQ39" s="14">
        <v>0</v>
      </c>
      <c r="AR39" s="95">
        <v>0</v>
      </c>
      <c r="AS39" s="57">
        <f t="shared" si="0"/>
        <v>0</v>
      </c>
      <c r="AT39" s="68" t="str">
        <f t="shared" si="1"/>
        <v>0 0</v>
      </c>
      <c r="AU39" s="14" t="e">
        <f t="shared" si="2"/>
        <v>#N/A</v>
      </c>
      <c r="AV39" s="14" t="e">
        <f t="shared" si="3"/>
        <v>#N/A</v>
      </c>
      <c r="AW39" s="14" t="e">
        <f t="shared" si="4"/>
        <v>#N/A</v>
      </c>
      <c r="AX39" s="14" t="e">
        <f t="shared" si="5"/>
        <v>#N/A</v>
      </c>
      <c r="AY39" s="14" t="e">
        <f t="shared" si="6"/>
        <v>#N/A</v>
      </c>
      <c r="AZ39" s="14" t="e">
        <f t="shared" si="7"/>
        <v>#N/A</v>
      </c>
      <c r="BA39" s="14" t="e">
        <f t="shared" si="8"/>
        <v>#N/A</v>
      </c>
      <c r="BB39" s="14" t="e">
        <f t="shared" si="9"/>
        <v>#N/A</v>
      </c>
      <c r="BC39" s="14" t="e">
        <f t="shared" si="10"/>
        <v>#N/A</v>
      </c>
      <c r="BD39" s="14" t="e">
        <f t="shared" si="11"/>
        <v>#N/A</v>
      </c>
      <c r="BE39" s="14" t="str">
        <f t="shared" si="12"/>
        <v>An error has occured, please contact eHealthier by email info@ehealthier.net</v>
      </c>
    </row>
    <row r="40" spans="1:57" ht="14.25" customHeight="1">
      <c r="A40">
        <v>0</v>
      </c>
      <c r="B40">
        <v>0</v>
      </c>
      <c r="C40" s="54">
        <v>0</v>
      </c>
      <c r="D40" s="54">
        <v>0</v>
      </c>
      <c r="E40">
        <v>0</v>
      </c>
      <c r="F40">
        <v>0</v>
      </c>
      <c r="G40">
        <v>0</v>
      </c>
      <c r="H40">
        <v>0</v>
      </c>
      <c r="I40">
        <v>0</v>
      </c>
      <c r="J40">
        <v>0</v>
      </c>
      <c r="K40">
        <v>0</v>
      </c>
      <c r="L40">
        <v>0</v>
      </c>
      <c r="M40">
        <v>0</v>
      </c>
      <c r="N40">
        <v>0</v>
      </c>
      <c r="O40">
        <v>0</v>
      </c>
      <c r="P40">
        <v>0</v>
      </c>
      <c r="Q40">
        <v>0</v>
      </c>
      <c r="R40">
        <v>0</v>
      </c>
      <c r="S40">
        <v>0</v>
      </c>
      <c r="T40">
        <v>0</v>
      </c>
      <c r="U40">
        <v>0</v>
      </c>
      <c r="V40">
        <v>0</v>
      </c>
      <c r="W40" s="106">
        <v>0</v>
      </c>
      <c r="X40">
        <v>0</v>
      </c>
      <c r="Y40">
        <v>0</v>
      </c>
      <c r="Z40">
        <v>0</v>
      </c>
      <c r="AA40">
        <v>0</v>
      </c>
      <c r="AB40">
        <v>0</v>
      </c>
      <c r="AC40">
        <v>0</v>
      </c>
      <c r="AD40">
        <v>0</v>
      </c>
      <c r="AE40">
        <v>0</v>
      </c>
      <c r="AF40">
        <v>0</v>
      </c>
      <c r="AG40">
        <v>0</v>
      </c>
      <c r="AH40">
        <v>0</v>
      </c>
      <c r="AI40" s="14">
        <v>0</v>
      </c>
      <c r="AJ40" s="14">
        <v>0</v>
      </c>
      <c r="AK40" s="14">
        <v>0</v>
      </c>
      <c r="AL40" s="14">
        <v>0</v>
      </c>
      <c r="AM40" s="14">
        <v>0</v>
      </c>
      <c r="AN40" s="14">
        <v>0</v>
      </c>
      <c r="AO40" s="14">
        <v>0</v>
      </c>
      <c r="AP40" s="14">
        <v>0</v>
      </c>
      <c r="AQ40" s="14">
        <v>0</v>
      </c>
      <c r="AR40" s="95">
        <v>0</v>
      </c>
      <c r="AS40" s="57">
        <f t="shared" si="0"/>
        <v>0</v>
      </c>
      <c r="AT40" s="68" t="str">
        <f t="shared" si="1"/>
        <v>0 0</v>
      </c>
      <c r="AU40" s="14" t="e">
        <f t="shared" si="2"/>
        <v>#N/A</v>
      </c>
      <c r="AV40" s="14" t="e">
        <f t="shared" si="3"/>
        <v>#N/A</v>
      </c>
      <c r="AW40" s="14" t="e">
        <f t="shared" si="4"/>
        <v>#N/A</v>
      </c>
      <c r="AX40" s="14" t="e">
        <f t="shared" si="5"/>
        <v>#N/A</v>
      </c>
      <c r="AY40" s="14" t="e">
        <f t="shared" si="6"/>
        <v>#N/A</v>
      </c>
      <c r="AZ40" s="14" t="e">
        <f t="shared" si="7"/>
        <v>#N/A</v>
      </c>
      <c r="BA40" s="14" t="e">
        <f t="shared" si="8"/>
        <v>#N/A</v>
      </c>
      <c r="BB40" s="14" t="e">
        <f t="shared" si="9"/>
        <v>#N/A</v>
      </c>
      <c r="BC40" s="14" t="e">
        <f t="shared" si="10"/>
        <v>#N/A</v>
      </c>
      <c r="BD40" s="14" t="e">
        <f t="shared" si="11"/>
        <v>#N/A</v>
      </c>
      <c r="BE40" s="14" t="str">
        <f t="shared" si="12"/>
        <v>An error has occured, please contact eHealthier by email info@ehealthier.net</v>
      </c>
    </row>
    <row r="41" spans="1:57" ht="14.25" customHeight="1">
      <c r="A41">
        <v>0</v>
      </c>
      <c r="B41">
        <v>0</v>
      </c>
      <c r="C41" s="54">
        <v>0</v>
      </c>
      <c r="D41" s="54">
        <v>0</v>
      </c>
      <c r="E41">
        <v>0</v>
      </c>
      <c r="F41">
        <v>0</v>
      </c>
      <c r="G41">
        <v>0</v>
      </c>
      <c r="H41">
        <v>0</v>
      </c>
      <c r="I41">
        <v>0</v>
      </c>
      <c r="J41">
        <v>0</v>
      </c>
      <c r="K41">
        <v>0</v>
      </c>
      <c r="L41">
        <v>0</v>
      </c>
      <c r="M41">
        <v>0</v>
      </c>
      <c r="N41">
        <v>0</v>
      </c>
      <c r="O41">
        <v>0</v>
      </c>
      <c r="P41">
        <v>0</v>
      </c>
      <c r="Q41">
        <v>0</v>
      </c>
      <c r="R41">
        <v>0</v>
      </c>
      <c r="S41">
        <v>0</v>
      </c>
      <c r="T41">
        <v>0</v>
      </c>
      <c r="U41">
        <v>0</v>
      </c>
      <c r="V41">
        <v>0</v>
      </c>
      <c r="W41" s="106">
        <v>0</v>
      </c>
      <c r="X41">
        <v>0</v>
      </c>
      <c r="Y41">
        <v>0</v>
      </c>
      <c r="Z41">
        <v>0</v>
      </c>
      <c r="AA41">
        <v>0</v>
      </c>
      <c r="AB41">
        <v>0</v>
      </c>
      <c r="AC41">
        <v>0</v>
      </c>
      <c r="AD41">
        <v>0</v>
      </c>
      <c r="AE41">
        <v>0</v>
      </c>
      <c r="AF41">
        <v>0</v>
      </c>
      <c r="AG41">
        <v>0</v>
      </c>
      <c r="AH41">
        <v>0</v>
      </c>
      <c r="AI41" s="14">
        <v>0</v>
      </c>
      <c r="AJ41" s="14">
        <v>0</v>
      </c>
      <c r="AK41" s="14">
        <v>0</v>
      </c>
      <c r="AL41" s="14">
        <v>0</v>
      </c>
      <c r="AM41" s="14">
        <v>0</v>
      </c>
      <c r="AN41" s="14">
        <v>0</v>
      </c>
      <c r="AO41" s="14">
        <v>0</v>
      </c>
      <c r="AP41" s="14">
        <v>0</v>
      </c>
      <c r="AQ41" s="14">
        <v>0</v>
      </c>
      <c r="AR41" s="95">
        <v>0</v>
      </c>
      <c r="AS41" s="57">
        <f t="shared" si="0"/>
        <v>0</v>
      </c>
      <c r="AT41" s="68" t="str">
        <f t="shared" si="1"/>
        <v>0 0</v>
      </c>
      <c r="AU41" s="14" t="e">
        <f t="shared" si="2"/>
        <v>#N/A</v>
      </c>
      <c r="AV41" s="14" t="e">
        <f t="shared" si="3"/>
        <v>#N/A</v>
      </c>
      <c r="AW41" s="14" t="e">
        <f t="shared" si="4"/>
        <v>#N/A</v>
      </c>
      <c r="AX41" s="14" t="e">
        <f t="shared" si="5"/>
        <v>#N/A</v>
      </c>
      <c r="AY41" s="14" t="e">
        <f t="shared" si="6"/>
        <v>#N/A</v>
      </c>
      <c r="AZ41" s="14" t="e">
        <f t="shared" si="7"/>
        <v>#N/A</v>
      </c>
      <c r="BA41" s="14" t="e">
        <f t="shared" si="8"/>
        <v>#N/A</v>
      </c>
      <c r="BB41" s="14" t="e">
        <f t="shared" si="9"/>
        <v>#N/A</v>
      </c>
      <c r="BC41" s="14" t="e">
        <f t="shared" si="10"/>
        <v>#N/A</v>
      </c>
      <c r="BD41" s="14" t="e">
        <f t="shared" si="11"/>
        <v>#N/A</v>
      </c>
      <c r="BE41" s="14" t="str">
        <f t="shared" si="12"/>
        <v>An error has occured, please contact eHealthier by email info@ehealthier.net</v>
      </c>
    </row>
    <row r="42" spans="1:57" ht="14.25" customHeight="1">
      <c r="A42">
        <v>0</v>
      </c>
      <c r="B42">
        <v>0</v>
      </c>
      <c r="C42" s="54">
        <v>0</v>
      </c>
      <c r="D42" s="54">
        <v>0</v>
      </c>
      <c r="E42">
        <v>0</v>
      </c>
      <c r="F42">
        <v>0</v>
      </c>
      <c r="G42">
        <v>0</v>
      </c>
      <c r="H42">
        <v>0</v>
      </c>
      <c r="I42">
        <v>0</v>
      </c>
      <c r="J42">
        <v>0</v>
      </c>
      <c r="K42">
        <v>0</v>
      </c>
      <c r="L42">
        <v>0</v>
      </c>
      <c r="M42">
        <v>0</v>
      </c>
      <c r="N42">
        <v>0</v>
      </c>
      <c r="O42">
        <v>0</v>
      </c>
      <c r="P42">
        <v>0</v>
      </c>
      <c r="Q42">
        <v>0</v>
      </c>
      <c r="R42">
        <v>0</v>
      </c>
      <c r="S42">
        <v>0</v>
      </c>
      <c r="T42">
        <v>0</v>
      </c>
      <c r="U42">
        <v>0</v>
      </c>
      <c r="V42">
        <v>0</v>
      </c>
      <c r="W42" s="106">
        <v>0</v>
      </c>
      <c r="X42">
        <v>0</v>
      </c>
      <c r="Y42">
        <v>0</v>
      </c>
      <c r="Z42">
        <v>0</v>
      </c>
      <c r="AA42">
        <v>0</v>
      </c>
      <c r="AB42">
        <v>0</v>
      </c>
      <c r="AC42">
        <v>0</v>
      </c>
      <c r="AD42">
        <v>0</v>
      </c>
      <c r="AE42">
        <v>0</v>
      </c>
      <c r="AF42">
        <v>0</v>
      </c>
      <c r="AG42">
        <v>0</v>
      </c>
      <c r="AH42">
        <v>0</v>
      </c>
      <c r="AI42" s="14">
        <v>0</v>
      </c>
      <c r="AJ42" s="14">
        <v>0</v>
      </c>
      <c r="AK42" s="14">
        <v>0</v>
      </c>
      <c r="AL42" s="14">
        <v>0</v>
      </c>
      <c r="AM42" s="14">
        <v>0</v>
      </c>
      <c r="AN42" s="14">
        <v>0</v>
      </c>
      <c r="AO42" s="14">
        <v>0</v>
      </c>
      <c r="AP42" s="14">
        <v>0</v>
      </c>
      <c r="AQ42" s="14">
        <v>0</v>
      </c>
      <c r="AR42" s="95">
        <v>0</v>
      </c>
      <c r="AS42" s="57">
        <f t="shared" si="0"/>
        <v>0</v>
      </c>
      <c r="AT42" s="68" t="str">
        <f t="shared" si="1"/>
        <v>0 0</v>
      </c>
      <c r="AU42" s="14" t="e">
        <f t="shared" si="2"/>
        <v>#N/A</v>
      </c>
      <c r="AV42" s="14" t="e">
        <f t="shared" si="3"/>
        <v>#N/A</v>
      </c>
      <c r="AW42" s="14" t="e">
        <f t="shared" si="4"/>
        <v>#N/A</v>
      </c>
      <c r="AX42" s="14" t="e">
        <f t="shared" si="5"/>
        <v>#N/A</v>
      </c>
      <c r="AY42" s="14" t="e">
        <f t="shared" si="6"/>
        <v>#N/A</v>
      </c>
      <c r="AZ42" s="14" t="e">
        <f t="shared" si="7"/>
        <v>#N/A</v>
      </c>
      <c r="BA42" s="14" t="e">
        <f t="shared" si="8"/>
        <v>#N/A</v>
      </c>
      <c r="BB42" s="14" t="e">
        <f t="shared" si="9"/>
        <v>#N/A</v>
      </c>
      <c r="BC42" s="14" t="e">
        <f t="shared" si="10"/>
        <v>#N/A</v>
      </c>
      <c r="BD42" s="14" t="e">
        <f t="shared" si="11"/>
        <v>#N/A</v>
      </c>
      <c r="BE42" s="14" t="str">
        <f t="shared" si="12"/>
        <v>An error has occured, please contact eHealthier by email info@ehealthier.net</v>
      </c>
    </row>
    <row r="43" spans="1:57" ht="14.25" customHeight="1">
      <c r="A43">
        <v>0</v>
      </c>
      <c r="B43">
        <v>0</v>
      </c>
      <c r="C43" s="54">
        <v>0</v>
      </c>
      <c r="D43" s="54">
        <v>0</v>
      </c>
      <c r="E43">
        <v>0</v>
      </c>
      <c r="F43">
        <v>0</v>
      </c>
      <c r="G43">
        <v>0</v>
      </c>
      <c r="H43">
        <v>0</v>
      </c>
      <c r="I43">
        <v>0</v>
      </c>
      <c r="J43">
        <v>0</v>
      </c>
      <c r="K43">
        <v>0</v>
      </c>
      <c r="L43">
        <v>0</v>
      </c>
      <c r="M43">
        <v>0</v>
      </c>
      <c r="N43">
        <v>0</v>
      </c>
      <c r="O43">
        <v>0</v>
      </c>
      <c r="P43">
        <v>0</v>
      </c>
      <c r="Q43">
        <v>0</v>
      </c>
      <c r="R43">
        <v>0</v>
      </c>
      <c r="S43">
        <v>0</v>
      </c>
      <c r="T43">
        <v>0</v>
      </c>
      <c r="U43">
        <v>0</v>
      </c>
      <c r="V43">
        <v>0</v>
      </c>
      <c r="W43" s="106">
        <v>0</v>
      </c>
      <c r="X43">
        <v>0</v>
      </c>
      <c r="Y43">
        <v>0</v>
      </c>
      <c r="Z43">
        <v>0</v>
      </c>
      <c r="AA43">
        <v>0</v>
      </c>
      <c r="AB43">
        <v>0</v>
      </c>
      <c r="AC43">
        <v>0</v>
      </c>
      <c r="AD43">
        <v>0</v>
      </c>
      <c r="AE43">
        <v>0</v>
      </c>
      <c r="AF43">
        <v>0</v>
      </c>
      <c r="AG43">
        <v>0</v>
      </c>
      <c r="AH43">
        <v>0</v>
      </c>
      <c r="AI43" s="14">
        <v>0</v>
      </c>
      <c r="AJ43" s="14">
        <v>0</v>
      </c>
      <c r="AK43" s="14">
        <v>0</v>
      </c>
      <c r="AL43" s="14">
        <v>0</v>
      </c>
      <c r="AM43" s="14">
        <v>0</v>
      </c>
      <c r="AN43" s="14">
        <v>0</v>
      </c>
      <c r="AO43" s="14">
        <v>0</v>
      </c>
      <c r="AP43" s="14">
        <v>0</v>
      </c>
      <c r="AQ43" s="14">
        <v>0</v>
      </c>
      <c r="AR43" s="95">
        <v>0</v>
      </c>
      <c r="AS43" s="57">
        <f t="shared" si="0"/>
        <v>0</v>
      </c>
      <c r="AT43" s="68" t="str">
        <f t="shared" si="1"/>
        <v>0 0</v>
      </c>
      <c r="AU43" s="14" t="e">
        <f t="shared" si="2"/>
        <v>#N/A</v>
      </c>
      <c r="AV43" s="14" t="e">
        <f t="shared" si="3"/>
        <v>#N/A</v>
      </c>
      <c r="AW43" s="14" t="e">
        <f t="shared" si="4"/>
        <v>#N/A</v>
      </c>
      <c r="AX43" s="14" t="e">
        <f t="shared" si="5"/>
        <v>#N/A</v>
      </c>
      <c r="AY43" s="14" t="e">
        <f t="shared" si="6"/>
        <v>#N/A</v>
      </c>
      <c r="AZ43" s="14" t="e">
        <f t="shared" si="7"/>
        <v>#N/A</v>
      </c>
      <c r="BA43" s="14" t="e">
        <f t="shared" si="8"/>
        <v>#N/A</v>
      </c>
      <c r="BB43" s="14" t="e">
        <f t="shared" si="9"/>
        <v>#N/A</v>
      </c>
      <c r="BC43" s="14" t="e">
        <f t="shared" si="10"/>
        <v>#N/A</v>
      </c>
      <c r="BD43" s="14" t="e">
        <f t="shared" si="11"/>
        <v>#N/A</v>
      </c>
      <c r="BE43" s="14" t="str">
        <f t="shared" si="12"/>
        <v>An error has occured, please contact eHealthier by email info@ehealthier.net</v>
      </c>
    </row>
    <row r="44" spans="1:57" ht="14.25" customHeight="1">
      <c r="A44">
        <v>0</v>
      </c>
      <c r="B44">
        <v>0</v>
      </c>
      <c r="C44" s="54">
        <v>0</v>
      </c>
      <c r="D44" s="54">
        <v>0</v>
      </c>
      <c r="E44">
        <v>0</v>
      </c>
      <c r="F44">
        <v>0</v>
      </c>
      <c r="G44">
        <v>0</v>
      </c>
      <c r="H44">
        <v>0</v>
      </c>
      <c r="I44">
        <v>0</v>
      </c>
      <c r="J44">
        <v>0</v>
      </c>
      <c r="K44">
        <v>0</v>
      </c>
      <c r="L44">
        <v>0</v>
      </c>
      <c r="M44">
        <v>0</v>
      </c>
      <c r="N44">
        <v>0</v>
      </c>
      <c r="O44">
        <v>0</v>
      </c>
      <c r="P44">
        <v>0</v>
      </c>
      <c r="Q44">
        <v>0</v>
      </c>
      <c r="R44">
        <v>0</v>
      </c>
      <c r="S44">
        <v>0</v>
      </c>
      <c r="T44">
        <v>0</v>
      </c>
      <c r="U44">
        <v>0</v>
      </c>
      <c r="V44">
        <v>0</v>
      </c>
      <c r="W44" s="106">
        <v>0</v>
      </c>
      <c r="X44">
        <v>0</v>
      </c>
      <c r="Y44">
        <v>0</v>
      </c>
      <c r="Z44">
        <v>0</v>
      </c>
      <c r="AA44">
        <v>0</v>
      </c>
      <c r="AB44">
        <v>0</v>
      </c>
      <c r="AC44">
        <v>0</v>
      </c>
      <c r="AD44">
        <v>0</v>
      </c>
      <c r="AE44">
        <v>0</v>
      </c>
      <c r="AF44">
        <v>0</v>
      </c>
      <c r="AG44">
        <v>0</v>
      </c>
      <c r="AH44">
        <v>0</v>
      </c>
      <c r="AI44" s="14">
        <v>0</v>
      </c>
      <c r="AJ44" s="14">
        <v>0</v>
      </c>
      <c r="AK44" s="14">
        <v>0</v>
      </c>
      <c r="AL44" s="14">
        <v>0</v>
      </c>
      <c r="AM44" s="14">
        <v>0</v>
      </c>
      <c r="AN44" s="14">
        <v>0</v>
      </c>
      <c r="AO44" s="14">
        <v>0</v>
      </c>
      <c r="AP44" s="14">
        <v>0</v>
      </c>
      <c r="AQ44" s="14">
        <v>0</v>
      </c>
      <c r="AR44" s="95">
        <v>0</v>
      </c>
      <c r="AS44" s="57">
        <f t="shared" si="0"/>
        <v>0</v>
      </c>
      <c r="AT44" s="68" t="str">
        <f t="shared" si="1"/>
        <v>0 0</v>
      </c>
      <c r="AU44" s="14" t="e">
        <f t="shared" si="2"/>
        <v>#N/A</v>
      </c>
      <c r="AV44" s="14" t="e">
        <f t="shared" si="3"/>
        <v>#N/A</v>
      </c>
      <c r="AW44" s="14" t="e">
        <f t="shared" si="4"/>
        <v>#N/A</v>
      </c>
      <c r="AX44" s="14" t="e">
        <f t="shared" si="5"/>
        <v>#N/A</v>
      </c>
      <c r="AY44" s="14" t="e">
        <f t="shared" si="6"/>
        <v>#N/A</v>
      </c>
      <c r="AZ44" s="14" t="e">
        <f t="shared" si="7"/>
        <v>#N/A</v>
      </c>
      <c r="BA44" s="14" t="e">
        <f t="shared" si="8"/>
        <v>#N/A</v>
      </c>
      <c r="BB44" s="14" t="e">
        <f t="shared" si="9"/>
        <v>#N/A</v>
      </c>
      <c r="BC44" s="14" t="e">
        <f t="shared" si="10"/>
        <v>#N/A</v>
      </c>
      <c r="BD44" s="14" t="e">
        <f t="shared" si="11"/>
        <v>#N/A</v>
      </c>
      <c r="BE44" s="14" t="str">
        <f t="shared" si="12"/>
        <v>An error has occured, please contact eHealthier by email info@ehealthier.net</v>
      </c>
    </row>
    <row r="45" spans="1:57" ht="15.75" customHeight="1">
      <c r="A45">
        <v>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1"/>
  <sheetViews>
    <sheetView topLeftCell="A32" workbookViewId="0">
      <selection activeCell="A61" sqref="A61"/>
    </sheetView>
  </sheetViews>
  <sheetFormatPr defaultColWidth="15.140625" defaultRowHeight="15.75" customHeight="1"/>
  <cols>
    <col min="1" max="1" width="101" customWidth="1"/>
    <col min="2" max="2" width="19.5703125" customWidth="1"/>
  </cols>
  <sheetData>
    <row r="1" spans="1:2" ht="14.25" customHeight="1">
      <c r="A1" s="14" t="s">
        <v>1177</v>
      </c>
      <c r="B1" s="97" t="s">
        <v>1178</v>
      </c>
    </row>
    <row r="2" spans="1:2" ht="14.25" customHeight="1">
      <c r="A2" s="97" t="s">
        <v>1146</v>
      </c>
      <c r="B2" s="14">
        <v>8</v>
      </c>
    </row>
    <row r="3" spans="1:2" ht="14.25" customHeight="1">
      <c r="A3" s="97" t="s">
        <v>147</v>
      </c>
      <c r="B3" s="14">
        <v>6</v>
      </c>
    </row>
    <row r="4" spans="1:2" ht="14.25" customHeight="1">
      <c r="A4" s="97" t="s">
        <v>262</v>
      </c>
      <c r="B4" s="14">
        <v>4</v>
      </c>
    </row>
    <row r="5" spans="1:2" ht="14.25" customHeight="1">
      <c r="A5" s="97" t="s">
        <v>216</v>
      </c>
      <c r="B5" s="14">
        <v>10</v>
      </c>
    </row>
    <row r="6" spans="1:2" ht="14.25" customHeight="1">
      <c r="A6" s="97" t="s">
        <v>453</v>
      </c>
      <c r="B6" s="14">
        <v>0</v>
      </c>
    </row>
    <row r="7" spans="1:2" ht="14.25" customHeight="1">
      <c r="A7" s="97" t="s">
        <v>174</v>
      </c>
      <c r="B7" s="14">
        <v>2</v>
      </c>
    </row>
    <row r="8" spans="1:2" ht="14.25" customHeight="1">
      <c r="A8" s="97" t="s">
        <v>210</v>
      </c>
      <c r="B8" s="14">
        <v>8</v>
      </c>
    </row>
    <row r="9" spans="1:2" ht="14.25" customHeight="1">
      <c r="A9" s="14" t="s">
        <v>201</v>
      </c>
      <c r="B9" s="14">
        <v>4</v>
      </c>
    </row>
    <row r="10" spans="1:2" ht="14.25" customHeight="1">
      <c r="A10" s="97" t="s">
        <v>454</v>
      </c>
      <c r="B10" s="14">
        <v>0</v>
      </c>
    </row>
    <row r="11" spans="1:2" ht="14.25" customHeight="1">
      <c r="A11" s="97" t="s">
        <v>176</v>
      </c>
      <c r="B11" s="14">
        <v>2</v>
      </c>
    </row>
    <row r="12" spans="1:2" ht="14.25" customHeight="1">
      <c r="A12" s="97" t="s">
        <v>197</v>
      </c>
      <c r="B12" s="14">
        <v>2</v>
      </c>
    </row>
    <row r="13" spans="1:2" ht="14.25" customHeight="1">
      <c r="A13" s="97" t="s">
        <v>241</v>
      </c>
      <c r="B13" s="14">
        <v>2</v>
      </c>
    </row>
    <row r="14" spans="1:2" ht="14.25" customHeight="1">
      <c r="A14" s="97" t="s">
        <v>177</v>
      </c>
      <c r="B14" s="14">
        <v>0</v>
      </c>
    </row>
    <row r="15" spans="1:2" ht="14.25" customHeight="1">
      <c r="A15" s="97" t="s">
        <v>203</v>
      </c>
      <c r="B15" s="14">
        <v>0</v>
      </c>
    </row>
    <row r="16" spans="1:2" ht="14.25" customHeight="1">
      <c r="A16" s="97" t="s">
        <v>173</v>
      </c>
      <c r="B16" s="14">
        <v>2</v>
      </c>
    </row>
    <row r="17" spans="1:2" ht="14.25" customHeight="1">
      <c r="A17" s="97" t="s">
        <v>138</v>
      </c>
      <c r="B17" s="14">
        <v>0</v>
      </c>
    </row>
    <row r="18" spans="1:2" ht="14.25" customHeight="1">
      <c r="A18" s="97" t="s">
        <v>182</v>
      </c>
      <c r="B18" s="14">
        <v>0</v>
      </c>
    </row>
    <row r="19" spans="1:2" ht="14.25" customHeight="1">
      <c r="A19" s="97" t="s">
        <v>200</v>
      </c>
      <c r="B19" s="14">
        <v>2</v>
      </c>
    </row>
    <row r="20" spans="1:2" ht="14.25" customHeight="1">
      <c r="A20" s="97" t="s">
        <v>427</v>
      </c>
      <c r="B20" s="14">
        <v>8</v>
      </c>
    </row>
    <row r="21" spans="1:2" ht="14.25" customHeight="1">
      <c r="A21" s="97" t="s">
        <v>251</v>
      </c>
      <c r="B21" s="14">
        <v>10</v>
      </c>
    </row>
    <row r="22" spans="1:2" ht="14.25" customHeight="1">
      <c r="A22" s="97" t="s">
        <v>250</v>
      </c>
      <c r="B22" s="14">
        <v>10</v>
      </c>
    </row>
    <row r="23" spans="1:2" ht="14.25" customHeight="1">
      <c r="A23" s="97" t="s">
        <v>226</v>
      </c>
      <c r="B23" s="14">
        <v>10</v>
      </c>
    </row>
    <row r="24" spans="1:2" ht="14.25" customHeight="1">
      <c r="A24" s="97" t="s">
        <v>139</v>
      </c>
      <c r="B24" s="14">
        <v>8</v>
      </c>
    </row>
    <row r="25" spans="1:2" ht="14.25" customHeight="1">
      <c r="A25" s="97" t="s">
        <v>180</v>
      </c>
      <c r="B25" s="14">
        <v>6</v>
      </c>
    </row>
    <row r="26" spans="1:2" ht="14.25" customHeight="1">
      <c r="A26" s="97" t="s">
        <v>104</v>
      </c>
      <c r="B26" s="14">
        <v>4</v>
      </c>
    </row>
    <row r="27" spans="1:2" ht="14.25" customHeight="1">
      <c r="A27" s="97" t="s">
        <v>184</v>
      </c>
      <c r="B27" s="14">
        <v>0</v>
      </c>
    </row>
    <row r="28" spans="1:2" ht="14.25" customHeight="1">
      <c r="A28" s="14" t="s">
        <v>270</v>
      </c>
      <c r="B28" s="14">
        <v>2</v>
      </c>
    </row>
    <row r="29" spans="1:2" ht="14.25" customHeight="1">
      <c r="A29" s="97" t="s">
        <v>257</v>
      </c>
      <c r="B29" s="14">
        <v>10</v>
      </c>
    </row>
    <row r="30" spans="1:2" ht="14.25" customHeight="1">
      <c r="A30" s="97" t="s">
        <v>384</v>
      </c>
      <c r="B30" s="14">
        <v>6</v>
      </c>
    </row>
    <row r="31" spans="1:2" ht="14.25" customHeight="1">
      <c r="A31" s="97" t="s">
        <v>149</v>
      </c>
      <c r="B31" s="14">
        <v>4</v>
      </c>
    </row>
    <row r="32" spans="1:2" ht="14.25" customHeight="1">
      <c r="A32" s="97" t="s">
        <v>223</v>
      </c>
      <c r="B32" s="14">
        <v>8</v>
      </c>
    </row>
    <row r="33" spans="1:2" ht="14.25" customHeight="1">
      <c r="A33" s="97" t="s">
        <v>179</v>
      </c>
      <c r="B33" s="14">
        <v>0</v>
      </c>
    </row>
    <row r="34" spans="1:2" ht="14.25" customHeight="1">
      <c r="A34" s="97" t="s">
        <v>181</v>
      </c>
      <c r="B34" s="14">
        <v>0</v>
      </c>
    </row>
    <row r="35" spans="1:2" ht="14.25" customHeight="1">
      <c r="A35" s="97" t="s">
        <v>217</v>
      </c>
      <c r="B35" s="14">
        <v>2</v>
      </c>
    </row>
    <row r="36" spans="1:2" ht="14.25" customHeight="1">
      <c r="A36" s="97" t="s">
        <v>196</v>
      </c>
      <c r="B36" s="14">
        <v>0</v>
      </c>
    </row>
    <row r="37" spans="1:2" ht="14.25" customHeight="1">
      <c r="A37" s="97" t="s">
        <v>428</v>
      </c>
      <c r="B37" s="14">
        <v>8</v>
      </c>
    </row>
    <row r="38" spans="1:2" ht="14.25" customHeight="1">
      <c r="A38" s="97" t="s">
        <v>248</v>
      </c>
      <c r="B38" s="14">
        <v>10</v>
      </c>
    </row>
    <row r="39" spans="1:2" ht="14.25" customHeight="1">
      <c r="A39" s="97" t="s">
        <v>195</v>
      </c>
      <c r="B39" s="14">
        <v>4</v>
      </c>
    </row>
    <row r="40" spans="1:2" ht="14.25" customHeight="1">
      <c r="A40" s="97" t="s">
        <v>269</v>
      </c>
      <c r="B40" s="14">
        <v>8</v>
      </c>
    </row>
    <row r="41" spans="1:2" ht="14.25" customHeight="1">
      <c r="A41" s="97" t="s">
        <v>220</v>
      </c>
      <c r="B41" s="14">
        <v>6</v>
      </c>
    </row>
    <row r="42" spans="1:2" ht="14.25" customHeight="1">
      <c r="A42" s="14" t="s">
        <v>218</v>
      </c>
      <c r="B42" s="14">
        <v>6</v>
      </c>
    </row>
    <row r="43" spans="1:2" ht="14.25" customHeight="1">
      <c r="A43" s="97" t="s">
        <v>150</v>
      </c>
      <c r="B43" s="14">
        <v>8</v>
      </c>
    </row>
    <row r="44" spans="1:2" ht="14.25" customHeight="1">
      <c r="A44" s="97" t="s">
        <v>148</v>
      </c>
      <c r="B44" s="14">
        <v>6</v>
      </c>
    </row>
    <row r="45" spans="1:2" ht="14.25" customHeight="1">
      <c r="A45" s="97" t="s">
        <v>183</v>
      </c>
      <c r="B45" s="14">
        <v>4</v>
      </c>
    </row>
    <row r="46" spans="1:2" ht="14.25" customHeight="1">
      <c r="A46" s="97" t="s">
        <v>107</v>
      </c>
      <c r="B46" s="14">
        <v>6</v>
      </c>
    </row>
    <row r="47" spans="1:2" ht="14.25" customHeight="1">
      <c r="A47" s="97" t="s">
        <v>199</v>
      </c>
      <c r="B47" s="14">
        <v>4</v>
      </c>
    </row>
    <row r="48" spans="1:2" ht="14.25" customHeight="1">
      <c r="A48" s="16" t="s">
        <v>258</v>
      </c>
      <c r="B48" s="14">
        <v>10</v>
      </c>
    </row>
    <row r="49" spans="1:2" ht="14.25" customHeight="1">
      <c r="A49" s="97" t="s">
        <v>253</v>
      </c>
      <c r="B49" s="14">
        <v>10</v>
      </c>
    </row>
    <row r="50" spans="1:2" ht="14.25" customHeight="1">
      <c r="A50" s="14" t="s">
        <v>221</v>
      </c>
      <c r="B50" s="14">
        <v>6</v>
      </c>
    </row>
    <row r="51" spans="1:2" ht="14.25" customHeight="1">
      <c r="A51" s="97" t="s">
        <v>143</v>
      </c>
      <c r="B51" s="14">
        <v>4</v>
      </c>
    </row>
    <row r="52" spans="1:2" ht="14.25" customHeight="1">
      <c r="A52" s="97" t="s">
        <v>1145</v>
      </c>
      <c r="B52" s="14">
        <v>8</v>
      </c>
    </row>
    <row r="53" spans="1:2" ht="14.25" customHeight="1">
      <c r="A53" s="97" t="s">
        <v>256</v>
      </c>
      <c r="B53" s="14">
        <v>10</v>
      </c>
    </row>
    <row r="54" spans="1:2" ht="14.25" customHeight="1">
      <c r="A54" s="97" t="s">
        <v>255</v>
      </c>
      <c r="B54" s="14">
        <v>10</v>
      </c>
    </row>
    <row r="55" spans="1:2" ht="14.25" customHeight="1">
      <c r="A55" s="97" t="s">
        <v>222</v>
      </c>
      <c r="B55" s="14">
        <v>6</v>
      </c>
    </row>
    <row r="56" spans="1:2" ht="14.25" customHeight="1">
      <c r="A56" s="97" t="s">
        <v>145</v>
      </c>
      <c r="B56" s="14">
        <v>4</v>
      </c>
    </row>
    <row r="57" spans="1:2" ht="14.25" customHeight="1">
      <c r="A57" s="97" t="s">
        <v>1149</v>
      </c>
      <c r="B57" s="14">
        <v>8</v>
      </c>
    </row>
    <row r="58" spans="1:2" ht="14.25" customHeight="1">
      <c r="A58" s="98" t="s">
        <v>175</v>
      </c>
      <c r="B58" s="14">
        <v>2</v>
      </c>
    </row>
    <row r="59" spans="1:2" ht="14.25" customHeight="1">
      <c r="A59" s="97" t="s">
        <v>141</v>
      </c>
      <c r="B59" s="14">
        <v>4</v>
      </c>
    </row>
    <row r="60" spans="1:2" ht="14.25" customHeight="1">
      <c r="A60" s="97" t="s">
        <v>381</v>
      </c>
      <c r="B60" s="14">
        <v>6</v>
      </c>
    </row>
    <row r="61" spans="1:2" ht="14.25" customHeight="1">
      <c r="A61" s="97" t="s">
        <v>172</v>
      </c>
      <c r="B61" s="14">
        <v>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24"/>
  <sheetViews>
    <sheetView workbookViewId="0">
      <selection activeCell="B17" sqref="B17"/>
    </sheetView>
  </sheetViews>
  <sheetFormatPr defaultColWidth="15.140625" defaultRowHeight="15.75" customHeight="1"/>
  <cols>
    <col min="1" max="43" width="29.42578125" customWidth="1"/>
    <col min="44" max="44" width="14.5703125" customWidth="1"/>
    <col min="45" max="45" width="29.42578125" customWidth="1"/>
  </cols>
  <sheetData>
    <row r="1" spans="1:45" ht="12.75" customHeight="1">
      <c r="A1" s="2" t="s">
        <v>0</v>
      </c>
      <c r="B1" s="2" t="s">
        <v>1</v>
      </c>
      <c r="C1" s="8" t="s">
        <v>2</v>
      </c>
      <c r="D1" s="8" t="s">
        <v>3</v>
      </c>
      <c r="E1" s="2" t="s">
        <v>4</v>
      </c>
      <c r="F1" s="2" t="s">
        <v>5</v>
      </c>
      <c r="G1" s="2" t="s">
        <v>6</v>
      </c>
      <c r="H1" s="2" t="s">
        <v>7</v>
      </c>
      <c r="I1" s="2" t="s">
        <v>8</v>
      </c>
      <c r="J1" s="2" t="s">
        <v>19</v>
      </c>
      <c r="K1" s="2" t="s">
        <v>11</v>
      </c>
      <c r="L1" s="2" t="s">
        <v>23</v>
      </c>
      <c r="M1" s="2" t="s">
        <v>25</v>
      </c>
      <c r="N1" s="2" t="s">
        <v>27</v>
      </c>
      <c r="O1" s="2" t="s">
        <v>29</v>
      </c>
      <c r="P1" s="2" t="s">
        <v>31</v>
      </c>
      <c r="Q1" s="2" t="s">
        <v>52</v>
      </c>
      <c r="R1" s="2" t="s">
        <v>20</v>
      </c>
      <c r="S1" s="2" t="s">
        <v>21</v>
      </c>
      <c r="T1" s="2" t="s">
        <v>24</v>
      </c>
      <c r="U1" s="2" t="s">
        <v>26</v>
      </c>
      <c r="V1" s="2" t="s">
        <v>38</v>
      </c>
      <c r="W1" s="2" t="s">
        <v>63</v>
      </c>
      <c r="X1" s="2" t="s">
        <v>32</v>
      </c>
      <c r="Y1" s="2" t="s">
        <v>34</v>
      </c>
      <c r="Z1" s="2" t="s">
        <v>35</v>
      </c>
      <c r="AA1" s="2" t="s">
        <v>36</v>
      </c>
      <c r="AB1" s="2" t="s">
        <v>37</v>
      </c>
      <c r="AC1" s="2" t="s">
        <v>39</v>
      </c>
      <c r="AD1" s="2" t="s">
        <v>1179</v>
      </c>
      <c r="AE1" s="2" t="s">
        <v>42</v>
      </c>
      <c r="AF1" s="18" t="s">
        <v>43</v>
      </c>
      <c r="AG1" s="2" t="s">
        <v>45</v>
      </c>
      <c r="AH1" s="2" t="s">
        <v>304</v>
      </c>
      <c r="AI1" s="2" t="s">
        <v>1180</v>
      </c>
      <c r="AJ1" s="2" t="s">
        <v>1181</v>
      </c>
      <c r="AK1" s="2" t="s">
        <v>1182</v>
      </c>
      <c r="AL1" s="2" t="s">
        <v>1183</v>
      </c>
      <c r="AM1" s="2" t="s">
        <v>1184</v>
      </c>
      <c r="AN1" s="2" t="s">
        <v>1185</v>
      </c>
      <c r="AO1" s="2" t="s">
        <v>1186</v>
      </c>
      <c r="AP1" s="2" t="s">
        <v>1187</v>
      </c>
      <c r="AQ1" s="2" t="s">
        <v>1188</v>
      </c>
      <c r="AR1" s="2" t="s">
        <v>1189</v>
      </c>
      <c r="AS1" s="2" t="s">
        <v>1190</v>
      </c>
    </row>
    <row r="2" spans="1:45" ht="15">
      <c r="A2" s="37">
        <v>4605604817</v>
      </c>
      <c r="C2" s="36">
        <v>42452.116041666668</v>
      </c>
      <c r="D2" s="36">
        <v>42452.117581018516</v>
      </c>
      <c r="E2" s="37" t="s">
        <v>524</v>
      </c>
      <c r="G2" s="37" t="s">
        <v>1191</v>
      </c>
      <c r="H2" s="37" t="s">
        <v>1192</v>
      </c>
      <c r="I2" s="37" t="s">
        <v>1193</v>
      </c>
      <c r="J2" s="37" t="s">
        <v>170</v>
      </c>
      <c r="L2" s="37" t="s">
        <v>1191</v>
      </c>
      <c r="M2" s="37" t="s">
        <v>532</v>
      </c>
      <c r="N2" s="37" t="s">
        <v>1192</v>
      </c>
      <c r="P2" s="37" t="s">
        <v>87</v>
      </c>
      <c r="Q2" s="37" t="s">
        <v>1194</v>
      </c>
      <c r="R2" s="37" t="s">
        <v>1195</v>
      </c>
      <c r="S2" s="37" t="s">
        <v>1196</v>
      </c>
      <c r="T2" s="37" t="s">
        <v>1197</v>
      </c>
      <c r="U2" s="37" t="s">
        <v>1198</v>
      </c>
      <c r="V2" s="37" t="s">
        <v>455</v>
      </c>
      <c r="W2" s="37" t="s">
        <v>452</v>
      </c>
      <c r="AI2" s="37" t="s">
        <v>112</v>
      </c>
      <c r="AJ2" s="37" t="s">
        <v>112</v>
      </c>
      <c r="AK2" s="37" t="s">
        <v>112</v>
      </c>
      <c r="AL2" s="37" t="s">
        <v>112</v>
      </c>
      <c r="AM2" s="37" t="s">
        <v>112</v>
      </c>
      <c r="AN2" s="37" t="s">
        <v>112</v>
      </c>
      <c r="AO2" s="37" t="s">
        <v>168</v>
      </c>
      <c r="AP2" s="37" t="s">
        <v>127</v>
      </c>
      <c r="AQ2" s="37" t="s">
        <v>130</v>
      </c>
      <c r="AR2" s="37" t="s">
        <v>130</v>
      </c>
      <c r="AS2" s="37" t="s">
        <v>112</v>
      </c>
    </row>
    <row r="3" spans="1:45" ht="15">
      <c r="A3" s="37">
        <v>4605602861</v>
      </c>
      <c r="C3" s="36">
        <v>42452.115081018521</v>
      </c>
      <c r="D3" s="36">
        <v>42452.115520833337</v>
      </c>
      <c r="E3" s="37" t="s">
        <v>524</v>
      </c>
      <c r="I3" s="37"/>
      <c r="J3" s="37" t="s">
        <v>81</v>
      </c>
      <c r="K3" s="37" t="s">
        <v>589</v>
      </c>
      <c r="AI3" s="37" t="s">
        <v>115</v>
      </c>
      <c r="AJ3" s="37" t="s">
        <v>115</v>
      </c>
      <c r="AK3" s="37" t="s">
        <v>115</v>
      </c>
      <c r="AL3" s="37" t="s">
        <v>115</v>
      </c>
      <c r="AM3" s="37" t="s">
        <v>115</v>
      </c>
      <c r="AN3" s="37" t="s">
        <v>115</v>
      </c>
      <c r="AO3" s="37" t="s">
        <v>198</v>
      </c>
      <c r="AP3" s="37" t="s">
        <v>227</v>
      </c>
      <c r="AQ3" s="37" t="s">
        <v>132</v>
      </c>
      <c r="AR3" s="37" t="s">
        <v>132</v>
      </c>
      <c r="AS3" s="37" t="s">
        <v>115</v>
      </c>
    </row>
    <row r="4" spans="1:45" ht="15">
      <c r="A4" s="37">
        <v>4431490397</v>
      </c>
      <c r="C4" s="36">
        <v>42376.178032407406</v>
      </c>
      <c r="D4" s="36">
        <v>42376.182858796295</v>
      </c>
      <c r="E4" s="37" t="s">
        <v>1199</v>
      </c>
      <c r="G4" s="37" t="s">
        <v>1200</v>
      </c>
      <c r="H4" s="37" t="s">
        <v>1201</v>
      </c>
      <c r="I4" s="37"/>
      <c r="J4" s="37" t="s">
        <v>170</v>
      </c>
      <c r="K4" s="37" t="s">
        <v>506</v>
      </c>
      <c r="L4" s="37" t="s">
        <v>1200</v>
      </c>
      <c r="N4" s="37" t="s">
        <v>1201</v>
      </c>
      <c r="P4" s="37" t="s">
        <v>87</v>
      </c>
      <c r="Q4" s="37" t="s">
        <v>1202</v>
      </c>
      <c r="R4" s="37" t="s">
        <v>1203</v>
      </c>
      <c r="T4" s="37" t="s">
        <v>1201</v>
      </c>
      <c r="U4" s="37">
        <v>123</v>
      </c>
      <c r="V4" s="37" t="s">
        <v>1204</v>
      </c>
      <c r="W4" s="37" t="s">
        <v>452</v>
      </c>
      <c r="AI4" s="37" t="s">
        <v>108</v>
      </c>
      <c r="AJ4" s="37" t="s">
        <v>108</v>
      </c>
      <c r="AK4" s="37" t="s">
        <v>108</v>
      </c>
      <c r="AL4" s="37" t="s">
        <v>108</v>
      </c>
      <c r="AM4" s="37" t="s">
        <v>108</v>
      </c>
      <c r="AN4" s="37" t="s">
        <v>108</v>
      </c>
      <c r="AO4" s="37" t="s">
        <v>392</v>
      </c>
      <c r="AP4" s="37" t="s">
        <v>1205</v>
      </c>
      <c r="AQ4" s="37" t="s">
        <v>130</v>
      </c>
      <c r="AR4" s="37" t="s">
        <v>132</v>
      </c>
      <c r="AS4" s="37" t="s">
        <v>115</v>
      </c>
    </row>
    <row r="5" spans="1:45" ht="15">
      <c r="A5" s="37">
        <v>4605703285</v>
      </c>
      <c r="C5" s="36">
        <v>42452.166342592594</v>
      </c>
      <c r="D5" s="36">
        <v>42452.167800925927</v>
      </c>
      <c r="E5" s="37" t="s">
        <v>524</v>
      </c>
      <c r="G5" s="37" t="s">
        <v>1206</v>
      </c>
      <c r="H5" s="37" t="s">
        <v>1207</v>
      </c>
      <c r="I5" s="37"/>
      <c r="J5" s="37" t="s">
        <v>1208</v>
      </c>
      <c r="K5" s="37" t="s">
        <v>589</v>
      </c>
      <c r="L5" s="37" t="s">
        <v>1206</v>
      </c>
      <c r="M5" s="37" t="s">
        <v>1115</v>
      </c>
      <c r="N5" s="37" t="s">
        <v>1207</v>
      </c>
      <c r="P5" s="37" t="s">
        <v>559</v>
      </c>
      <c r="Q5" s="37" t="s">
        <v>1209</v>
      </c>
      <c r="R5" s="37" t="s">
        <v>687</v>
      </c>
      <c r="S5" s="37" t="s">
        <v>1210</v>
      </c>
      <c r="T5" s="37" t="s">
        <v>1211</v>
      </c>
      <c r="U5" s="37" t="s">
        <v>1212</v>
      </c>
      <c r="V5" s="37" t="s">
        <v>455</v>
      </c>
      <c r="W5" s="37" t="s">
        <v>452</v>
      </c>
      <c r="AI5" s="37" t="s">
        <v>119</v>
      </c>
      <c r="AJ5" s="37" t="s">
        <v>119</v>
      </c>
      <c r="AK5" s="37" t="s">
        <v>119</v>
      </c>
      <c r="AL5" s="37" t="s">
        <v>119</v>
      </c>
      <c r="AM5" s="37" t="s">
        <v>119</v>
      </c>
      <c r="AN5" s="37" t="s">
        <v>119</v>
      </c>
      <c r="AO5" s="37" t="s">
        <v>124</v>
      </c>
      <c r="AP5" s="37" t="s">
        <v>169</v>
      </c>
      <c r="AQ5" s="37" t="s">
        <v>219</v>
      </c>
      <c r="AR5" s="37" t="s">
        <v>219</v>
      </c>
      <c r="AS5" s="37" t="s">
        <v>119</v>
      </c>
    </row>
    <row r="6" spans="1:45" ht="15">
      <c r="A6" s="37">
        <v>4605702075</v>
      </c>
      <c r="C6" s="36">
        <v>42452.165613425925</v>
      </c>
      <c r="D6" s="36">
        <v>42452.16611111111</v>
      </c>
      <c r="E6" s="37" t="s">
        <v>524</v>
      </c>
      <c r="I6" s="37"/>
      <c r="J6" s="37" t="s">
        <v>81</v>
      </c>
      <c r="K6" s="37" t="s">
        <v>589</v>
      </c>
      <c r="AI6" s="37" t="s">
        <v>122</v>
      </c>
      <c r="AJ6" s="37" t="s">
        <v>122</v>
      </c>
      <c r="AK6" s="37" t="s">
        <v>122</v>
      </c>
      <c r="AL6" s="37" t="s">
        <v>122</v>
      </c>
      <c r="AM6" s="37" t="s">
        <v>122</v>
      </c>
      <c r="AN6" s="37" t="s">
        <v>122</v>
      </c>
      <c r="AO6" s="37" t="s">
        <v>186</v>
      </c>
      <c r="AP6" s="37" t="s">
        <v>122</v>
      </c>
      <c r="AQ6" s="37" t="s">
        <v>188</v>
      </c>
      <c r="AR6" s="37" t="s">
        <v>188</v>
      </c>
      <c r="AS6" s="37" t="s">
        <v>189</v>
      </c>
    </row>
    <row r="7" spans="1:45" ht="15">
      <c r="A7" s="37">
        <v>4605735230</v>
      </c>
      <c r="C7" s="36">
        <v>42452.184872685182</v>
      </c>
      <c r="D7" s="36">
        <v>42452.186851851853</v>
      </c>
      <c r="E7" s="37" t="s">
        <v>524</v>
      </c>
      <c r="G7" s="37" t="s">
        <v>83</v>
      </c>
      <c r="H7" s="37" t="s">
        <v>85</v>
      </c>
      <c r="I7" s="37" t="s">
        <v>1213</v>
      </c>
      <c r="J7" s="37" t="s">
        <v>1208</v>
      </c>
      <c r="K7" s="37"/>
      <c r="L7" s="37" t="s">
        <v>83</v>
      </c>
      <c r="M7" s="37" t="s">
        <v>951</v>
      </c>
      <c r="N7" s="37" t="s">
        <v>85</v>
      </c>
      <c r="P7" s="37" t="s">
        <v>87</v>
      </c>
      <c r="Q7" s="37" t="s">
        <v>1209</v>
      </c>
      <c r="R7" s="37" t="s">
        <v>1214</v>
      </c>
      <c r="S7" s="37" t="s">
        <v>1115</v>
      </c>
      <c r="T7" s="37" t="s">
        <v>1215</v>
      </c>
      <c r="U7" s="37" t="s">
        <v>1216</v>
      </c>
      <c r="V7" s="37" t="s">
        <v>1217</v>
      </c>
      <c r="W7" s="37" t="s">
        <v>117</v>
      </c>
      <c r="X7" s="37" t="s">
        <v>1218</v>
      </c>
      <c r="Y7" s="37" t="s">
        <v>1219</v>
      </c>
      <c r="Z7" s="37" t="s">
        <v>1220</v>
      </c>
      <c r="AA7" s="37" t="s">
        <v>1221</v>
      </c>
      <c r="AB7" s="37" t="s">
        <v>1222</v>
      </c>
      <c r="AC7" s="37" t="s">
        <v>1223</v>
      </c>
      <c r="AD7" s="37" t="s">
        <v>1224</v>
      </c>
      <c r="AE7" s="37" t="s">
        <v>1225</v>
      </c>
      <c r="AF7" s="37" t="s">
        <v>1226</v>
      </c>
      <c r="AG7" s="37" t="s">
        <v>1225</v>
      </c>
      <c r="AH7" s="37" t="s">
        <v>1227</v>
      </c>
      <c r="AI7" s="37" t="s">
        <v>115</v>
      </c>
      <c r="AJ7" s="37" t="s">
        <v>122</v>
      </c>
      <c r="AK7" s="37" t="s">
        <v>122</v>
      </c>
      <c r="AL7" s="37" t="s">
        <v>122</v>
      </c>
      <c r="AM7" s="37" t="s">
        <v>122</v>
      </c>
      <c r="AN7" s="37" t="s">
        <v>122</v>
      </c>
      <c r="AO7" s="37" t="s">
        <v>168</v>
      </c>
      <c r="AP7" s="37" t="s">
        <v>127</v>
      </c>
      <c r="AQ7" s="37" t="s">
        <v>132</v>
      </c>
      <c r="AR7" s="37" t="s">
        <v>130</v>
      </c>
      <c r="AS7" s="37" t="s">
        <v>112</v>
      </c>
    </row>
    <row r="8" spans="1:45" ht="15">
      <c r="A8" s="37">
        <v>4605766763</v>
      </c>
      <c r="C8" s="36">
        <v>42452.204351851855</v>
      </c>
      <c r="D8" s="36">
        <v>42452.204826388886</v>
      </c>
      <c r="E8" s="37" t="s">
        <v>524</v>
      </c>
      <c r="I8" s="37"/>
      <c r="J8" s="37" t="s">
        <v>81</v>
      </c>
      <c r="K8" s="37" t="s">
        <v>589</v>
      </c>
      <c r="AI8" s="37" t="s">
        <v>115</v>
      </c>
      <c r="AJ8" s="37" t="s">
        <v>115</v>
      </c>
      <c r="AK8" s="37" t="s">
        <v>115</v>
      </c>
      <c r="AL8" s="37" t="s">
        <v>115</v>
      </c>
      <c r="AM8" s="37" t="s">
        <v>115</v>
      </c>
      <c r="AN8" s="37" t="s">
        <v>115</v>
      </c>
      <c r="AO8" s="37" t="s">
        <v>124</v>
      </c>
      <c r="AP8" s="37" t="s">
        <v>127</v>
      </c>
      <c r="AQ8" s="37" t="s">
        <v>549</v>
      </c>
      <c r="AR8" s="37" t="s">
        <v>549</v>
      </c>
      <c r="AS8" s="37" t="s">
        <v>108</v>
      </c>
    </row>
    <row r="9" spans="1:45" ht="15">
      <c r="A9" s="37">
        <v>4605785144</v>
      </c>
      <c r="C9" s="36">
        <v>42452.215856481482</v>
      </c>
      <c r="D9" s="36">
        <v>42452.216273148151</v>
      </c>
      <c r="E9" s="37" t="s">
        <v>524</v>
      </c>
      <c r="I9" s="37"/>
      <c r="J9" s="37" t="s">
        <v>81</v>
      </c>
      <c r="K9" s="37" t="s">
        <v>1228</v>
      </c>
      <c r="AI9" s="37" t="s">
        <v>122</v>
      </c>
      <c r="AJ9" s="37" t="s">
        <v>119</v>
      </c>
      <c r="AK9" s="37" t="s">
        <v>119</v>
      </c>
      <c r="AL9" s="37" t="s">
        <v>122</v>
      </c>
      <c r="AM9" s="37" t="s">
        <v>119</v>
      </c>
      <c r="AN9" s="37" t="s">
        <v>119</v>
      </c>
      <c r="AO9" s="37" t="s">
        <v>186</v>
      </c>
      <c r="AP9" s="37" t="s">
        <v>169</v>
      </c>
      <c r="AQ9" s="37" t="s">
        <v>188</v>
      </c>
      <c r="AR9" s="37" t="s">
        <v>188</v>
      </c>
      <c r="AS9" s="37" t="s">
        <v>119</v>
      </c>
    </row>
    <row r="10" spans="1:45" ht="15">
      <c r="A10" s="37">
        <v>4605781501</v>
      </c>
      <c r="C10" s="36">
        <v>42452.213587962964</v>
      </c>
      <c r="D10" s="36">
        <v>42452.215150462966</v>
      </c>
      <c r="E10" s="37" t="s">
        <v>524</v>
      </c>
      <c r="G10" s="37" t="s">
        <v>83</v>
      </c>
      <c r="H10" s="37" t="s">
        <v>85</v>
      </c>
      <c r="I10" s="37" t="s">
        <v>1229</v>
      </c>
      <c r="J10" s="37" t="s">
        <v>1208</v>
      </c>
      <c r="K10" s="37"/>
      <c r="L10" s="37" t="s">
        <v>83</v>
      </c>
      <c r="M10" s="37" t="s">
        <v>951</v>
      </c>
      <c r="N10" s="37" t="s">
        <v>85</v>
      </c>
      <c r="P10" s="37" t="s">
        <v>87</v>
      </c>
      <c r="Q10" s="37" t="s">
        <v>1209</v>
      </c>
      <c r="R10" s="37" t="s">
        <v>687</v>
      </c>
      <c r="S10" s="37" t="s">
        <v>1230</v>
      </c>
      <c r="T10" s="37" t="s">
        <v>1231</v>
      </c>
      <c r="U10" s="37" t="s">
        <v>1216</v>
      </c>
      <c r="V10" s="37" t="s">
        <v>1232</v>
      </c>
      <c r="W10" s="37" t="s">
        <v>117</v>
      </c>
      <c r="X10" s="37" t="s">
        <v>1233</v>
      </c>
      <c r="Y10" s="37" t="s">
        <v>1234</v>
      </c>
      <c r="Z10" s="37" t="s">
        <v>1235</v>
      </c>
      <c r="AA10" s="37" t="s">
        <v>1236</v>
      </c>
      <c r="AB10" s="37" t="s">
        <v>1237</v>
      </c>
      <c r="AC10" s="37" t="s">
        <v>1238</v>
      </c>
      <c r="AD10" s="37" t="s">
        <v>1238</v>
      </c>
      <c r="AE10" s="37" t="s">
        <v>1238</v>
      </c>
      <c r="AF10" s="37" t="s">
        <v>1238</v>
      </c>
      <c r="AG10" s="37" t="s">
        <v>1239</v>
      </c>
      <c r="AH10" s="37" t="s">
        <v>1240</v>
      </c>
      <c r="AI10" s="37" t="s">
        <v>119</v>
      </c>
      <c r="AJ10" s="37" t="s">
        <v>112</v>
      </c>
      <c r="AK10" s="37" t="s">
        <v>108</v>
      </c>
      <c r="AL10" s="37" t="s">
        <v>115</v>
      </c>
      <c r="AM10" s="37" t="s">
        <v>115</v>
      </c>
      <c r="AN10" s="37" t="s">
        <v>115</v>
      </c>
      <c r="AO10" s="37" t="s">
        <v>124</v>
      </c>
      <c r="AP10" s="37" t="s">
        <v>169</v>
      </c>
      <c r="AQ10" s="37" t="s">
        <v>130</v>
      </c>
      <c r="AR10" s="37" t="s">
        <v>130</v>
      </c>
      <c r="AS10" s="37" t="s">
        <v>108</v>
      </c>
    </row>
    <row r="11" spans="1:45" ht="15">
      <c r="A11" s="37">
        <v>4605767835</v>
      </c>
      <c r="C11" s="36">
        <v>42452.205057870371</v>
      </c>
      <c r="D11" s="36">
        <v>42452.206817129627</v>
      </c>
      <c r="E11" s="37" t="s">
        <v>524</v>
      </c>
      <c r="G11" s="37" t="s">
        <v>1206</v>
      </c>
      <c r="H11" s="37" t="s">
        <v>1241</v>
      </c>
      <c r="I11" s="37" t="s">
        <v>589</v>
      </c>
      <c r="J11" s="37" t="s">
        <v>1208</v>
      </c>
      <c r="K11" s="37"/>
      <c r="L11" s="37" t="s">
        <v>1206</v>
      </c>
      <c r="M11" s="37" t="s">
        <v>783</v>
      </c>
      <c r="N11" s="37" t="s">
        <v>1241</v>
      </c>
      <c r="P11" s="37" t="s">
        <v>87</v>
      </c>
      <c r="Q11" s="37" t="s">
        <v>1209</v>
      </c>
      <c r="R11" s="37" t="s">
        <v>687</v>
      </c>
      <c r="S11" s="37" t="s">
        <v>1115</v>
      </c>
      <c r="T11" s="37" t="s">
        <v>1214</v>
      </c>
      <c r="U11" s="37" t="s">
        <v>1216</v>
      </c>
      <c r="V11" s="37" t="s">
        <v>455</v>
      </c>
      <c r="W11" s="37" t="s">
        <v>117</v>
      </c>
      <c r="X11" s="37" t="s">
        <v>1242</v>
      </c>
      <c r="Y11" s="37" t="s">
        <v>1242</v>
      </c>
      <c r="Z11" s="37" t="s">
        <v>1243</v>
      </c>
      <c r="AA11" s="37" t="s">
        <v>1243</v>
      </c>
      <c r="AB11" s="37" t="s">
        <v>1243</v>
      </c>
      <c r="AC11" s="37" t="s">
        <v>1244</v>
      </c>
      <c r="AD11" s="37" t="s">
        <v>1244</v>
      </c>
      <c r="AE11" s="37" t="s">
        <v>1244</v>
      </c>
      <c r="AF11" s="37" t="s">
        <v>1245</v>
      </c>
      <c r="AG11" s="37" t="s">
        <v>1245</v>
      </c>
      <c r="AH11" s="37" t="s">
        <v>1245</v>
      </c>
      <c r="AI11" s="37" t="s">
        <v>112</v>
      </c>
      <c r="AJ11" s="37" t="s">
        <v>112</v>
      </c>
      <c r="AK11" s="37" t="s">
        <v>112</v>
      </c>
      <c r="AL11" s="37" t="s">
        <v>115</v>
      </c>
      <c r="AM11" s="37" t="s">
        <v>115</v>
      </c>
      <c r="AN11" s="37" t="s">
        <v>115</v>
      </c>
      <c r="AO11" s="37" t="s">
        <v>168</v>
      </c>
      <c r="AP11" s="37" t="s">
        <v>127</v>
      </c>
      <c r="AQ11" s="37" t="s">
        <v>130</v>
      </c>
      <c r="AR11" s="37" t="s">
        <v>549</v>
      </c>
      <c r="AS11" s="37" t="s">
        <v>108</v>
      </c>
    </row>
    <row r="12" spans="1:45" ht="15">
      <c r="A12" s="37">
        <v>4605703285</v>
      </c>
      <c r="C12" s="36">
        <v>42452.166342592594</v>
      </c>
      <c r="D12" s="36">
        <v>42452.167800925927</v>
      </c>
      <c r="E12" s="37" t="s">
        <v>524</v>
      </c>
      <c r="G12" s="37" t="s">
        <v>1206</v>
      </c>
      <c r="H12" s="37" t="s">
        <v>1207</v>
      </c>
      <c r="I12" s="37" t="s">
        <v>1193</v>
      </c>
      <c r="J12" s="37" t="s">
        <v>1208</v>
      </c>
      <c r="K12" s="37" t="s">
        <v>589</v>
      </c>
      <c r="L12" s="37" t="s">
        <v>1206</v>
      </c>
      <c r="M12" s="37" t="s">
        <v>1115</v>
      </c>
      <c r="N12" s="37" t="s">
        <v>1207</v>
      </c>
      <c r="O12" s="34">
        <v>36576</v>
      </c>
      <c r="P12" s="37" t="s">
        <v>559</v>
      </c>
      <c r="Q12" s="37" t="s">
        <v>1209</v>
      </c>
      <c r="R12" s="37" t="s">
        <v>687</v>
      </c>
      <c r="S12" s="37" t="s">
        <v>1210</v>
      </c>
      <c r="T12" s="37" t="s">
        <v>1211</v>
      </c>
      <c r="U12" s="37" t="s">
        <v>1212</v>
      </c>
      <c r="V12" s="37" t="s">
        <v>455</v>
      </c>
      <c r="W12" s="37" t="s">
        <v>452</v>
      </c>
      <c r="AI12" s="37" t="s">
        <v>119</v>
      </c>
      <c r="AJ12" s="37" t="s">
        <v>119</v>
      </c>
      <c r="AK12" s="37" t="s">
        <v>119</v>
      </c>
      <c r="AL12" s="37" t="s">
        <v>119</v>
      </c>
      <c r="AM12" s="37" t="s">
        <v>119</v>
      </c>
      <c r="AN12" s="37" t="s">
        <v>119</v>
      </c>
      <c r="AO12" s="37" t="s">
        <v>124</v>
      </c>
      <c r="AP12" s="37" t="s">
        <v>169</v>
      </c>
      <c r="AQ12" s="37" t="s">
        <v>219</v>
      </c>
      <c r="AR12" s="37" t="s">
        <v>219</v>
      </c>
      <c r="AS12" s="37" t="s">
        <v>119</v>
      </c>
    </row>
    <row r="13" spans="1:45" ht="15">
      <c r="A13" s="37">
        <v>4605703285</v>
      </c>
      <c r="C13" s="36">
        <v>42452.166342592594</v>
      </c>
      <c r="D13" s="36">
        <v>42452.167800925927</v>
      </c>
      <c r="E13" s="37" t="s">
        <v>524</v>
      </c>
      <c r="G13" s="37" t="s">
        <v>1206</v>
      </c>
      <c r="H13" s="37" t="s">
        <v>1207</v>
      </c>
      <c r="I13" s="37" t="s">
        <v>1193</v>
      </c>
      <c r="J13" s="37" t="s">
        <v>1208</v>
      </c>
      <c r="K13" s="37" t="s">
        <v>589</v>
      </c>
      <c r="L13" s="37" t="s">
        <v>1206</v>
      </c>
      <c r="M13" s="37" t="s">
        <v>1115</v>
      </c>
      <c r="N13" s="37" t="s">
        <v>1207</v>
      </c>
      <c r="O13" s="34">
        <v>36576</v>
      </c>
      <c r="P13" s="37" t="s">
        <v>559</v>
      </c>
      <c r="Q13" s="37" t="s">
        <v>1209</v>
      </c>
      <c r="R13" s="37" t="s">
        <v>687</v>
      </c>
      <c r="S13" s="37" t="s">
        <v>1210</v>
      </c>
      <c r="T13" s="37" t="s">
        <v>1211</v>
      </c>
      <c r="U13" s="37" t="s">
        <v>1212</v>
      </c>
      <c r="V13" s="37" t="s">
        <v>455</v>
      </c>
      <c r="W13" s="37" t="s">
        <v>452</v>
      </c>
      <c r="AI13" s="37" t="s">
        <v>119</v>
      </c>
      <c r="AJ13" s="37" t="s">
        <v>119</v>
      </c>
      <c r="AK13" s="37" t="s">
        <v>119</v>
      </c>
      <c r="AL13" s="37" t="s">
        <v>119</v>
      </c>
      <c r="AM13" s="37" t="s">
        <v>119</v>
      </c>
      <c r="AN13" s="37" t="s">
        <v>119</v>
      </c>
      <c r="AO13" s="37" t="s">
        <v>124</v>
      </c>
      <c r="AP13" s="37" t="s">
        <v>169</v>
      </c>
      <c r="AQ13" s="37" t="s">
        <v>219</v>
      </c>
      <c r="AR13" s="37" t="s">
        <v>219</v>
      </c>
      <c r="AS13" s="37" t="s">
        <v>119</v>
      </c>
    </row>
    <row r="14" spans="1:45" ht="15">
      <c r="A14" s="37">
        <v>4605802955</v>
      </c>
      <c r="C14" s="36">
        <v>42452.227314814816</v>
      </c>
      <c r="D14" s="36">
        <v>42452.228379629632</v>
      </c>
      <c r="E14" s="37" t="s">
        <v>524</v>
      </c>
      <c r="G14" s="37" t="s">
        <v>1246</v>
      </c>
      <c r="H14" s="37" t="s">
        <v>1247</v>
      </c>
      <c r="I14" s="37" t="s">
        <v>1248</v>
      </c>
      <c r="J14" s="37" t="s">
        <v>1208</v>
      </c>
      <c r="K14" s="37"/>
      <c r="L14" s="37" t="s">
        <v>1246</v>
      </c>
      <c r="M14" s="37" t="s">
        <v>1249</v>
      </c>
      <c r="N14" s="37" t="s">
        <v>1247</v>
      </c>
      <c r="O14" s="34">
        <v>36274</v>
      </c>
      <c r="P14" s="37" t="s">
        <v>1250</v>
      </c>
      <c r="R14" s="37" t="s">
        <v>1251</v>
      </c>
      <c r="S14" s="37" t="s">
        <v>1252</v>
      </c>
      <c r="T14" s="37" t="s">
        <v>1253</v>
      </c>
      <c r="U14" s="37" t="s">
        <v>1254</v>
      </c>
      <c r="V14" s="37" t="s">
        <v>455</v>
      </c>
      <c r="W14" s="37" t="s">
        <v>117</v>
      </c>
      <c r="X14" s="37" t="s">
        <v>1255</v>
      </c>
      <c r="Y14" s="37" t="s">
        <v>1256</v>
      </c>
      <c r="Z14" s="37" t="s">
        <v>1256</v>
      </c>
      <c r="AA14" s="37" t="s">
        <v>1257</v>
      </c>
      <c r="AB14" s="37" t="s">
        <v>1258</v>
      </c>
      <c r="AC14" s="37" t="s">
        <v>1259</v>
      </c>
      <c r="AD14" s="37" t="s">
        <v>1260</v>
      </c>
      <c r="AE14" s="37" t="s">
        <v>1261</v>
      </c>
      <c r="AF14" s="37" t="s">
        <v>1262</v>
      </c>
      <c r="AG14" s="37" t="s">
        <v>1263</v>
      </c>
      <c r="AH14" s="37" t="s">
        <v>1264</v>
      </c>
      <c r="AI14" s="37" t="s">
        <v>112</v>
      </c>
      <c r="AJ14" s="37" t="s">
        <v>112</v>
      </c>
      <c r="AK14" s="37" t="s">
        <v>108</v>
      </c>
      <c r="AL14" s="37" t="s">
        <v>108</v>
      </c>
      <c r="AM14" s="37" t="s">
        <v>108</v>
      </c>
      <c r="AN14" s="37" t="s">
        <v>112</v>
      </c>
      <c r="AO14" s="37" t="s">
        <v>168</v>
      </c>
      <c r="AP14" s="37" t="s">
        <v>127</v>
      </c>
      <c r="AQ14" s="37" t="s">
        <v>549</v>
      </c>
      <c r="AR14" s="37" t="s">
        <v>549</v>
      </c>
      <c r="AS14" s="37" t="s">
        <v>108</v>
      </c>
    </row>
    <row r="15" spans="1:45" ht="15">
      <c r="A15" s="37">
        <v>4605703285</v>
      </c>
      <c r="C15" s="36">
        <v>42452.166342592594</v>
      </c>
      <c r="D15" s="36">
        <v>42452.167800925927</v>
      </c>
      <c r="E15" s="37" t="s">
        <v>524</v>
      </c>
      <c r="G15" s="37" t="s">
        <v>1206</v>
      </c>
      <c r="H15" s="37" t="s">
        <v>1207</v>
      </c>
      <c r="I15" s="37" t="s">
        <v>1193</v>
      </c>
      <c r="J15" s="37" t="s">
        <v>1208</v>
      </c>
      <c r="K15" s="37" t="s">
        <v>589</v>
      </c>
      <c r="L15" s="37" t="s">
        <v>1206</v>
      </c>
      <c r="M15" s="37" t="s">
        <v>1115</v>
      </c>
      <c r="N15" s="37" t="s">
        <v>1207</v>
      </c>
      <c r="O15" s="34">
        <v>36576</v>
      </c>
      <c r="P15" s="37" t="s">
        <v>559</v>
      </c>
      <c r="Q15" s="37" t="s">
        <v>1209</v>
      </c>
      <c r="R15" s="37" t="s">
        <v>687</v>
      </c>
      <c r="S15" s="37" t="s">
        <v>1210</v>
      </c>
      <c r="T15" s="37" t="s">
        <v>1211</v>
      </c>
      <c r="U15" s="37" t="s">
        <v>1212</v>
      </c>
      <c r="V15" s="37" t="s">
        <v>455</v>
      </c>
      <c r="W15" s="37" t="s">
        <v>452</v>
      </c>
      <c r="AI15" s="37" t="s">
        <v>119</v>
      </c>
      <c r="AJ15" s="37" t="s">
        <v>119</v>
      </c>
      <c r="AK15" s="37" t="s">
        <v>119</v>
      </c>
      <c r="AL15" s="37" t="s">
        <v>119</v>
      </c>
      <c r="AM15" s="37" t="s">
        <v>119</v>
      </c>
      <c r="AN15" s="37" t="s">
        <v>119</v>
      </c>
      <c r="AO15" s="37" t="s">
        <v>124</v>
      </c>
      <c r="AP15" s="37" t="s">
        <v>169</v>
      </c>
      <c r="AQ15" s="37" t="s">
        <v>219</v>
      </c>
      <c r="AR15" s="37" t="s">
        <v>219</v>
      </c>
      <c r="AS15" s="37" t="s">
        <v>119</v>
      </c>
    </row>
    <row r="16" spans="1:45" ht="15">
      <c r="A16" s="37">
        <v>4855520331</v>
      </c>
      <c r="C16" s="36">
        <v>42566.098009259258</v>
      </c>
      <c r="D16" s="36">
        <v>42566.09946759259</v>
      </c>
      <c r="E16" s="37" t="s">
        <v>667</v>
      </c>
      <c r="I16" s="37"/>
      <c r="J16" s="37" t="s">
        <v>81</v>
      </c>
      <c r="K16" s="37" t="s">
        <v>492</v>
      </c>
      <c r="AI16" s="37" t="s">
        <v>108</v>
      </c>
      <c r="AJ16" s="37" t="s">
        <v>112</v>
      </c>
      <c r="AK16" s="37" t="s">
        <v>108</v>
      </c>
      <c r="AL16" s="37" t="s">
        <v>112</v>
      </c>
      <c r="AM16" s="37" t="s">
        <v>112</v>
      </c>
      <c r="AN16" s="37" t="s">
        <v>108</v>
      </c>
      <c r="AO16" s="37" t="s">
        <v>392</v>
      </c>
      <c r="AP16" s="37" t="s">
        <v>127</v>
      </c>
      <c r="AQ16" s="37" t="s">
        <v>549</v>
      </c>
      <c r="AR16" s="37" t="s">
        <v>132</v>
      </c>
      <c r="AS16" s="37" t="s">
        <v>115</v>
      </c>
    </row>
    <row r="17" spans="1:45" ht="15">
      <c r="A17" s="37">
        <v>4868232598</v>
      </c>
      <c r="C17" s="36">
        <v>42573.268206018518</v>
      </c>
      <c r="D17" s="36">
        <v>42573.269375000003</v>
      </c>
      <c r="E17" s="37" t="s">
        <v>667</v>
      </c>
      <c r="I17" s="37"/>
      <c r="J17" s="37" t="s">
        <v>81</v>
      </c>
      <c r="K17" s="37" t="s">
        <v>668</v>
      </c>
      <c r="AI17" s="37" t="s">
        <v>112</v>
      </c>
      <c r="AJ17" s="37" t="s">
        <v>112</v>
      </c>
      <c r="AK17" s="37" t="s">
        <v>112</v>
      </c>
      <c r="AL17" s="37" t="s">
        <v>112</v>
      </c>
      <c r="AM17" s="37" t="s">
        <v>112</v>
      </c>
      <c r="AN17" s="37" t="s">
        <v>112</v>
      </c>
      <c r="AO17" s="37" t="s">
        <v>168</v>
      </c>
      <c r="AP17" s="37" t="s">
        <v>1205</v>
      </c>
      <c r="AQ17" s="37" t="s">
        <v>549</v>
      </c>
      <c r="AR17" s="37" t="s">
        <v>130</v>
      </c>
      <c r="AS17" s="37" t="s">
        <v>112</v>
      </c>
    </row>
    <row r="18" spans="1:45" ht="15">
      <c r="A18" s="37">
        <v>4869830124</v>
      </c>
      <c r="C18" s="36">
        <v>42573.953773148147</v>
      </c>
      <c r="D18" s="36">
        <v>42573.954502314817</v>
      </c>
      <c r="E18" s="37" t="s">
        <v>689</v>
      </c>
      <c r="I18" s="37"/>
      <c r="J18" s="37" t="s">
        <v>81</v>
      </c>
      <c r="K18" s="37" t="s">
        <v>668</v>
      </c>
      <c r="AI18" s="37" t="s">
        <v>112</v>
      </c>
      <c r="AJ18" s="37" t="s">
        <v>112</v>
      </c>
      <c r="AK18" s="37" t="s">
        <v>112</v>
      </c>
      <c r="AL18" s="37" t="s">
        <v>112</v>
      </c>
      <c r="AM18" s="37" t="s">
        <v>112</v>
      </c>
      <c r="AN18" s="37" t="s">
        <v>112</v>
      </c>
      <c r="AO18" s="37" t="s">
        <v>168</v>
      </c>
      <c r="AP18" s="37" t="s">
        <v>127</v>
      </c>
      <c r="AQ18" s="37" t="s">
        <v>130</v>
      </c>
      <c r="AR18" s="37" t="s">
        <v>130</v>
      </c>
      <c r="AS18" s="37" t="s">
        <v>112</v>
      </c>
    </row>
    <row r="19" spans="1:45" ht="15">
      <c r="A19" s="37">
        <v>4870268741</v>
      </c>
      <c r="C19" s="36">
        <v>42574.42796296296</v>
      </c>
      <c r="D19" s="36">
        <v>42574.517881944441</v>
      </c>
      <c r="E19" s="37" t="s">
        <v>681</v>
      </c>
      <c r="G19" s="37" t="s">
        <v>1265</v>
      </c>
      <c r="H19" s="37" t="s">
        <v>1265</v>
      </c>
      <c r="I19" s="37" t="s">
        <v>1266</v>
      </c>
      <c r="J19" s="37" t="s">
        <v>1208</v>
      </c>
      <c r="K19" s="37" t="s">
        <v>1267</v>
      </c>
      <c r="L19" s="37" t="s">
        <v>1265</v>
      </c>
      <c r="M19" s="37" t="s">
        <v>1268</v>
      </c>
      <c r="N19" s="37" t="s">
        <v>1265</v>
      </c>
      <c r="O19" s="37" t="s">
        <v>1269</v>
      </c>
      <c r="P19" s="37" t="s">
        <v>1270</v>
      </c>
      <c r="Q19" s="37" t="s">
        <v>1270</v>
      </c>
      <c r="R19" s="37" t="s">
        <v>1271</v>
      </c>
      <c r="S19" s="37" t="s">
        <v>1268</v>
      </c>
      <c r="T19" s="37" t="s">
        <v>1265</v>
      </c>
      <c r="U19" s="37" t="s">
        <v>1268</v>
      </c>
      <c r="V19" s="37" t="s">
        <v>1272</v>
      </c>
      <c r="W19" s="37" t="s">
        <v>452</v>
      </c>
      <c r="AI19" s="37" t="s">
        <v>112</v>
      </c>
      <c r="AJ19" s="37" t="s">
        <v>115</v>
      </c>
      <c r="AK19" s="37" t="s">
        <v>108</v>
      </c>
      <c r="AL19" s="37" t="s">
        <v>108</v>
      </c>
      <c r="AM19" s="37" t="s">
        <v>115</v>
      </c>
      <c r="AN19" s="37" t="s">
        <v>108</v>
      </c>
      <c r="AO19" s="37" t="s">
        <v>124</v>
      </c>
      <c r="AP19" s="37" t="s">
        <v>227</v>
      </c>
      <c r="AQ19" s="37" t="s">
        <v>130</v>
      </c>
      <c r="AR19" s="37" t="s">
        <v>132</v>
      </c>
      <c r="AS19" s="37" t="s">
        <v>115</v>
      </c>
    </row>
    <row r="20" spans="1:45" ht="15">
      <c r="A20" s="37"/>
      <c r="C20" s="36"/>
      <c r="D20" s="36"/>
      <c r="E20" s="37"/>
      <c r="I20" s="37"/>
      <c r="J20" s="37"/>
      <c r="K20" s="37"/>
      <c r="AI20" s="37"/>
      <c r="AJ20" s="37"/>
      <c r="AK20" s="37"/>
      <c r="AL20" s="37"/>
      <c r="AM20" s="37"/>
      <c r="AN20" s="37"/>
      <c r="AO20" s="37"/>
      <c r="AP20" s="37"/>
      <c r="AQ20" s="37"/>
      <c r="AR20" s="37"/>
      <c r="AS20" s="37"/>
    </row>
    <row r="21" spans="1:45" ht="15">
      <c r="A21" s="37"/>
      <c r="C21" s="36"/>
      <c r="D21" s="36"/>
      <c r="E21" s="37"/>
      <c r="I21" s="37"/>
      <c r="J21" s="37"/>
      <c r="K21" s="37"/>
      <c r="AI21" s="37"/>
      <c r="AJ21" s="37"/>
      <c r="AK21" s="37"/>
      <c r="AL21" s="37"/>
      <c r="AM21" s="37"/>
      <c r="AN21" s="37"/>
      <c r="AO21" s="37"/>
      <c r="AP21" s="37"/>
      <c r="AQ21" s="37"/>
      <c r="AR21" s="37"/>
      <c r="AS21" s="37"/>
    </row>
    <row r="22" spans="1:45" ht="15">
      <c r="A22" s="37"/>
      <c r="C22" s="99"/>
      <c r="D22" s="99"/>
      <c r="E22" s="37"/>
      <c r="I22" s="37"/>
      <c r="J22" s="37"/>
      <c r="K22" s="37"/>
      <c r="AI22" s="37"/>
      <c r="AJ22" s="37"/>
      <c r="AK22" s="37"/>
      <c r="AL22" s="37"/>
      <c r="AM22" s="37"/>
      <c r="AN22" s="37"/>
      <c r="AO22" s="37"/>
      <c r="AP22" s="37"/>
      <c r="AQ22" s="37"/>
      <c r="AR22" s="37"/>
      <c r="AS22" s="37"/>
    </row>
    <row r="23" spans="1:45" ht="15">
      <c r="A23" s="37"/>
      <c r="C23" s="99"/>
      <c r="D23" s="99"/>
      <c r="E23" s="37"/>
      <c r="I23" s="37"/>
      <c r="J23" s="37"/>
      <c r="K23" s="37"/>
      <c r="AI23" s="37"/>
      <c r="AJ23" s="37"/>
      <c r="AK23" s="37"/>
      <c r="AL23" s="37"/>
      <c r="AM23" s="37"/>
      <c r="AN23" s="37"/>
      <c r="AO23" s="37"/>
      <c r="AP23" s="37"/>
      <c r="AQ23" s="37"/>
      <c r="AR23" s="37"/>
      <c r="AS23" s="37"/>
    </row>
    <row r="24" spans="1:45" ht="15">
      <c r="A24" s="37"/>
      <c r="C24" s="99"/>
      <c r="D24" s="99"/>
      <c r="E24" s="37"/>
      <c r="I24" s="37"/>
      <c r="J24" s="37"/>
      <c r="K24" s="37"/>
      <c r="AI24" s="37"/>
      <c r="AJ24" s="37"/>
      <c r="AK24" s="37"/>
      <c r="AL24" s="37"/>
      <c r="AM24" s="37"/>
      <c r="AN24" s="37"/>
      <c r="AO24" s="37"/>
      <c r="AP24" s="37"/>
      <c r="AQ24" s="37"/>
      <c r="AR24" s="37"/>
      <c r="AS24" s="37"/>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32"/>
  <sheetViews>
    <sheetView topLeftCell="BB1" workbookViewId="0">
      <selection activeCell="BG6" sqref="BG6"/>
    </sheetView>
  </sheetViews>
  <sheetFormatPr defaultColWidth="15.140625" defaultRowHeight="15.75" customHeight="1"/>
  <cols>
    <col min="1" max="9" width="27.42578125" customWidth="1"/>
    <col min="10" max="10" width="31.7109375" customWidth="1"/>
    <col min="11" max="59" width="27.42578125" customWidth="1"/>
  </cols>
  <sheetData>
    <row r="1" spans="1:59" ht="12.75" customHeight="1">
      <c r="A1" s="100" t="str">
        <f t="array" ref="A1:AS24">'QDASH Data'!A:AS</f>
        <v>RespondentID</v>
      </c>
      <c r="B1" s="100" t="str">
        <v>CollectorID</v>
      </c>
      <c r="C1" s="101" t="str">
        <v>StartDate</v>
      </c>
      <c r="D1" s="101" t="str">
        <v>EndDate</v>
      </c>
      <c r="E1" s="100" t="str">
        <v>IP Address</v>
      </c>
      <c r="F1" s="100" t="str">
        <v>Email Address</v>
      </c>
      <c r="G1" s="100" t="str">
        <v>First Name</v>
      </c>
      <c r="H1" s="100" t="str">
        <v>LastName</v>
      </c>
      <c r="I1" s="100" t="str">
        <v>Custom Data</v>
      </c>
      <c r="J1" s="100" t="str">
        <v>Does the claimant have their information recorded on file with eHealthier?</v>
      </c>
      <c r="K1" s="100" t="str">
        <v>Input the unique identifier for this case - Open-Ended Response</v>
      </c>
      <c r="L1" s="100" t="str">
        <v>Please enter the claimant's information in the fields below - First Name</v>
      </c>
      <c r="M1" s="100" t="str">
        <v>Please enter the claimant's information in the fields below - Initials</v>
      </c>
      <c r="N1" s="100" t="str">
        <v>Please enter the claimant's information in the fields below - Last Name</v>
      </c>
      <c r="O1" s="100" t="str">
        <v>Please enter the claimant's information in the fields below - Date of birth (DD/MM/YYYY)</v>
      </c>
      <c r="P1" s="100" t="str">
        <v>Please enter the claimant's information in the fields below - Gender (M or F or U)</v>
      </c>
      <c r="Q1" s="100" t="str">
        <v>Please enter the claimant's information in the fields below - Employer's full legal name</v>
      </c>
      <c r="R1" s="100" t="str">
        <v>Please enter the Nominated Treating Doctor's information in the fields below - First Name</v>
      </c>
      <c r="S1" s="100" t="str">
        <v>Please enter the Nominated Treating Doctor's information in the fields below - Initials</v>
      </c>
      <c r="T1" s="100" t="str">
        <v>Please enter the Nominated Treating Doctor's information in the fields below - Last name</v>
      </c>
      <c r="U1" s="100" t="str">
        <v>Please enter the Nominated Treating Doctor's information in the fields below - Provider Number</v>
      </c>
      <c r="V1" s="100" t="str">
        <v>Please enter the email address to which all results will be sent (this will provide access to all of your claimants' results and thus should be a unique email address used solely for eHealthier data monitoring). For privacy reasons, it is highly recommended that access to the email address be restricted and closely monitored. - Open-Ended Response</v>
      </c>
      <c r="W1" s="100" t="str">
        <v>Does the claimant have additional health practitioners associated with their treatment?</v>
      </c>
      <c r="X1" s="100" t="str">
        <v>Nominated Treating Specialist details - Name</v>
      </c>
      <c r="Y1" s="100" t="str">
        <v>Nominated Treating Specialist details - Provider number</v>
      </c>
      <c r="Z1" s="100" t="str">
        <v>Nominated Treating Therapist (e.g. physiotherapist, chiropractor, osteopath and other approved providers) details - Type of therapist (e.g. physiotherapist, chiropractor, osteopath and other approved providers)</v>
      </c>
      <c r="AA1" s="100" t="str">
        <v>Nominated Treating Therapist (e.g. physiotherapist, chiropractor, osteopath and other approved providers) details - Name</v>
      </c>
      <c r="AB1" s="100" t="str">
        <v>Nominated Treating Therapist (e.g. physiotherapist, chiropractor, osteopath and other approved providers) details - Provider number</v>
      </c>
      <c r="AC1" s="100" t="str">
        <v>Other Ancillary Health Providers (e.g. remedial masseur, psychologist, exercise physiologist, dietician) - Type of practitioner (e.g. remedial masseur, psychologist, exercise physiologist, dietician)</v>
      </c>
      <c r="AD1" s="100" t="str">
        <v>Other Ancillary Health Providers (e.g. remedial masseur, psychologist, exercise physiologist, dietician) - Full Name</v>
      </c>
      <c r="AE1" s="100" t="str">
        <v>Other Ancillary Health Providers (e.g. remedial masseur, psychologist, exercise physiologist, dietician) - Provider number</v>
      </c>
      <c r="AF1" s="100" t="str">
        <v>Rehabilitation Provider - Type</v>
      </c>
      <c r="AG1" s="100" t="str">
        <v>Rehabilitation Provider - Name</v>
      </c>
      <c r="AH1" s="100" t="str">
        <v>Rehabilitation Provider - Provider Number</v>
      </c>
      <c r="AI1" s="100" t="str">
        <v>Please rate the claimant's ability to do the following activities in the last week. - Open a tight or new jar</v>
      </c>
      <c r="AJ1" s="100" t="str">
        <v>Please rate the claimant's ability to do the following activities in the last week. - Do heavy household chores (e.g. wash walls, wash floors)</v>
      </c>
      <c r="AK1" s="100" t="str">
        <v>Please rate the claimant's ability to do the following activities in the last week. - Carry a shopping bag or briefcase</v>
      </c>
      <c r="AL1" s="100" t="str">
        <v>Please rate the claimant's ability to do the following activities in the last week. - Wash your back</v>
      </c>
      <c r="AM1" s="100" t="str">
        <v>Please rate the claimant's ability to do the following activities in the last week. - Use a knife to cut food</v>
      </c>
      <c r="AN1" s="100" t="str">
        <v>Please rate the claimant's ability to do the following activities in the last week. - Recreational activities in which you take some force or impact through your arm, shoulder or hand (e.g. golf, hammering, tennis, etc.)</v>
      </c>
      <c r="AO1" s="100" t="str">
        <v>During the past week, to what extent has your arm, shoulder or hand problem interfered with your normal social activities with family, friends, neighbours or groups?</v>
      </c>
      <c r="AP1" s="100" t="str">
        <v>During the past week, were you limited in your work or other regular daily activities as a result of your arm, shoulder or hand problem?</v>
      </c>
      <c r="AQ1" s="100" t="str">
        <v>Please rate the severity of the following symptoms in the last week - Arm, shoulder or hand pain</v>
      </c>
      <c r="AR1" s="100" t="str">
        <v>Please rate the severity of the following symptoms in the last week - Tingling (pins and needles) in your arm, shoulder or hand</v>
      </c>
      <c r="AS1" s="100" t="str">
        <v>During the past week, how much difficulty have you had sleeping because of the pain in your arm, shoulder or hand?</v>
      </c>
      <c r="AT1" s="3" t="s">
        <v>700</v>
      </c>
      <c r="AU1" s="3" t="s">
        <v>701</v>
      </c>
      <c r="AV1" s="3" t="s">
        <v>1180</v>
      </c>
      <c r="AW1" s="3" t="s">
        <v>1181</v>
      </c>
      <c r="AX1" s="3" t="s">
        <v>1182</v>
      </c>
      <c r="AY1" s="3" t="s">
        <v>1183</v>
      </c>
      <c r="AZ1" s="3" t="s">
        <v>1184</v>
      </c>
      <c r="BA1" s="3" t="s">
        <v>1185</v>
      </c>
      <c r="BB1" s="3" t="s">
        <v>1186</v>
      </c>
      <c r="BC1" s="3" t="s">
        <v>1187</v>
      </c>
      <c r="BD1" s="3" t="s">
        <v>1188</v>
      </c>
      <c r="BE1" s="3" t="s">
        <v>1189</v>
      </c>
      <c r="BF1" s="3" t="s">
        <v>1190</v>
      </c>
      <c r="BG1" s="3" t="s">
        <v>1273</v>
      </c>
    </row>
    <row r="2" spans="1:59" ht="14.25" customHeight="1">
      <c r="A2" s="14">
        <v>4605604817</v>
      </c>
      <c r="B2" s="14">
        <v>0</v>
      </c>
      <c r="C2" s="102">
        <v>42452.116041666668</v>
      </c>
      <c r="D2" s="102">
        <v>42452.117581018516</v>
      </c>
      <c r="E2" s="14" t="str">
        <v>58.172.41.145</v>
      </c>
      <c r="F2" s="14">
        <v>0</v>
      </c>
      <c r="G2" s="14" t="str">
        <v>Cl Name</v>
      </c>
      <c r="H2" s="14" t="str">
        <v>Cl Last</v>
      </c>
      <c r="I2" s="14" t="str">
        <v>test00</v>
      </c>
      <c r="J2" s="14" t="str">
        <v>No, I want to input the claim's particulars</v>
      </c>
      <c r="K2" s="14">
        <v>0</v>
      </c>
      <c r="L2" s="14" t="str">
        <v>Cl Name</v>
      </c>
      <c r="M2" s="14" t="str">
        <v>i</v>
      </c>
      <c r="N2" s="14" t="str">
        <v>Cl Last</v>
      </c>
      <c r="O2" s="14">
        <v>0</v>
      </c>
      <c r="P2" s="14" t="str">
        <v>M</v>
      </c>
      <c r="Q2" s="14" t="str">
        <v>Boss Pty Ltd</v>
      </c>
      <c r="R2" s="14" t="str">
        <v>Dr Name</v>
      </c>
      <c r="S2" s="14" t="str">
        <v>Dr I</v>
      </c>
      <c r="T2" s="14" t="str">
        <v>Dr Last</v>
      </c>
      <c r="U2" s="14" t="str">
        <v>Dr num</v>
      </c>
      <c r="V2" s="14" t="str">
        <v>info@ehealthier.net</v>
      </c>
      <c r="W2" s="14" t="str">
        <v>No</v>
      </c>
      <c r="X2" s="14">
        <v>0</v>
      </c>
      <c r="Y2" s="14">
        <v>0</v>
      </c>
      <c r="Z2" s="14">
        <v>0</v>
      </c>
      <c r="AA2" s="14">
        <v>0</v>
      </c>
      <c r="AB2" s="14">
        <v>0</v>
      </c>
      <c r="AC2" s="14">
        <v>0</v>
      </c>
      <c r="AD2" s="14">
        <v>0</v>
      </c>
      <c r="AE2" s="14">
        <v>0</v>
      </c>
      <c r="AF2" s="14">
        <v>0</v>
      </c>
      <c r="AG2" s="14">
        <v>0</v>
      </c>
      <c r="AH2" s="14">
        <v>0</v>
      </c>
      <c r="AI2" s="14" t="str">
        <v>Mild difficulty</v>
      </c>
      <c r="AJ2" s="14" t="str">
        <v>Mild difficulty</v>
      </c>
      <c r="AK2" s="14" t="str">
        <v>Mild difficulty</v>
      </c>
      <c r="AL2" s="14" t="str">
        <v>Mild difficulty</v>
      </c>
      <c r="AM2" s="14" t="str">
        <v>Mild difficulty</v>
      </c>
      <c r="AN2" s="14" t="str">
        <v>Mild difficulty</v>
      </c>
      <c r="AO2" s="14" t="str">
        <v>Slightly</v>
      </c>
      <c r="AP2" s="14" t="str">
        <v>Slightly limited</v>
      </c>
      <c r="AQ2" s="14" t="str">
        <v>Mild</v>
      </c>
      <c r="AR2" s="14" t="str">
        <v>Mild</v>
      </c>
      <c r="AS2" s="14" t="str">
        <v>Mild difficulty</v>
      </c>
      <c r="AT2" s="103" t="str">
        <f>IF(V2="",IF(ISERROR(VLOOKUP(K2,CodeToEmailData,2,)),erroremail,VLOOKUP(I2,CodeToEmailData,2,0)),V2)</f>
        <v>info@ehealthier.net</v>
      </c>
      <c r="AU2" s="57" t="str">
        <f t="shared" ref="AU2:AU32" si="0">IF(N2="",VLOOKUP(K2,CodeToEmailData,3,0),L2&amp;" "&amp;N2)</f>
        <v>Cl Name Cl Last</v>
      </c>
      <c r="AV2" s="14">
        <f t="shared" ref="AV2:AV32" si="1">VLOOKUP(+AI2,QDash4,2,FALSE)</f>
        <v>2</v>
      </c>
      <c r="AW2" s="14">
        <f t="shared" ref="AW2:AW32" si="2">VLOOKUP(+AJ2,QDash4,2,FALSE)</f>
        <v>2</v>
      </c>
      <c r="AX2" s="14">
        <f t="shared" ref="AX2:AX32" si="3">VLOOKUP(+AK2,QDash4,2,FALSE)</f>
        <v>2</v>
      </c>
      <c r="AY2" s="14">
        <f t="shared" ref="AY2:AY32" si="4">VLOOKUP(+AL2,QDash4,2,FALSE)</f>
        <v>2</v>
      </c>
      <c r="AZ2" s="14">
        <f t="shared" ref="AZ2:AZ32" si="5">VLOOKUP(+AM2,QDash4,2,FALSE)</f>
        <v>2</v>
      </c>
      <c r="BA2" s="14">
        <f t="shared" ref="BA2:BA32" si="6">VLOOKUP(+AN2,QDash4,2,FALSE)</f>
        <v>2</v>
      </c>
      <c r="BB2" s="14">
        <f t="shared" ref="BB2:BB32" si="7">VLOOKUP(+AO2,QDash5,2,FALSE)</f>
        <v>2</v>
      </c>
      <c r="BC2" s="14">
        <f t="shared" ref="BC2:BC32" si="8">VLOOKUP(+AP2,QDash6,2,FALSE)</f>
        <v>2</v>
      </c>
      <c r="BD2" s="14">
        <f t="shared" ref="BD2:BD32" si="9">VLOOKUP(+AQ2,QDash7,2,FALSE)</f>
        <v>2</v>
      </c>
      <c r="BE2" s="14">
        <f t="shared" ref="BE2:BE32" si="10">VLOOKUP(+AR2,QDash7,2,FALSE)</f>
        <v>2</v>
      </c>
      <c r="BF2" s="14">
        <f t="shared" ref="BF2:BF32" si="11">VLOOKUP(AS2,QDash8,2,FALSE)</f>
        <v>2</v>
      </c>
      <c r="BG2" s="104">
        <f t="shared" ref="BG2:BG32" si="12">IF(A2="","",IF(ISNA((AVERAGE(AV2:BF2)-1)*25),"An error has occurred please email eHealthier at info@ehealthier.net",(AVERAGE(AV2:BF2)-1)*25))</f>
        <v>25</v>
      </c>
    </row>
    <row r="3" spans="1:59" ht="14.25" customHeight="1">
      <c r="A3" s="14">
        <v>4605602861</v>
      </c>
      <c r="B3" s="14">
        <v>0</v>
      </c>
      <c r="C3" s="102">
        <v>42452.115081018521</v>
      </c>
      <c r="D3" s="102">
        <v>42452.115520833337</v>
      </c>
      <c r="E3" s="14" t="str">
        <v>58.172.41.145</v>
      </c>
      <c r="F3" s="14">
        <v>0</v>
      </c>
      <c r="G3" s="14">
        <v>0</v>
      </c>
      <c r="H3" s="14">
        <v>0</v>
      </c>
      <c r="I3" s="14">
        <v>0</v>
      </c>
      <c r="J3" s="14" t="str">
        <v>Yes, I have the client identification code</v>
      </c>
      <c r="K3" s="14" t="str">
        <v>test1</v>
      </c>
      <c r="L3" s="14">
        <v>0</v>
      </c>
      <c r="M3" s="14">
        <v>0</v>
      </c>
      <c r="N3" s="14">
        <v>0</v>
      </c>
      <c r="O3" s="14">
        <v>0</v>
      </c>
      <c r="P3" s="14">
        <v>0</v>
      </c>
      <c r="Q3" s="14">
        <v>0</v>
      </c>
      <c r="R3" s="14">
        <v>0</v>
      </c>
      <c r="S3" s="14">
        <v>0</v>
      </c>
      <c r="T3" s="14">
        <v>0</v>
      </c>
      <c r="U3" s="14">
        <v>0</v>
      </c>
      <c r="V3" s="14">
        <v>0</v>
      </c>
      <c r="W3" s="14">
        <v>0</v>
      </c>
      <c r="X3" s="14">
        <v>0</v>
      </c>
      <c r="Y3" s="14">
        <v>0</v>
      </c>
      <c r="Z3" s="14">
        <v>0</v>
      </c>
      <c r="AA3" s="14">
        <v>0</v>
      </c>
      <c r="AB3" s="14">
        <v>0</v>
      </c>
      <c r="AC3" s="14">
        <v>0</v>
      </c>
      <c r="AD3" s="14">
        <v>0</v>
      </c>
      <c r="AE3" s="14">
        <v>0</v>
      </c>
      <c r="AF3" s="14">
        <v>0</v>
      </c>
      <c r="AG3" s="14">
        <v>0</v>
      </c>
      <c r="AH3" s="14">
        <v>0</v>
      </c>
      <c r="AI3" s="14" t="str">
        <v>Moderate difficulty</v>
      </c>
      <c r="AJ3" s="14" t="str">
        <v>Moderate difficulty</v>
      </c>
      <c r="AK3" s="14" t="str">
        <v>Moderate difficulty</v>
      </c>
      <c r="AL3" s="14" t="str">
        <v>Moderate difficulty</v>
      </c>
      <c r="AM3" s="14" t="str">
        <v>Moderate difficulty</v>
      </c>
      <c r="AN3" s="14" t="str">
        <v>Moderate difficulty</v>
      </c>
      <c r="AO3" s="14" t="str">
        <v>Moderately</v>
      </c>
      <c r="AP3" s="14" t="str">
        <v>Moderately limited</v>
      </c>
      <c r="AQ3" s="14" t="str">
        <v>Moderate</v>
      </c>
      <c r="AR3" s="14" t="str">
        <v>Moderate</v>
      </c>
      <c r="AS3" s="14" t="str">
        <v>Moderate difficulty</v>
      </c>
      <c r="AT3" s="103">
        <f t="shared" ref="AT3:AT32" si="13">IF(I3="",IF(ISERROR(VLOOKUP(K3,CodeToEmailData,2,)),erroremail,VLOOKUP(K3,CodeToEmailData,2,0)),V3)</f>
        <v>0</v>
      </c>
      <c r="AU3" s="57" t="str">
        <f t="shared" si="0"/>
        <v>0 0</v>
      </c>
      <c r="AV3" s="14">
        <f t="shared" si="1"/>
        <v>3</v>
      </c>
      <c r="AW3" s="14">
        <f t="shared" si="2"/>
        <v>3</v>
      </c>
      <c r="AX3" s="14">
        <f t="shared" si="3"/>
        <v>3</v>
      </c>
      <c r="AY3" s="14">
        <f t="shared" si="4"/>
        <v>3</v>
      </c>
      <c r="AZ3" s="14">
        <f t="shared" si="5"/>
        <v>3</v>
      </c>
      <c r="BA3" s="14">
        <f t="shared" si="6"/>
        <v>3</v>
      </c>
      <c r="BB3" s="14">
        <f t="shared" si="7"/>
        <v>3</v>
      </c>
      <c r="BC3" s="14">
        <f t="shared" si="8"/>
        <v>3</v>
      </c>
      <c r="BD3" s="14">
        <f t="shared" si="9"/>
        <v>3</v>
      </c>
      <c r="BE3" s="14">
        <f t="shared" si="10"/>
        <v>3</v>
      </c>
      <c r="BF3" s="14">
        <f t="shared" si="11"/>
        <v>3</v>
      </c>
      <c r="BG3" s="104">
        <f t="shared" si="12"/>
        <v>50</v>
      </c>
    </row>
    <row r="4" spans="1:59" ht="14.25" customHeight="1">
      <c r="A4" s="14">
        <v>4431490397</v>
      </c>
      <c r="B4" s="14">
        <v>0</v>
      </c>
      <c r="C4" s="102">
        <v>42376.178032407406</v>
      </c>
      <c r="D4" s="102">
        <v>42376.182858796295</v>
      </c>
      <c r="E4" s="14" t="str">
        <v>27.32.32.124</v>
      </c>
      <c r="F4" s="14">
        <v>0</v>
      </c>
      <c r="G4" s="14" t="str">
        <v>Julius</v>
      </c>
      <c r="H4" s="14" t="str">
        <v>Test</v>
      </c>
      <c r="I4" s="14">
        <v>0</v>
      </c>
      <c r="J4" s="14" t="str">
        <v>No, I want to input the claim's particulars</v>
      </c>
      <c r="K4" s="14" t="str">
        <v>ABC1234</v>
      </c>
      <c r="L4" s="14" t="str">
        <v>Julius</v>
      </c>
      <c r="M4" s="14">
        <v>0</v>
      </c>
      <c r="N4" s="14" t="str">
        <v>Test</v>
      </c>
      <c r="O4" s="14">
        <v>0</v>
      </c>
      <c r="P4" s="14" t="str">
        <v>M</v>
      </c>
      <c r="Q4" s="14" t="str">
        <v>JULIUSTEST</v>
      </c>
      <c r="R4" s="14" t="str">
        <v>Doctor</v>
      </c>
      <c r="S4" s="14">
        <v>0</v>
      </c>
      <c r="T4" s="14" t="str">
        <v>Test</v>
      </c>
      <c r="U4" s="14">
        <v>123</v>
      </c>
      <c r="V4" s="14" t="str">
        <v>jidesign@hotmail.com</v>
      </c>
      <c r="W4" s="14" t="str">
        <v>No</v>
      </c>
      <c r="X4" s="14">
        <v>0</v>
      </c>
      <c r="Y4" s="14">
        <v>0</v>
      </c>
      <c r="Z4" s="14">
        <v>0</v>
      </c>
      <c r="AA4" s="14">
        <v>0</v>
      </c>
      <c r="AB4" s="14">
        <v>0</v>
      </c>
      <c r="AC4" s="14">
        <v>0</v>
      </c>
      <c r="AD4" s="14">
        <v>0</v>
      </c>
      <c r="AE4" s="14">
        <v>0</v>
      </c>
      <c r="AF4" s="14">
        <v>0</v>
      </c>
      <c r="AG4" s="14">
        <v>0</v>
      </c>
      <c r="AH4" s="14">
        <v>0</v>
      </c>
      <c r="AI4" s="14" t="str">
        <v>No difficulty</v>
      </c>
      <c r="AJ4" s="14" t="str">
        <v>No difficulty</v>
      </c>
      <c r="AK4" s="14" t="str">
        <v>No difficulty</v>
      </c>
      <c r="AL4" s="14" t="str">
        <v>No difficulty</v>
      </c>
      <c r="AM4" s="14" t="str">
        <v>No difficulty</v>
      </c>
      <c r="AN4" s="14" t="str">
        <v>No difficulty</v>
      </c>
      <c r="AO4" s="14" t="str">
        <v>Not at all</v>
      </c>
      <c r="AP4" s="14" t="str">
        <v>Not limited at all</v>
      </c>
      <c r="AQ4" s="14" t="str">
        <v>Mild</v>
      </c>
      <c r="AR4" s="14" t="str">
        <v>Moderate</v>
      </c>
      <c r="AS4" s="14" t="str">
        <v>Moderate difficulty</v>
      </c>
      <c r="AT4" s="103" t="str">
        <f t="shared" si="13"/>
        <v>jidesign@hotmail.com</v>
      </c>
      <c r="AU4" s="57" t="str">
        <f t="shared" si="0"/>
        <v>Julius Test</v>
      </c>
      <c r="AV4" s="14">
        <f t="shared" si="1"/>
        <v>1</v>
      </c>
      <c r="AW4" s="14">
        <f t="shared" si="2"/>
        <v>1</v>
      </c>
      <c r="AX4" s="14">
        <f t="shared" si="3"/>
        <v>1</v>
      </c>
      <c r="AY4" s="14">
        <f t="shared" si="4"/>
        <v>1</v>
      </c>
      <c r="AZ4" s="14">
        <f t="shared" si="5"/>
        <v>1</v>
      </c>
      <c r="BA4" s="14">
        <f t="shared" si="6"/>
        <v>1</v>
      </c>
      <c r="BB4" s="14">
        <f t="shared" si="7"/>
        <v>1</v>
      </c>
      <c r="BC4" s="14">
        <f t="shared" si="8"/>
        <v>1</v>
      </c>
      <c r="BD4" s="14">
        <f t="shared" si="9"/>
        <v>2</v>
      </c>
      <c r="BE4" s="14">
        <f t="shared" si="10"/>
        <v>3</v>
      </c>
      <c r="BF4" s="14">
        <f t="shared" si="11"/>
        <v>3</v>
      </c>
      <c r="BG4" s="104">
        <f t="shared" si="12"/>
        <v>11.363636363636365</v>
      </c>
    </row>
    <row r="5" spans="1:59" ht="14.25" customHeight="1">
      <c r="A5" s="14">
        <v>4605703285</v>
      </c>
      <c r="B5" s="14">
        <v>0</v>
      </c>
      <c r="C5" s="102">
        <v>42452.166342592594</v>
      </c>
      <c r="D5" s="102">
        <v>42452.167800925927</v>
      </c>
      <c r="E5" s="14" t="str">
        <v>58.172.41.145</v>
      </c>
      <c r="F5" s="14">
        <v>0</v>
      </c>
      <c r="G5" s="14" t="str">
        <v>FN</v>
      </c>
      <c r="H5" s="14" t="str">
        <v>LN</v>
      </c>
      <c r="I5" s="14">
        <v>0</v>
      </c>
      <c r="J5" s="14" t="str">
        <v>No, I want to create a new file</v>
      </c>
      <c r="K5" s="14" t="str">
        <v>test1</v>
      </c>
      <c r="L5" s="14" t="str">
        <v>FN</v>
      </c>
      <c r="M5" s="14" t="str">
        <v>I</v>
      </c>
      <c r="N5" s="14" t="str">
        <v>LN</v>
      </c>
      <c r="O5" s="14">
        <v>0</v>
      </c>
      <c r="P5" s="14" t="str">
        <v>F</v>
      </c>
      <c r="Q5" s="14" t="str">
        <v>Boss</v>
      </c>
      <c r="R5" s="14" t="str">
        <v>Dr</v>
      </c>
      <c r="S5" s="14" t="str">
        <v>DRI</v>
      </c>
      <c r="T5" s="14" t="str">
        <v>DR Name</v>
      </c>
      <c r="U5" s="14" t="str">
        <v>Dr Num</v>
      </c>
      <c r="V5" s="14" t="str">
        <v>info@ehealthier.net</v>
      </c>
      <c r="W5" s="14" t="str">
        <v>No</v>
      </c>
      <c r="X5" s="14">
        <v>0</v>
      </c>
      <c r="Y5" s="14">
        <v>0</v>
      </c>
      <c r="Z5" s="14">
        <v>0</v>
      </c>
      <c r="AA5" s="14">
        <v>0</v>
      </c>
      <c r="AB5" s="14">
        <v>0</v>
      </c>
      <c r="AC5" s="14">
        <v>0</v>
      </c>
      <c r="AD5" s="14">
        <v>0</v>
      </c>
      <c r="AE5" s="14">
        <v>0</v>
      </c>
      <c r="AF5" s="14">
        <v>0</v>
      </c>
      <c r="AG5" s="14">
        <v>0</v>
      </c>
      <c r="AH5" s="14">
        <v>0</v>
      </c>
      <c r="AI5" s="14" t="str">
        <v>Severe difficulty</v>
      </c>
      <c r="AJ5" s="14" t="str">
        <v>Severe difficulty</v>
      </c>
      <c r="AK5" s="14" t="str">
        <v>Severe difficulty</v>
      </c>
      <c r="AL5" s="14" t="str">
        <v>Severe difficulty</v>
      </c>
      <c r="AM5" s="14" t="str">
        <v>Severe difficulty</v>
      </c>
      <c r="AN5" s="14" t="str">
        <v>Severe difficulty</v>
      </c>
      <c r="AO5" s="14" t="str">
        <v>Quite a bit</v>
      </c>
      <c r="AP5" s="14" t="str">
        <v>Very limited</v>
      </c>
      <c r="AQ5" s="14" t="str">
        <v>Severe</v>
      </c>
      <c r="AR5" s="14" t="str">
        <v>Severe</v>
      </c>
      <c r="AS5" s="14" t="str">
        <v>Severe difficulty</v>
      </c>
      <c r="AT5" s="103" t="str">
        <f t="shared" si="13"/>
        <v>info@ehealthier.net</v>
      </c>
      <c r="AU5" s="57" t="str">
        <f t="shared" si="0"/>
        <v>FN LN</v>
      </c>
      <c r="AV5" s="14">
        <f t="shared" si="1"/>
        <v>4</v>
      </c>
      <c r="AW5" s="14">
        <f t="shared" si="2"/>
        <v>4</v>
      </c>
      <c r="AX5" s="14">
        <f t="shared" si="3"/>
        <v>4</v>
      </c>
      <c r="AY5" s="14">
        <f t="shared" si="4"/>
        <v>4</v>
      </c>
      <c r="AZ5" s="14">
        <f t="shared" si="5"/>
        <v>4</v>
      </c>
      <c r="BA5" s="14">
        <f t="shared" si="6"/>
        <v>4</v>
      </c>
      <c r="BB5" s="14">
        <f t="shared" si="7"/>
        <v>4</v>
      </c>
      <c r="BC5" s="14">
        <f t="shared" si="8"/>
        <v>4</v>
      </c>
      <c r="BD5" s="14">
        <f t="shared" si="9"/>
        <v>4</v>
      </c>
      <c r="BE5" s="14">
        <f t="shared" si="10"/>
        <v>4</v>
      </c>
      <c r="BF5" s="14">
        <f t="shared" si="11"/>
        <v>4</v>
      </c>
      <c r="BG5" s="104">
        <f t="shared" si="12"/>
        <v>75</v>
      </c>
    </row>
    <row r="6" spans="1:59" ht="14.25" customHeight="1">
      <c r="A6" s="14">
        <v>4605702075</v>
      </c>
      <c r="B6" s="14">
        <v>0</v>
      </c>
      <c r="C6" s="102">
        <v>42452.165613425925</v>
      </c>
      <c r="D6" s="102">
        <v>42452.16611111111</v>
      </c>
      <c r="E6" s="14" t="str">
        <v>58.172.41.145</v>
      </c>
      <c r="F6" s="14">
        <v>0</v>
      </c>
      <c r="G6" s="14">
        <v>0</v>
      </c>
      <c r="H6" s="14">
        <v>0</v>
      </c>
      <c r="I6" s="14">
        <v>0</v>
      </c>
      <c r="J6" s="14" t="str">
        <v>Yes, I have the client identification code</v>
      </c>
      <c r="K6" s="14" t="str">
        <v>test1</v>
      </c>
      <c r="L6" s="14">
        <v>0</v>
      </c>
      <c r="M6" s="14">
        <v>0</v>
      </c>
      <c r="N6" s="14">
        <v>0</v>
      </c>
      <c r="O6" s="14">
        <v>0</v>
      </c>
      <c r="P6" s="14">
        <v>0</v>
      </c>
      <c r="Q6" s="14">
        <v>0</v>
      </c>
      <c r="R6" s="14">
        <v>0</v>
      </c>
      <c r="S6" s="14">
        <v>0</v>
      </c>
      <c r="T6" s="14">
        <v>0</v>
      </c>
      <c r="U6" s="14">
        <v>0</v>
      </c>
      <c r="V6" s="14">
        <v>0</v>
      </c>
      <c r="W6" s="14">
        <v>0</v>
      </c>
      <c r="X6" s="14">
        <v>0</v>
      </c>
      <c r="Y6" s="14">
        <v>0</v>
      </c>
      <c r="Z6" s="14">
        <v>0</v>
      </c>
      <c r="AA6" s="14">
        <v>0</v>
      </c>
      <c r="AB6" s="14">
        <v>0</v>
      </c>
      <c r="AC6" s="14">
        <v>0</v>
      </c>
      <c r="AD6" s="14">
        <v>0</v>
      </c>
      <c r="AE6" s="14">
        <v>0</v>
      </c>
      <c r="AF6" s="14">
        <v>0</v>
      </c>
      <c r="AG6" s="14">
        <v>0</v>
      </c>
      <c r="AH6" s="14">
        <v>0</v>
      </c>
      <c r="AI6" s="14" t="str">
        <v>Unable</v>
      </c>
      <c r="AJ6" s="14" t="str">
        <v>Unable</v>
      </c>
      <c r="AK6" s="14" t="str">
        <v>Unable</v>
      </c>
      <c r="AL6" s="14" t="str">
        <v>Unable</v>
      </c>
      <c r="AM6" s="14" t="str">
        <v>Unable</v>
      </c>
      <c r="AN6" s="14" t="str">
        <v>Unable</v>
      </c>
      <c r="AO6" s="14" t="str">
        <v>Extremely</v>
      </c>
      <c r="AP6" s="14" t="str">
        <v>Unable</v>
      </c>
      <c r="AQ6" s="14" t="str">
        <v>Extreme</v>
      </c>
      <c r="AR6" s="14" t="str">
        <v>Extreme</v>
      </c>
      <c r="AS6" s="14" t="str">
        <v>So much difficulty I can't sleep</v>
      </c>
      <c r="AT6" s="103">
        <f t="shared" si="13"/>
        <v>0</v>
      </c>
      <c r="AU6" s="57" t="str">
        <f t="shared" si="0"/>
        <v>0 0</v>
      </c>
      <c r="AV6" s="14">
        <f t="shared" si="1"/>
        <v>5</v>
      </c>
      <c r="AW6" s="14">
        <f t="shared" si="2"/>
        <v>5</v>
      </c>
      <c r="AX6" s="14">
        <f t="shared" si="3"/>
        <v>5</v>
      </c>
      <c r="AY6" s="14">
        <f t="shared" si="4"/>
        <v>5</v>
      </c>
      <c r="AZ6" s="14">
        <f t="shared" si="5"/>
        <v>5</v>
      </c>
      <c r="BA6" s="14">
        <f t="shared" si="6"/>
        <v>5</v>
      </c>
      <c r="BB6" s="14">
        <f t="shared" si="7"/>
        <v>5</v>
      </c>
      <c r="BC6" s="14">
        <f t="shared" si="8"/>
        <v>5</v>
      </c>
      <c r="BD6" s="14">
        <f t="shared" si="9"/>
        <v>5</v>
      </c>
      <c r="BE6" s="14">
        <f t="shared" si="10"/>
        <v>5</v>
      </c>
      <c r="BF6" s="14">
        <f t="shared" si="11"/>
        <v>5</v>
      </c>
      <c r="BG6" s="104">
        <f t="shared" si="12"/>
        <v>100</v>
      </c>
    </row>
    <row r="7" spans="1:59" ht="14.25" customHeight="1">
      <c r="A7" s="14">
        <v>4605735230</v>
      </c>
      <c r="B7" s="14">
        <v>0</v>
      </c>
      <c r="C7" s="102">
        <v>42452.184872685182</v>
      </c>
      <c r="D7" s="102">
        <v>42452.186851851853</v>
      </c>
      <c r="E7" s="14" t="str">
        <v>58.172.41.145</v>
      </c>
      <c r="F7" s="14">
        <v>0</v>
      </c>
      <c r="G7" s="14" t="str">
        <v>James</v>
      </c>
      <c r="H7" s="14" t="str">
        <v>Benjamin</v>
      </c>
      <c r="I7" s="14" t="str">
        <v>test88</v>
      </c>
      <c r="J7" s="14" t="str">
        <v>No, I want to create a new file</v>
      </c>
      <c r="K7" s="14">
        <v>0</v>
      </c>
      <c r="L7" s="14" t="str">
        <v>James</v>
      </c>
      <c r="M7" s="14" t="str">
        <v>B</v>
      </c>
      <c r="N7" s="14" t="str">
        <v>Benjamin</v>
      </c>
      <c r="O7" s="14">
        <v>0</v>
      </c>
      <c r="P7" s="14" t="str">
        <v>M</v>
      </c>
      <c r="Q7" s="14" t="str">
        <v>Boss</v>
      </c>
      <c r="R7" s="14" t="str">
        <v>Doc</v>
      </c>
      <c r="S7" s="14" t="str">
        <v>I</v>
      </c>
      <c r="T7" s="14" t="str">
        <v>Name</v>
      </c>
      <c r="U7" s="14" t="str">
        <v>Num</v>
      </c>
      <c r="V7" s="14" t="str">
        <v>Test88@result.com</v>
      </c>
      <c r="W7" s="14" t="str">
        <v>Yes</v>
      </c>
      <c r="X7" s="14" t="str">
        <v>ff</v>
      </c>
      <c r="Y7" s="14" t="str">
        <v>rgfregrre</v>
      </c>
      <c r="Z7" s="14" t="str">
        <v>wer</v>
      </c>
      <c r="AA7" s="14" t="str">
        <v>reg</v>
      </c>
      <c r="AB7" s="14" t="str">
        <v>gergr</v>
      </c>
      <c r="AC7" s="14" t="str">
        <v>grrweg</v>
      </c>
      <c r="AD7" s="14" t="str">
        <v>ger</v>
      </c>
      <c r="AE7" s="14" t="str">
        <v>regr</v>
      </c>
      <c r="AF7" s="14" t="str">
        <v>ergre</v>
      </c>
      <c r="AG7" s="14" t="str">
        <v>regr</v>
      </c>
      <c r="AH7" s="14" t="str">
        <v>grwr</v>
      </c>
      <c r="AI7" s="14" t="str">
        <v>Moderate difficulty</v>
      </c>
      <c r="AJ7" s="14" t="str">
        <v>Unable</v>
      </c>
      <c r="AK7" s="14" t="str">
        <v>Unable</v>
      </c>
      <c r="AL7" s="14" t="str">
        <v>Unable</v>
      </c>
      <c r="AM7" s="14" t="str">
        <v>Unable</v>
      </c>
      <c r="AN7" s="14" t="str">
        <v>Unable</v>
      </c>
      <c r="AO7" s="14" t="str">
        <v>Slightly</v>
      </c>
      <c r="AP7" s="14" t="str">
        <v>Slightly limited</v>
      </c>
      <c r="AQ7" s="14" t="str">
        <v>Moderate</v>
      </c>
      <c r="AR7" s="14" t="str">
        <v>Mild</v>
      </c>
      <c r="AS7" s="14" t="str">
        <v>Mild difficulty</v>
      </c>
      <c r="AT7" s="103" t="str">
        <f t="shared" si="13"/>
        <v>Test88@result.com</v>
      </c>
      <c r="AU7" s="57" t="str">
        <f t="shared" si="0"/>
        <v>James Benjamin</v>
      </c>
      <c r="AV7" s="14">
        <f t="shared" si="1"/>
        <v>3</v>
      </c>
      <c r="AW7" s="14">
        <f t="shared" si="2"/>
        <v>5</v>
      </c>
      <c r="AX7" s="14">
        <f t="shared" si="3"/>
        <v>5</v>
      </c>
      <c r="AY7" s="14">
        <f t="shared" si="4"/>
        <v>5</v>
      </c>
      <c r="AZ7" s="14">
        <f t="shared" si="5"/>
        <v>5</v>
      </c>
      <c r="BA7" s="14">
        <f t="shared" si="6"/>
        <v>5</v>
      </c>
      <c r="BB7" s="14">
        <f t="shared" si="7"/>
        <v>2</v>
      </c>
      <c r="BC7" s="14">
        <f t="shared" si="8"/>
        <v>2</v>
      </c>
      <c r="BD7" s="14">
        <f t="shared" si="9"/>
        <v>3</v>
      </c>
      <c r="BE7" s="14">
        <f t="shared" si="10"/>
        <v>2</v>
      </c>
      <c r="BF7" s="14">
        <f t="shared" si="11"/>
        <v>2</v>
      </c>
      <c r="BG7" s="104">
        <f t="shared" si="12"/>
        <v>63.636363636363633</v>
      </c>
    </row>
    <row r="8" spans="1:59" ht="14.25" customHeight="1">
      <c r="A8" s="14">
        <v>4605766763</v>
      </c>
      <c r="B8" s="14">
        <v>0</v>
      </c>
      <c r="C8" s="102">
        <v>42452.204351851855</v>
      </c>
      <c r="D8" s="102">
        <v>42452.204826388886</v>
      </c>
      <c r="E8" s="14" t="str">
        <v>58.172.41.145</v>
      </c>
      <c r="F8" s="14">
        <v>0</v>
      </c>
      <c r="G8" s="14">
        <v>0</v>
      </c>
      <c r="H8" s="14">
        <v>0</v>
      </c>
      <c r="I8" s="14">
        <v>0</v>
      </c>
      <c r="J8" s="14" t="str">
        <v>Yes, I have the client identification code</v>
      </c>
      <c r="K8" s="14" t="str">
        <v>test1</v>
      </c>
      <c r="L8" s="14">
        <v>0</v>
      </c>
      <c r="M8" s="14">
        <v>0</v>
      </c>
      <c r="N8" s="14">
        <v>0</v>
      </c>
      <c r="O8" s="14">
        <v>0</v>
      </c>
      <c r="P8" s="14">
        <v>0</v>
      </c>
      <c r="Q8" s="14">
        <v>0</v>
      </c>
      <c r="R8" s="14">
        <v>0</v>
      </c>
      <c r="S8" s="14">
        <v>0</v>
      </c>
      <c r="T8" s="14">
        <v>0</v>
      </c>
      <c r="U8" s="14">
        <v>0</v>
      </c>
      <c r="V8" s="14">
        <v>0</v>
      </c>
      <c r="W8" s="14">
        <v>0</v>
      </c>
      <c r="X8" s="14">
        <v>0</v>
      </c>
      <c r="Y8" s="14">
        <v>0</v>
      </c>
      <c r="Z8" s="14">
        <v>0</v>
      </c>
      <c r="AA8" s="14">
        <v>0</v>
      </c>
      <c r="AB8" s="14">
        <v>0</v>
      </c>
      <c r="AC8" s="14">
        <v>0</v>
      </c>
      <c r="AD8" s="14">
        <v>0</v>
      </c>
      <c r="AE8" s="14">
        <v>0</v>
      </c>
      <c r="AF8" s="14">
        <v>0</v>
      </c>
      <c r="AG8" s="14">
        <v>0</v>
      </c>
      <c r="AH8" s="14">
        <v>0</v>
      </c>
      <c r="AI8" s="14" t="str">
        <v>Moderate difficulty</v>
      </c>
      <c r="AJ8" s="14" t="str">
        <v>Moderate difficulty</v>
      </c>
      <c r="AK8" s="14" t="str">
        <v>Moderate difficulty</v>
      </c>
      <c r="AL8" s="14" t="str">
        <v>Moderate difficulty</v>
      </c>
      <c r="AM8" s="14" t="str">
        <v>Moderate difficulty</v>
      </c>
      <c r="AN8" s="14" t="str">
        <v>Moderate difficulty</v>
      </c>
      <c r="AO8" s="14" t="str">
        <v>Quite a bit</v>
      </c>
      <c r="AP8" s="14" t="str">
        <v>Slightly limited</v>
      </c>
      <c r="AQ8" s="14" t="str">
        <v>None</v>
      </c>
      <c r="AR8" s="14" t="str">
        <v>None</v>
      </c>
      <c r="AS8" s="14" t="str">
        <v>No difficulty</v>
      </c>
      <c r="AT8" s="103">
        <f t="shared" si="13"/>
        <v>0</v>
      </c>
      <c r="AU8" s="57" t="str">
        <f t="shared" si="0"/>
        <v>0 0</v>
      </c>
      <c r="AV8" s="14">
        <f t="shared" si="1"/>
        <v>3</v>
      </c>
      <c r="AW8" s="14">
        <f t="shared" si="2"/>
        <v>3</v>
      </c>
      <c r="AX8" s="14">
        <f t="shared" si="3"/>
        <v>3</v>
      </c>
      <c r="AY8" s="14">
        <f t="shared" si="4"/>
        <v>3</v>
      </c>
      <c r="AZ8" s="14">
        <f t="shared" si="5"/>
        <v>3</v>
      </c>
      <c r="BA8" s="14">
        <f t="shared" si="6"/>
        <v>3</v>
      </c>
      <c r="BB8" s="14">
        <f t="shared" si="7"/>
        <v>4</v>
      </c>
      <c r="BC8" s="14">
        <f t="shared" si="8"/>
        <v>2</v>
      </c>
      <c r="BD8" s="14">
        <f t="shared" si="9"/>
        <v>1</v>
      </c>
      <c r="BE8" s="14">
        <f t="shared" si="10"/>
        <v>1</v>
      </c>
      <c r="BF8" s="14">
        <f t="shared" si="11"/>
        <v>1</v>
      </c>
      <c r="BG8" s="104">
        <f t="shared" si="12"/>
        <v>36.363636363636367</v>
      </c>
    </row>
    <row r="9" spans="1:59" ht="14.25" customHeight="1">
      <c r="A9" s="14">
        <v>4605785144</v>
      </c>
      <c r="B9" s="14">
        <v>0</v>
      </c>
      <c r="C9" s="102">
        <v>42452.215856481482</v>
      </c>
      <c r="D9" s="102">
        <v>42452.216273148151</v>
      </c>
      <c r="E9" s="14" t="str">
        <v>58.172.41.145</v>
      </c>
      <c r="F9" s="14">
        <v>0</v>
      </c>
      <c r="G9" s="14">
        <v>0</v>
      </c>
      <c r="H9" s="14">
        <v>0</v>
      </c>
      <c r="I9" s="14">
        <v>0</v>
      </c>
      <c r="J9" s="14" t="str">
        <v>Yes, I have the client identification code</v>
      </c>
      <c r="K9" s="14" t="str">
        <v>err</v>
      </c>
      <c r="L9" s="14">
        <v>0</v>
      </c>
      <c r="M9" s="14">
        <v>0</v>
      </c>
      <c r="N9" s="14">
        <v>0</v>
      </c>
      <c r="O9" s="14">
        <v>0</v>
      </c>
      <c r="P9" s="14">
        <v>0</v>
      </c>
      <c r="Q9" s="14">
        <v>0</v>
      </c>
      <c r="R9" s="14">
        <v>0</v>
      </c>
      <c r="S9" s="14">
        <v>0</v>
      </c>
      <c r="T9" s="14">
        <v>0</v>
      </c>
      <c r="U9" s="14">
        <v>0</v>
      </c>
      <c r="V9" s="14">
        <v>0</v>
      </c>
      <c r="W9" s="14">
        <v>0</v>
      </c>
      <c r="X9" s="14">
        <v>0</v>
      </c>
      <c r="Y9" s="14">
        <v>0</v>
      </c>
      <c r="Z9" s="14">
        <v>0</v>
      </c>
      <c r="AA9" s="14">
        <v>0</v>
      </c>
      <c r="AB9" s="14">
        <v>0</v>
      </c>
      <c r="AC9" s="14">
        <v>0</v>
      </c>
      <c r="AD9" s="14">
        <v>0</v>
      </c>
      <c r="AE9" s="14">
        <v>0</v>
      </c>
      <c r="AF9" s="14">
        <v>0</v>
      </c>
      <c r="AG9" s="14">
        <v>0</v>
      </c>
      <c r="AH9" s="14">
        <v>0</v>
      </c>
      <c r="AI9" s="14" t="str">
        <v>Unable</v>
      </c>
      <c r="AJ9" s="14" t="str">
        <v>Severe difficulty</v>
      </c>
      <c r="AK9" s="14" t="str">
        <v>Severe difficulty</v>
      </c>
      <c r="AL9" s="14" t="str">
        <v>Unable</v>
      </c>
      <c r="AM9" s="14" t="str">
        <v>Severe difficulty</v>
      </c>
      <c r="AN9" s="14" t="str">
        <v>Severe difficulty</v>
      </c>
      <c r="AO9" s="14" t="str">
        <v>Extremely</v>
      </c>
      <c r="AP9" s="14" t="str">
        <v>Very limited</v>
      </c>
      <c r="AQ9" s="14" t="str">
        <v>Extreme</v>
      </c>
      <c r="AR9" s="14" t="str">
        <v>Extreme</v>
      </c>
      <c r="AS9" s="14" t="str">
        <v>Severe difficulty</v>
      </c>
      <c r="AT9" s="105">
        <f t="shared" si="13"/>
        <v>0</v>
      </c>
      <c r="AU9" s="57" t="str">
        <f t="shared" si="0"/>
        <v>0 0</v>
      </c>
      <c r="AV9" s="14">
        <f t="shared" si="1"/>
        <v>5</v>
      </c>
      <c r="AW9" s="14">
        <f t="shared" si="2"/>
        <v>4</v>
      </c>
      <c r="AX9" s="14">
        <f t="shared" si="3"/>
        <v>4</v>
      </c>
      <c r="AY9" s="14">
        <f t="shared" si="4"/>
        <v>5</v>
      </c>
      <c r="AZ9" s="14">
        <f t="shared" si="5"/>
        <v>4</v>
      </c>
      <c r="BA9" s="14">
        <f t="shared" si="6"/>
        <v>4</v>
      </c>
      <c r="BB9" s="14">
        <f t="shared" si="7"/>
        <v>5</v>
      </c>
      <c r="BC9" s="14">
        <f t="shared" si="8"/>
        <v>4</v>
      </c>
      <c r="BD9" s="14">
        <f t="shared" si="9"/>
        <v>5</v>
      </c>
      <c r="BE9" s="14">
        <f t="shared" si="10"/>
        <v>5</v>
      </c>
      <c r="BF9" s="14">
        <f t="shared" si="11"/>
        <v>4</v>
      </c>
      <c r="BG9" s="104">
        <f t="shared" si="12"/>
        <v>86.36363636363636</v>
      </c>
    </row>
    <row r="10" spans="1:59" ht="14.25" customHeight="1">
      <c r="A10" s="14">
        <v>4605781501</v>
      </c>
      <c r="B10" s="14">
        <v>0</v>
      </c>
      <c r="C10" s="102">
        <v>42452.213587962964</v>
      </c>
      <c r="D10" s="102">
        <v>42452.215150462966</v>
      </c>
      <c r="E10" s="14" t="str">
        <v>58.172.41.145</v>
      </c>
      <c r="F10" s="14">
        <v>0</v>
      </c>
      <c r="G10" s="14" t="str">
        <v>James</v>
      </c>
      <c r="H10" s="14" t="str">
        <v>Benjamin</v>
      </c>
      <c r="I10" s="14" t="str">
        <v>test99</v>
      </c>
      <c r="J10" s="14" t="str">
        <v>No, I want to create a new file</v>
      </c>
      <c r="K10" s="14">
        <v>0</v>
      </c>
      <c r="L10" s="14" t="str">
        <v>James</v>
      </c>
      <c r="M10" s="14" t="str">
        <v>B</v>
      </c>
      <c r="N10" s="14" t="str">
        <v>Benjamin</v>
      </c>
      <c r="O10" s="14">
        <v>0</v>
      </c>
      <c r="P10" s="14" t="str">
        <v>M</v>
      </c>
      <c r="Q10" s="14" t="str">
        <v>Boss</v>
      </c>
      <c r="R10" s="14" t="str">
        <v>Dr</v>
      </c>
      <c r="S10" s="14" t="str">
        <v>I Doctor</v>
      </c>
      <c r="T10" s="14" t="str">
        <v>Dontiemn</v>
      </c>
      <c r="U10" s="14" t="str">
        <v>Num</v>
      </c>
      <c r="V10" s="14" t="str">
        <v>info@ehelthier.net</v>
      </c>
      <c r="W10" s="14" t="str">
        <v>Yes</v>
      </c>
      <c r="X10" s="14" t="str">
        <v>Data</v>
      </c>
      <c r="Y10" s="14" t="str">
        <v>Datttaaa</v>
      </c>
      <c r="Z10" s="14" t="str">
        <v>More Data</v>
      </c>
      <c r="AA10" s="14" t="str">
        <v>Data again</v>
      </c>
      <c r="AB10" s="14" t="str">
        <v>odkfp</v>
      </c>
      <c r="AC10" s="14" t="str">
        <v>More</v>
      </c>
      <c r="AD10" s="14" t="str">
        <v>More</v>
      </c>
      <c r="AE10" s="14" t="str">
        <v>More</v>
      </c>
      <c r="AF10" s="14" t="str">
        <v>More</v>
      </c>
      <c r="AG10" s="14" t="str">
        <v>Done</v>
      </c>
      <c r="AH10" s="14" t="str">
        <v>Nrearly</v>
      </c>
      <c r="AI10" s="14" t="str">
        <v>Severe difficulty</v>
      </c>
      <c r="AJ10" s="14" t="str">
        <v>Mild difficulty</v>
      </c>
      <c r="AK10" s="14" t="str">
        <v>No difficulty</v>
      </c>
      <c r="AL10" s="14" t="str">
        <v>Moderate difficulty</v>
      </c>
      <c r="AM10" s="14" t="str">
        <v>Moderate difficulty</v>
      </c>
      <c r="AN10" s="14" t="str">
        <v>Moderate difficulty</v>
      </c>
      <c r="AO10" s="14" t="str">
        <v>Quite a bit</v>
      </c>
      <c r="AP10" s="14" t="str">
        <v>Very limited</v>
      </c>
      <c r="AQ10" s="14" t="str">
        <v>Mild</v>
      </c>
      <c r="AR10" s="14" t="str">
        <v>Mild</v>
      </c>
      <c r="AS10" s="14" t="str">
        <v>No difficulty</v>
      </c>
      <c r="AT10" s="103" t="str">
        <f t="shared" si="13"/>
        <v>info@ehelthier.net</v>
      </c>
      <c r="AU10" s="57" t="str">
        <f t="shared" si="0"/>
        <v>James Benjamin</v>
      </c>
      <c r="AV10" s="14">
        <f t="shared" si="1"/>
        <v>4</v>
      </c>
      <c r="AW10" s="14">
        <f t="shared" si="2"/>
        <v>2</v>
      </c>
      <c r="AX10" s="14">
        <f t="shared" si="3"/>
        <v>1</v>
      </c>
      <c r="AY10" s="14">
        <f t="shared" si="4"/>
        <v>3</v>
      </c>
      <c r="AZ10" s="14">
        <f t="shared" si="5"/>
        <v>3</v>
      </c>
      <c r="BA10" s="14">
        <f t="shared" si="6"/>
        <v>3</v>
      </c>
      <c r="BB10" s="14">
        <f t="shared" si="7"/>
        <v>4</v>
      </c>
      <c r="BC10" s="14">
        <f t="shared" si="8"/>
        <v>4</v>
      </c>
      <c r="BD10" s="14">
        <f t="shared" si="9"/>
        <v>2</v>
      </c>
      <c r="BE10" s="14">
        <f t="shared" si="10"/>
        <v>2</v>
      </c>
      <c r="BF10" s="14">
        <f t="shared" si="11"/>
        <v>1</v>
      </c>
      <c r="BG10" s="104">
        <f t="shared" si="12"/>
        <v>40.909090909090907</v>
      </c>
    </row>
    <row r="11" spans="1:59" ht="14.25" customHeight="1">
      <c r="A11" s="14">
        <v>4605767835</v>
      </c>
      <c r="B11" s="14">
        <v>0</v>
      </c>
      <c r="C11" s="102">
        <v>42452.205057870371</v>
      </c>
      <c r="D11" s="102">
        <v>42452.206817129627</v>
      </c>
      <c r="E11" s="14" t="str">
        <v>58.172.41.145</v>
      </c>
      <c r="F11" s="14">
        <v>0</v>
      </c>
      <c r="G11" s="14" t="str">
        <v>FN</v>
      </c>
      <c r="H11" s="14" t="str">
        <v>Ben</v>
      </c>
      <c r="I11" s="14" t="str">
        <v>test1</v>
      </c>
      <c r="J11" s="14" t="str">
        <v>No, I want to create a new file</v>
      </c>
      <c r="K11" s="14">
        <v>0</v>
      </c>
      <c r="L11" s="14" t="str">
        <v>FN</v>
      </c>
      <c r="M11" s="14" t="str">
        <v>J</v>
      </c>
      <c r="N11" s="14" t="str">
        <v>Ben</v>
      </c>
      <c r="O11" s="14">
        <v>0</v>
      </c>
      <c r="P11" s="14" t="str">
        <v>M</v>
      </c>
      <c r="Q11" s="14" t="str">
        <v>Boss</v>
      </c>
      <c r="R11" s="14" t="str">
        <v>Dr</v>
      </c>
      <c r="S11" s="14" t="str">
        <v>I</v>
      </c>
      <c r="T11" s="14" t="str">
        <v>Doc</v>
      </c>
      <c r="U11" s="14" t="str">
        <v>Num</v>
      </c>
      <c r="V11" s="14" t="str">
        <v>info@ehealthier.net</v>
      </c>
      <c r="W11" s="14" t="str">
        <v>Yes</v>
      </c>
      <c r="X11" s="14" t="str">
        <v>NTS</v>
      </c>
      <c r="Y11" s="14" t="str">
        <v>NTS</v>
      </c>
      <c r="Z11" s="14" t="str">
        <v>NTT</v>
      </c>
      <c r="AA11" s="14" t="str">
        <v>NTT</v>
      </c>
      <c r="AB11" s="14" t="str">
        <v>NTT</v>
      </c>
      <c r="AC11" s="14" t="str">
        <v>ANC</v>
      </c>
      <c r="AD11" s="14" t="str">
        <v>ANC</v>
      </c>
      <c r="AE11" s="14" t="str">
        <v>ANC</v>
      </c>
      <c r="AF11" s="14" t="str">
        <v>REH</v>
      </c>
      <c r="AG11" s="14" t="str">
        <v>REH</v>
      </c>
      <c r="AH11" s="14" t="str">
        <v>REH</v>
      </c>
      <c r="AI11" s="14" t="str">
        <v>Mild difficulty</v>
      </c>
      <c r="AJ11" s="14" t="str">
        <v>Mild difficulty</v>
      </c>
      <c r="AK11" s="14" t="str">
        <v>Mild difficulty</v>
      </c>
      <c r="AL11" s="14" t="str">
        <v>Moderate difficulty</v>
      </c>
      <c r="AM11" s="14" t="str">
        <v>Moderate difficulty</v>
      </c>
      <c r="AN11" s="14" t="str">
        <v>Moderate difficulty</v>
      </c>
      <c r="AO11" s="14" t="str">
        <v>Slightly</v>
      </c>
      <c r="AP11" s="14" t="str">
        <v>Slightly limited</v>
      </c>
      <c r="AQ11" s="14" t="str">
        <v>Mild</v>
      </c>
      <c r="AR11" s="14" t="str">
        <v>None</v>
      </c>
      <c r="AS11" s="14" t="str">
        <v>No difficulty</v>
      </c>
      <c r="AT11" s="103" t="str">
        <f t="shared" si="13"/>
        <v>info@ehealthier.net</v>
      </c>
      <c r="AU11" s="57" t="str">
        <f t="shared" si="0"/>
        <v>FN Ben</v>
      </c>
      <c r="AV11" s="14">
        <f t="shared" si="1"/>
        <v>2</v>
      </c>
      <c r="AW11" s="14">
        <f t="shared" si="2"/>
        <v>2</v>
      </c>
      <c r="AX11" s="14">
        <f t="shared" si="3"/>
        <v>2</v>
      </c>
      <c r="AY11" s="14">
        <f t="shared" si="4"/>
        <v>3</v>
      </c>
      <c r="AZ11" s="14">
        <f t="shared" si="5"/>
        <v>3</v>
      </c>
      <c r="BA11" s="14">
        <f t="shared" si="6"/>
        <v>3</v>
      </c>
      <c r="BB11" s="14">
        <f t="shared" si="7"/>
        <v>2</v>
      </c>
      <c r="BC11" s="14">
        <f t="shared" si="8"/>
        <v>2</v>
      </c>
      <c r="BD11" s="14">
        <f t="shared" si="9"/>
        <v>2</v>
      </c>
      <c r="BE11" s="14">
        <f t="shared" si="10"/>
        <v>1</v>
      </c>
      <c r="BF11" s="14">
        <f t="shared" si="11"/>
        <v>1</v>
      </c>
      <c r="BG11" s="104">
        <f t="shared" si="12"/>
        <v>27.27272727272727</v>
      </c>
    </row>
    <row r="12" spans="1:59" ht="14.25" customHeight="1">
      <c r="A12" s="14">
        <v>4605703285</v>
      </c>
      <c r="B12" s="14">
        <v>0</v>
      </c>
      <c r="C12" s="102">
        <v>42452.166342592594</v>
      </c>
      <c r="D12" s="102">
        <v>42452.167800925927</v>
      </c>
      <c r="E12" s="14" t="str">
        <v>58.172.41.145</v>
      </c>
      <c r="F12" s="14">
        <v>0</v>
      </c>
      <c r="G12" s="14" t="str">
        <v>FN</v>
      </c>
      <c r="H12" s="14" t="str">
        <v>LN</v>
      </c>
      <c r="I12" s="14" t="str">
        <v>test00</v>
      </c>
      <c r="J12" s="14" t="str">
        <v>No, I want to create a new file</v>
      </c>
      <c r="K12" s="14" t="str">
        <v>test1</v>
      </c>
      <c r="L12" s="14" t="str">
        <v>FN</v>
      </c>
      <c r="M12" s="14" t="str">
        <v>I</v>
      </c>
      <c r="N12" s="14" t="str">
        <v>LN</v>
      </c>
      <c r="O12" s="107">
        <v>36576</v>
      </c>
      <c r="P12" s="14" t="str">
        <v>F</v>
      </c>
      <c r="Q12" s="14" t="str">
        <v>Boss</v>
      </c>
      <c r="R12" s="14" t="str">
        <v>Dr</v>
      </c>
      <c r="S12" s="14" t="str">
        <v>DRI</v>
      </c>
      <c r="T12" s="14" t="str">
        <v>DR Name</v>
      </c>
      <c r="U12" s="14" t="str">
        <v>Dr Num</v>
      </c>
      <c r="V12" s="14" t="str">
        <v>info@ehealthier.net</v>
      </c>
      <c r="W12" s="14" t="str">
        <v>No</v>
      </c>
      <c r="X12" s="14">
        <v>0</v>
      </c>
      <c r="Y12" s="14">
        <v>0</v>
      </c>
      <c r="Z12" s="14">
        <v>0</v>
      </c>
      <c r="AA12" s="14">
        <v>0</v>
      </c>
      <c r="AB12" s="14">
        <v>0</v>
      </c>
      <c r="AC12" s="14">
        <v>0</v>
      </c>
      <c r="AD12" s="14">
        <v>0</v>
      </c>
      <c r="AE12" s="14">
        <v>0</v>
      </c>
      <c r="AF12" s="14">
        <v>0</v>
      </c>
      <c r="AG12" s="14">
        <v>0</v>
      </c>
      <c r="AH12" s="14">
        <v>0</v>
      </c>
      <c r="AI12" s="14" t="str">
        <v>Severe difficulty</v>
      </c>
      <c r="AJ12" s="14" t="str">
        <v>Severe difficulty</v>
      </c>
      <c r="AK12" s="14" t="str">
        <v>Severe difficulty</v>
      </c>
      <c r="AL12" s="14" t="str">
        <v>Severe difficulty</v>
      </c>
      <c r="AM12" s="14" t="str">
        <v>Severe difficulty</v>
      </c>
      <c r="AN12" s="14" t="str">
        <v>Severe difficulty</v>
      </c>
      <c r="AO12" s="14" t="str">
        <v>Quite a bit</v>
      </c>
      <c r="AP12" s="14" t="str">
        <v>Very limited</v>
      </c>
      <c r="AQ12" s="14" t="str">
        <v>Severe</v>
      </c>
      <c r="AR12" s="14" t="str">
        <v>Severe</v>
      </c>
      <c r="AS12" s="14" t="str">
        <v>Severe difficulty</v>
      </c>
      <c r="AT12" s="103" t="str">
        <f t="shared" si="13"/>
        <v>info@ehealthier.net</v>
      </c>
      <c r="AU12" s="57" t="str">
        <f t="shared" si="0"/>
        <v>FN LN</v>
      </c>
      <c r="AV12" s="14">
        <f t="shared" si="1"/>
        <v>4</v>
      </c>
      <c r="AW12" s="14">
        <f t="shared" si="2"/>
        <v>4</v>
      </c>
      <c r="AX12" s="14">
        <f t="shared" si="3"/>
        <v>4</v>
      </c>
      <c r="AY12" s="14">
        <f t="shared" si="4"/>
        <v>4</v>
      </c>
      <c r="AZ12" s="14">
        <f t="shared" si="5"/>
        <v>4</v>
      </c>
      <c r="BA12" s="14">
        <f t="shared" si="6"/>
        <v>4</v>
      </c>
      <c r="BB12" s="14">
        <f t="shared" si="7"/>
        <v>4</v>
      </c>
      <c r="BC12" s="14">
        <f t="shared" si="8"/>
        <v>4</v>
      </c>
      <c r="BD12" s="14">
        <f t="shared" si="9"/>
        <v>4</v>
      </c>
      <c r="BE12" s="14">
        <f t="shared" si="10"/>
        <v>4</v>
      </c>
      <c r="BF12" s="14">
        <f t="shared" si="11"/>
        <v>4</v>
      </c>
      <c r="BG12" s="104">
        <f t="shared" si="12"/>
        <v>75</v>
      </c>
    </row>
    <row r="13" spans="1:59" ht="14.25" customHeight="1">
      <c r="A13" s="14">
        <v>4605703285</v>
      </c>
      <c r="B13" s="14">
        <v>0</v>
      </c>
      <c r="C13" s="102">
        <v>42452.166342592594</v>
      </c>
      <c r="D13" s="102">
        <v>42452.167800925927</v>
      </c>
      <c r="E13" s="14" t="str">
        <v>58.172.41.145</v>
      </c>
      <c r="F13" s="14">
        <v>0</v>
      </c>
      <c r="G13" s="14" t="str">
        <v>FN</v>
      </c>
      <c r="H13" s="14" t="str">
        <v>LN</v>
      </c>
      <c r="I13" s="14" t="str">
        <v>test00</v>
      </c>
      <c r="J13" s="14" t="str">
        <v>No, I want to create a new file</v>
      </c>
      <c r="K13" s="14" t="str">
        <v>test1</v>
      </c>
      <c r="L13" s="14" t="str">
        <v>FN</v>
      </c>
      <c r="M13" s="14" t="str">
        <v>I</v>
      </c>
      <c r="N13" s="14" t="str">
        <v>LN</v>
      </c>
      <c r="O13" s="107">
        <v>36576</v>
      </c>
      <c r="P13" s="14" t="str">
        <v>F</v>
      </c>
      <c r="Q13" s="14" t="str">
        <v>Boss</v>
      </c>
      <c r="R13" s="14" t="str">
        <v>Dr</v>
      </c>
      <c r="S13" s="14" t="str">
        <v>DRI</v>
      </c>
      <c r="T13" s="14" t="str">
        <v>DR Name</v>
      </c>
      <c r="U13" s="14" t="str">
        <v>Dr Num</v>
      </c>
      <c r="V13" s="14" t="str">
        <v>info@ehealthier.net</v>
      </c>
      <c r="W13" s="14" t="str">
        <v>No</v>
      </c>
      <c r="X13" s="14">
        <v>0</v>
      </c>
      <c r="Y13" s="14">
        <v>0</v>
      </c>
      <c r="Z13" s="14">
        <v>0</v>
      </c>
      <c r="AA13" s="14">
        <v>0</v>
      </c>
      <c r="AB13" s="14">
        <v>0</v>
      </c>
      <c r="AC13" s="14">
        <v>0</v>
      </c>
      <c r="AD13" s="14">
        <v>0</v>
      </c>
      <c r="AE13" s="14">
        <v>0</v>
      </c>
      <c r="AF13" s="14">
        <v>0</v>
      </c>
      <c r="AG13" s="14">
        <v>0</v>
      </c>
      <c r="AH13" s="14">
        <v>0</v>
      </c>
      <c r="AI13" s="14" t="str">
        <v>Severe difficulty</v>
      </c>
      <c r="AJ13" s="14" t="str">
        <v>Severe difficulty</v>
      </c>
      <c r="AK13" s="14" t="str">
        <v>Severe difficulty</v>
      </c>
      <c r="AL13" s="14" t="str">
        <v>Severe difficulty</v>
      </c>
      <c r="AM13" s="14" t="str">
        <v>Severe difficulty</v>
      </c>
      <c r="AN13" s="14" t="str">
        <v>Severe difficulty</v>
      </c>
      <c r="AO13" s="14" t="str">
        <v>Quite a bit</v>
      </c>
      <c r="AP13" s="14" t="str">
        <v>Very limited</v>
      </c>
      <c r="AQ13" s="14" t="str">
        <v>Severe</v>
      </c>
      <c r="AR13" s="14" t="str">
        <v>Severe</v>
      </c>
      <c r="AS13" s="14" t="str">
        <v>Severe difficulty</v>
      </c>
      <c r="AT13" s="103" t="str">
        <f t="shared" si="13"/>
        <v>info@ehealthier.net</v>
      </c>
      <c r="AU13" s="57" t="str">
        <f t="shared" si="0"/>
        <v>FN LN</v>
      </c>
      <c r="AV13" s="14">
        <f t="shared" si="1"/>
        <v>4</v>
      </c>
      <c r="AW13" s="14">
        <f t="shared" si="2"/>
        <v>4</v>
      </c>
      <c r="AX13" s="14">
        <f t="shared" si="3"/>
        <v>4</v>
      </c>
      <c r="AY13" s="14">
        <f t="shared" si="4"/>
        <v>4</v>
      </c>
      <c r="AZ13" s="14">
        <f t="shared" si="5"/>
        <v>4</v>
      </c>
      <c r="BA13" s="14">
        <f t="shared" si="6"/>
        <v>4</v>
      </c>
      <c r="BB13" s="14">
        <f t="shared" si="7"/>
        <v>4</v>
      </c>
      <c r="BC13" s="14">
        <f t="shared" si="8"/>
        <v>4</v>
      </c>
      <c r="BD13" s="14">
        <f t="shared" si="9"/>
        <v>4</v>
      </c>
      <c r="BE13" s="14">
        <f t="shared" si="10"/>
        <v>4</v>
      </c>
      <c r="BF13" s="14">
        <f t="shared" si="11"/>
        <v>4</v>
      </c>
      <c r="BG13" s="104">
        <f t="shared" si="12"/>
        <v>75</v>
      </c>
    </row>
    <row r="14" spans="1:59" ht="14.25" customHeight="1">
      <c r="A14" s="14">
        <v>4605802955</v>
      </c>
      <c r="B14" s="14">
        <v>0</v>
      </c>
      <c r="C14" s="102">
        <v>42452.227314814816</v>
      </c>
      <c r="D14" s="102">
        <v>42452.228379629632</v>
      </c>
      <c r="E14" s="14" t="str">
        <v>58.172.41.145</v>
      </c>
      <c r="F14" s="14">
        <v>0</v>
      </c>
      <c r="G14" s="14" t="str">
        <v>fva</v>
      </c>
      <c r="H14" s="14" t="str">
        <v>avav</v>
      </c>
      <c r="I14" s="14" t="str">
        <v>test33</v>
      </c>
      <c r="J14" s="14" t="str">
        <v>No, I want to create a new file</v>
      </c>
      <c r="K14" s="14">
        <v>0</v>
      </c>
      <c r="L14" s="14" t="str">
        <v>fva</v>
      </c>
      <c r="M14" s="14" t="str">
        <v>fdva</v>
      </c>
      <c r="N14" s="14" t="str">
        <v>avav</v>
      </c>
      <c r="O14" s="107">
        <v>36274</v>
      </c>
      <c r="P14" s="14" t="str">
        <v>mbeesdsd</v>
      </c>
      <c r="Q14" s="14">
        <v>0</v>
      </c>
      <c r="R14" s="14" t="str">
        <v>ffb</v>
      </c>
      <c r="S14" s="14" t="str">
        <v>sbfdb</v>
      </c>
      <c r="T14" s="14" t="str">
        <v>bsfdbfb</v>
      </c>
      <c r="U14" s="14" t="str">
        <v>sfdbsfdbf</v>
      </c>
      <c r="V14" s="14" t="str">
        <v>info@ehealthier.net</v>
      </c>
      <c r="W14" s="14" t="str">
        <v>Yes</v>
      </c>
      <c r="X14" s="14" t="str">
        <v>fbsf</v>
      </c>
      <c r="Y14" s="14" t="str">
        <v>fdbfdb</v>
      </c>
      <c r="Z14" s="14" t="str">
        <v>fdbfdb</v>
      </c>
      <c r="AA14" s="14" t="str">
        <v>fdbfsdb</v>
      </c>
      <c r="AB14" s="14" t="str">
        <v>fdbsfgjhyjtyej</v>
      </c>
      <c r="AC14" s="14" t="str">
        <v>yjetyj</v>
      </c>
      <c r="AD14" s="14" t="str">
        <v>ytjetyjyt</v>
      </c>
      <c r="AE14" s="14" t="str">
        <v>jtyjty</v>
      </c>
      <c r="AF14" s="14" t="str">
        <v>jtyejytjytjyj</v>
      </c>
      <c r="AG14" s="14" t="str">
        <v>yjtyjyt</v>
      </c>
      <c r="AH14" s="14" t="str">
        <v>ytjytj</v>
      </c>
      <c r="AI14" s="14" t="str">
        <v>Mild difficulty</v>
      </c>
      <c r="AJ14" s="14" t="str">
        <v>Mild difficulty</v>
      </c>
      <c r="AK14" s="14" t="str">
        <v>No difficulty</v>
      </c>
      <c r="AL14" s="14" t="str">
        <v>No difficulty</v>
      </c>
      <c r="AM14" s="14" t="str">
        <v>No difficulty</v>
      </c>
      <c r="AN14" s="14" t="str">
        <v>Mild difficulty</v>
      </c>
      <c r="AO14" s="14" t="str">
        <v>Slightly</v>
      </c>
      <c r="AP14" s="14" t="str">
        <v>Slightly limited</v>
      </c>
      <c r="AQ14" s="14" t="str">
        <v>None</v>
      </c>
      <c r="AR14" s="14" t="str">
        <v>None</v>
      </c>
      <c r="AS14" s="14" t="str">
        <v>No difficulty</v>
      </c>
      <c r="AT14" s="103" t="str">
        <f t="shared" si="13"/>
        <v>info@ehealthier.net</v>
      </c>
      <c r="AU14" s="57" t="str">
        <f t="shared" si="0"/>
        <v>fva avav</v>
      </c>
      <c r="AV14" s="14">
        <f t="shared" si="1"/>
        <v>2</v>
      </c>
      <c r="AW14" s="14">
        <f t="shared" si="2"/>
        <v>2</v>
      </c>
      <c r="AX14" s="14">
        <f t="shared" si="3"/>
        <v>1</v>
      </c>
      <c r="AY14" s="14">
        <f t="shared" si="4"/>
        <v>1</v>
      </c>
      <c r="AZ14" s="14">
        <f t="shared" si="5"/>
        <v>1</v>
      </c>
      <c r="BA14" s="14">
        <f t="shared" si="6"/>
        <v>2</v>
      </c>
      <c r="BB14" s="14">
        <f t="shared" si="7"/>
        <v>2</v>
      </c>
      <c r="BC14" s="14">
        <f t="shared" si="8"/>
        <v>2</v>
      </c>
      <c r="BD14" s="14">
        <f t="shared" si="9"/>
        <v>1</v>
      </c>
      <c r="BE14" s="14">
        <f t="shared" si="10"/>
        <v>1</v>
      </c>
      <c r="BF14" s="14">
        <f t="shared" si="11"/>
        <v>1</v>
      </c>
      <c r="BG14" s="104">
        <f t="shared" si="12"/>
        <v>11.363636363636365</v>
      </c>
    </row>
    <row r="15" spans="1:59" ht="14.25" customHeight="1">
      <c r="A15" s="14">
        <v>4605703285</v>
      </c>
      <c r="B15" s="14">
        <v>0</v>
      </c>
      <c r="C15" s="102">
        <v>42452.166342592594</v>
      </c>
      <c r="D15" s="102">
        <v>42452.167800925927</v>
      </c>
      <c r="E15" s="14" t="str">
        <v>58.172.41.145</v>
      </c>
      <c r="F15" s="14">
        <v>0</v>
      </c>
      <c r="G15" s="14" t="str">
        <v>FN</v>
      </c>
      <c r="H15" s="14" t="str">
        <v>LN</v>
      </c>
      <c r="I15" s="14" t="str">
        <v>test00</v>
      </c>
      <c r="J15" s="14" t="str">
        <v>No, I want to create a new file</v>
      </c>
      <c r="K15" s="14" t="str">
        <v>test1</v>
      </c>
      <c r="L15" s="14" t="str">
        <v>FN</v>
      </c>
      <c r="M15" s="14" t="str">
        <v>I</v>
      </c>
      <c r="N15" s="14" t="str">
        <v>LN</v>
      </c>
      <c r="O15" s="107">
        <v>36576</v>
      </c>
      <c r="P15" s="14" t="str">
        <v>F</v>
      </c>
      <c r="Q15" s="14" t="str">
        <v>Boss</v>
      </c>
      <c r="R15" s="14" t="str">
        <v>Dr</v>
      </c>
      <c r="S15" s="14" t="str">
        <v>DRI</v>
      </c>
      <c r="T15" s="14" t="str">
        <v>DR Name</v>
      </c>
      <c r="U15" s="14" t="str">
        <v>Dr Num</v>
      </c>
      <c r="V15" s="14" t="str">
        <v>info@ehealthier.net</v>
      </c>
      <c r="W15" s="14" t="str">
        <v>No</v>
      </c>
      <c r="X15" s="14">
        <v>0</v>
      </c>
      <c r="Y15" s="14">
        <v>0</v>
      </c>
      <c r="Z15" s="14">
        <v>0</v>
      </c>
      <c r="AA15" s="14">
        <v>0</v>
      </c>
      <c r="AB15" s="14">
        <v>0</v>
      </c>
      <c r="AC15" s="14">
        <v>0</v>
      </c>
      <c r="AD15" s="14">
        <v>0</v>
      </c>
      <c r="AE15" s="14">
        <v>0</v>
      </c>
      <c r="AF15" s="14">
        <v>0</v>
      </c>
      <c r="AG15" s="14">
        <v>0</v>
      </c>
      <c r="AH15" s="14">
        <v>0</v>
      </c>
      <c r="AI15" s="14" t="str">
        <v>Severe difficulty</v>
      </c>
      <c r="AJ15" s="14" t="str">
        <v>Severe difficulty</v>
      </c>
      <c r="AK15" s="14" t="str">
        <v>Severe difficulty</v>
      </c>
      <c r="AL15" s="14" t="str">
        <v>Severe difficulty</v>
      </c>
      <c r="AM15" s="14" t="str">
        <v>Severe difficulty</v>
      </c>
      <c r="AN15" s="14" t="str">
        <v>Severe difficulty</v>
      </c>
      <c r="AO15" s="14" t="str">
        <v>Quite a bit</v>
      </c>
      <c r="AP15" s="14" t="str">
        <v>Very limited</v>
      </c>
      <c r="AQ15" s="14" t="str">
        <v>Severe</v>
      </c>
      <c r="AR15" s="14" t="str">
        <v>Severe</v>
      </c>
      <c r="AS15" s="14" t="str">
        <v>Severe difficulty</v>
      </c>
      <c r="AT15" s="103" t="str">
        <f t="shared" si="13"/>
        <v>info@ehealthier.net</v>
      </c>
      <c r="AU15" s="57" t="str">
        <f t="shared" si="0"/>
        <v>FN LN</v>
      </c>
      <c r="AV15" s="14">
        <f t="shared" si="1"/>
        <v>4</v>
      </c>
      <c r="AW15" s="14">
        <f t="shared" si="2"/>
        <v>4</v>
      </c>
      <c r="AX15" s="14">
        <f t="shared" si="3"/>
        <v>4</v>
      </c>
      <c r="AY15" s="14">
        <f t="shared" si="4"/>
        <v>4</v>
      </c>
      <c r="AZ15" s="14">
        <f t="shared" si="5"/>
        <v>4</v>
      </c>
      <c r="BA15" s="14">
        <f t="shared" si="6"/>
        <v>4</v>
      </c>
      <c r="BB15" s="14">
        <f t="shared" si="7"/>
        <v>4</v>
      </c>
      <c r="BC15" s="14">
        <f t="shared" si="8"/>
        <v>4</v>
      </c>
      <c r="BD15" s="14">
        <f t="shared" si="9"/>
        <v>4</v>
      </c>
      <c r="BE15" s="14">
        <f t="shared" si="10"/>
        <v>4</v>
      </c>
      <c r="BF15" s="14">
        <f t="shared" si="11"/>
        <v>4</v>
      </c>
      <c r="BG15" s="104">
        <f t="shared" si="12"/>
        <v>75</v>
      </c>
    </row>
    <row r="16" spans="1:59" ht="14.25" customHeight="1">
      <c r="A16" s="14">
        <v>4855520331</v>
      </c>
      <c r="B16" s="14">
        <v>0</v>
      </c>
      <c r="C16" s="102">
        <v>42566.098009259258</v>
      </c>
      <c r="D16" s="102">
        <v>42566.09946759259</v>
      </c>
      <c r="E16" s="14" t="str">
        <v>101.164.94.220</v>
      </c>
      <c r="F16" s="14">
        <v>0</v>
      </c>
      <c r="G16" s="14">
        <v>0</v>
      </c>
      <c r="H16" s="14">
        <v>0</v>
      </c>
      <c r="I16" s="14">
        <v>0</v>
      </c>
      <c r="J16" s="14" t="str">
        <v>Yes, I have the client identification code</v>
      </c>
      <c r="K16" s="14" t="str">
        <v>Test123</v>
      </c>
      <c r="L16" s="14">
        <v>0</v>
      </c>
      <c r="M16" s="14">
        <v>0</v>
      </c>
      <c r="N16" s="14">
        <v>0</v>
      </c>
      <c r="O16" s="14">
        <v>0</v>
      </c>
      <c r="P16" s="14">
        <v>0</v>
      </c>
      <c r="Q16" s="14">
        <v>0</v>
      </c>
      <c r="R16" s="14">
        <v>0</v>
      </c>
      <c r="S16" s="14">
        <v>0</v>
      </c>
      <c r="T16" s="14">
        <v>0</v>
      </c>
      <c r="U16" s="14">
        <v>0</v>
      </c>
      <c r="V16" s="14">
        <v>0</v>
      </c>
      <c r="W16" s="14">
        <v>0</v>
      </c>
      <c r="X16" s="14">
        <v>0</v>
      </c>
      <c r="Y16" s="14">
        <v>0</v>
      </c>
      <c r="Z16" s="14">
        <v>0</v>
      </c>
      <c r="AA16" s="14">
        <v>0</v>
      </c>
      <c r="AB16" s="14">
        <v>0</v>
      </c>
      <c r="AC16" s="14">
        <v>0</v>
      </c>
      <c r="AD16" s="14">
        <v>0</v>
      </c>
      <c r="AE16" s="14">
        <v>0</v>
      </c>
      <c r="AF16" s="14">
        <v>0</v>
      </c>
      <c r="AG16" s="14">
        <v>0</v>
      </c>
      <c r="AH16" s="14">
        <v>0</v>
      </c>
      <c r="AI16" s="14" t="str">
        <v>No difficulty</v>
      </c>
      <c r="AJ16" s="14" t="str">
        <v>Mild difficulty</v>
      </c>
      <c r="AK16" s="14" t="str">
        <v>No difficulty</v>
      </c>
      <c r="AL16" s="14" t="str">
        <v>Mild difficulty</v>
      </c>
      <c r="AM16" s="14" t="str">
        <v>Mild difficulty</v>
      </c>
      <c r="AN16" s="14" t="str">
        <v>No difficulty</v>
      </c>
      <c r="AO16" s="14" t="str">
        <v>Not at all</v>
      </c>
      <c r="AP16" s="14" t="str">
        <v>Slightly limited</v>
      </c>
      <c r="AQ16" s="108" t="str">
        <v>None</v>
      </c>
      <c r="AR16" s="14" t="str">
        <v>Moderate</v>
      </c>
      <c r="AS16" s="14" t="str">
        <v>Moderate difficulty</v>
      </c>
      <c r="AT16" s="103">
        <f t="shared" si="13"/>
        <v>0</v>
      </c>
      <c r="AU16" s="57" t="str">
        <f t="shared" si="0"/>
        <v>0 0</v>
      </c>
      <c r="AV16" s="14">
        <f t="shared" si="1"/>
        <v>1</v>
      </c>
      <c r="AW16" s="14">
        <f t="shared" si="2"/>
        <v>2</v>
      </c>
      <c r="AX16" s="14">
        <f t="shared" si="3"/>
        <v>1</v>
      </c>
      <c r="AY16" s="14">
        <f t="shared" si="4"/>
        <v>2</v>
      </c>
      <c r="AZ16" s="14">
        <f t="shared" si="5"/>
        <v>2</v>
      </c>
      <c r="BA16" s="14">
        <f t="shared" si="6"/>
        <v>1</v>
      </c>
      <c r="BB16" s="14">
        <f t="shared" si="7"/>
        <v>1</v>
      </c>
      <c r="BC16" s="14">
        <f t="shared" si="8"/>
        <v>2</v>
      </c>
      <c r="BD16" s="14">
        <f t="shared" si="9"/>
        <v>1</v>
      </c>
      <c r="BE16" s="14">
        <f t="shared" si="10"/>
        <v>3</v>
      </c>
      <c r="BF16" s="14">
        <f t="shared" si="11"/>
        <v>3</v>
      </c>
      <c r="BG16" s="104">
        <f t="shared" si="12"/>
        <v>18.181818181818183</v>
      </c>
    </row>
    <row r="17" spans="1:59" ht="14.25" customHeight="1">
      <c r="A17" s="14">
        <v>4868232598</v>
      </c>
      <c r="B17" s="14">
        <v>0</v>
      </c>
      <c r="C17" s="102">
        <v>42573.268206018518</v>
      </c>
      <c r="D17" s="102">
        <v>42573.269375000003</v>
      </c>
      <c r="E17" s="14" t="str">
        <v>101.164.94.220</v>
      </c>
      <c r="F17" s="14">
        <v>0</v>
      </c>
      <c r="G17" s="14">
        <v>0</v>
      </c>
      <c r="H17" s="14">
        <v>0</v>
      </c>
      <c r="I17" s="14">
        <v>0</v>
      </c>
      <c r="J17" s="14" t="str">
        <v>Yes, I have the client identification code</v>
      </c>
      <c r="K17" s="14" t="str">
        <v>test123</v>
      </c>
      <c r="L17" s="14">
        <v>0</v>
      </c>
      <c r="M17" s="14">
        <v>0</v>
      </c>
      <c r="N17" s="14">
        <v>0</v>
      </c>
      <c r="O17" s="14">
        <v>0</v>
      </c>
      <c r="P17" s="14">
        <v>0</v>
      </c>
      <c r="Q17" s="14">
        <v>0</v>
      </c>
      <c r="R17" s="14">
        <v>0</v>
      </c>
      <c r="S17" s="14">
        <v>0</v>
      </c>
      <c r="T17" s="14">
        <v>0</v>
      </c>
      <c r="U17" s="14">
        <v>0</v>
      </c>
      <c r="V17" s="14">
        <v>0</v>
      </c>
      <c r="W17" s="14">
        <v>0</v>
      </c>
      <c r="X17" s="14">
        <v>0</v>
      </c>
      <c r="Y17" s="14">
        <v>0</v>
      </c>
      <c r="Z17" s="14">
        <v>0</v>
      </c>
      <c r="AA17" s="14">
        <v>0</v>
      </c>
      <c r="AB17" s="14">
        <v>0</v>
      </c>
      <c r="AC17" s="14">
        <v>0</v>
      </c>
      <c r="AD17" s="14">
        <v>0</v>
      </c>
      <c r="AE17" s="14">
        <v>0</v>
      </c>
      <c r="AF17" s="14">
        <v>0</v>
      </c>
      <c r="AG17" s="14">
        <v>0</v>
      </c>
      <c r="AH17" s="14">
        <v>0</v>
      </c>
      <c r="AI17" s="14" t="str">
        <v>Mild difficulty</v>
      </c>
      <c r="AJ17" s="14" t="str">
        <v>Mild difficulty</v>
      </c>
      <c r="AK17" s="14" t="str">
        <v>Mild difficulty</v>
      </c>
      <c r="AL17" s="14" t="str">
        <v>Mild difficulty</v>
      </c>
      <c r="AM17" s="14" t="str">
        <v>Mild difficulty</v>
      </c>
      <c r="AN17" s="14" t="str">
        <v>Mild difficulty</v>
      </c>
      <c r="AO17" s="14" t="str">
        <v>Slightly</v>
      </c>
      <c r="AP17" s="14" t="str">
        <v>Not limited at all</v>
      </c>
      <c r="AQ17" s="14" t="str">
        <v>None</v>
      </c>
      <c r="AR17" s="14" t="str">
        <v>Mild</v>
      </c>
      <c r="AS17" s="14" t="str">
        <v>Mild difficulty</v>
      </c>
      <c r="AT17" s="103">
        <f t="shared" si="13"/>
        <v>0</v>
      </c>
      <c r="AU17" s="57" t="str">
        <f t="shared" si="0"/>
        <v>0 0</v>
      </c>
      <c r="AV17" s="14">
        <f t="shared" si="1"/>
        <v>2</v>
      </c>
      <c r="AW17" s="14">
        <f t="shared" si="2"/>
        <v>2</v>
      </c>
      <c r="AX17" s="14">
        <f t="shared" si="3"/>
        <v>2</v>
      </c>
      <c r="AY17" s="14">
        <f t="shared" si="4"/>
        <v>2</v>
      </c>
      <c r="AZ17" s="14">
        <f t="shared" si="5"/>
        <v>2</v>
      </c>
      <c r="BA17" s="14">
        <f t="shared" si="6"/>
        <v>2</v>
      </c>
      <c r="BB17" s="14">
        <f t="shared" si="7"/>
        <v>2</v>
      </c>
      <c r="BC17" s="14">
        <f t="shared" si="8"/>
        <v>1</v>
      </c>
      <c r="BD17" s="14">
        <f t="shared" si="9"/>
        <v>1</v>
      </c>
      <c r="BE17" s="14">
        <f t="shared" si="10"/>
        <v>2</v>
      </c>
      <c r="BF17" s="14">
        <f t="shared" si="11"/>
        <v>2</v>
      </c>
      <c r="BG17" s="104">
        <f t="shared" si="12"/>
        <v>20.454545454545453</v>
      </c>
    </row>
    <row r="18" spans="1:59" ht="14.25" customHeight="1">
      <c r="A18" s="14">
        <v>4869830124</v>
      </c>
      <c r="B18" s="14">
        <v>0</v>
      </c>
      <c r="C18" s="102">
        <v>42573.953773148147</v>
      </c>
      <c r="D18" s="102">
        <v>42573.954502314817</v>
      </c>
      <c r="E18" s="14" t="str">
        <v>101.161.139.174</v>
      </c>
      <c r="F18" s="14">
        <v>0</v>
      </c>
      <c r="G18" s="14">
        <v>0</v>
      </c>
      <c r="H18" s="14">
        <v>0</v>
      </c>
      <c r="I18" s="14">
        <v>0</v>
      </c>
      <c r="J18" s="14" t="str">
        <v>Yes, I have the client identification code</v>
      </c>
      <c r="K18" s="14" t="str">
        <v>test123</v>
      </c>
      <c r="L18" s="14">
        <v>0</v>
      </c>
      <c r="M18" s="14">
        <v>0</v>
      </c>
      <c r="N18" s="14">
        <v>0</v>
      </c>
      <c r="O18" s="14">
        <v>0</v>
      </c>
      <c r="P18" s="14">
        <v>0</v>
      </c>
      <c r="Q18" s="14">
        <v>0</v>
      </c>
      <c r="R18" s="14">
        <v>0</v>
      </c>
      <c r="S18" s="14">
        <v>0</v>
      </c>
      <c r="T18" s="14">
        <v>0</v>
      </c>
      <c r="U18" s="14">
        <v>0</v>
      </c>
      <c r="V18" s="14">
        <v>0</v>
      </c>
      <c r="W18" s="14">
        <v>0</v>
      </c>
      <c r="X18" s="14">
        <v>0</v>
      </c>
      <c r="Y18" s="14">
        <v>0</v>
      </c>
      <c r="Z18" s="14">
        <v>0</v>
      </c>
      <c r="AA18" s="14">
        <v>0</v>
      </c>
      <c r="AB18" s="14">
        <v>0</v>
      </c>
      <c r="AC18" s="14">
        <v>0</v>
      </c>
      <c r="AD18" s="14">
        <v>0</v>
      </c>
      <c r="AE18" s="14">
        <v>0</v>
      </c>
      <c r="AF18" s="14">
        <v>0</v>
      </c>
      <c r="AG18" s="14">
        <v>0</v>
      </c>
      <c r="AH18" s="14">
        <v>0</v>
      </c>
      <c r="AI18" s="14" t="str">
        <v>Mild difficulty</v>
      </c>
      <c r="AJ18" s="14" t="str">
        <v>Mild difficulty</v>
      </c>
      <c r="AK18" s="14" t="str">
        <v>Mild difficulty</v>
      </c>
      <c r="AL18" s="14" t="str">
        <v>Mild difficulty</v>
      </c>
      <c r="AM18" s="14" t="str">
        <v>Mild difficulty</v>
      </c>
      <c r="AN18" s="14" t="str">
        <v>Mild difficulty</v>
      </c>
      <c r="AO18" s="14" t="str">
        <v>Slightly</v>
      </c>
      <c r="AP18" s="14" t="str">
        <v>Slightly limited</v>
      </c>
      <c r="AQ18" s="14" t="str">
        <v>Mild</v>
      </c>
      <c r="AR18" s="14" t="str">
        <v>Mild</v>
      </c>
      <c r="AS18" s="14" t="str">
        <v>Mild difficulty</v>
      </c>
      <c r="AT18" s="103">
        <f t="shared" si="13"/>
        <v>0</v>
      </c>
      <c r="AU18" s="57" t="str">
        <f t="shared" si="0"/>
        <v>0 0</v>
      </c>
      <c r="AV18" s="14">
        <f t="shared" si="1"/>
        <v>2</v>
      </c>
      <c r="AW18" s="14">
        <f t="shared" si="2"/>
        <v>2</v>
      </c>
      <c r="AX18" s="14">
        <f t="shared" si="3"/>
        <v>2</v>
      </c>
      <c r="AY18" s="14">
        <f t="shared" si="4"/>
        <v>2</v>
      </c>
      <c r="AZ18" s="14">
        <f t="shared" si="5"/>
        <v>2</v>
      </c>
      <c r="BA18" s="14">
        <f t="shared" si="6"/>
        <v>2</v>
      </c>
      <c r="BB18" s="14">
        <f t="shared" si="7"/>
        <v>2</v>
      </c>
      <c r="BC18" s="14">
        <f t="shared" si="8"/>
        <v>2</v>
      </c>
      <c r="BD18" s="14">
        <f t="shared" si="9"/>
        <v>2</v>
      </c>
      <c r="BE18" s="14">
        <f t="shared" si="10"/>
        <v>2</v>
      </c>
      <c r="BF18" s="14">
        <f t="shared" si="11"/>
        <v>2</v>
      </c>
      <c r="BG18" s="104">
        <f t="shared" si="12"/>
        <v>25</v>
      </c>
    </row>
    <row r="19" spans="1:59" ht="14.25" customHeight="1">
      <c r="A19" s="14">
        <v>4870268741</v>
      </c>
      <c r="B19" s="14">
        <v>0</v>
      </c>
      <c r="C19" s="102">
        <v>42574.42796296296</v>
      </c>
      <c r="D19" s="102">
        <v>42574.517881944441</v>
      </c>
      <c r="E19" s="14" t="str">
        <v>203.109.83.130</v>
      </c>
      <c r="F19" s="14">
        <v>0</v>
      </c>
      <c r="G19" s="14" t="str">
        <v>das</v>
      </c>
      <c r="H19" s="14" t="str">
        <v>das</v>
      </c>
      <c r="I19" s="14" t="str">
        <v>sdasds</v>
      </c>
      <c r="J19" s="14" t="str">
        <v>No, I want to create a new file</v>
      </c>
      <c r="K19" s="14" t="str">
        <v>sdadasd</v>
      </c>
      <c r="L19" s="14" t="str">
        <v>das</v>
      </c>
      <c r="M19" s="14" t="str">
        <v>dsa</v>
      </c>
      <c r="N19" s="14" t="str">
        <v>das</v>
      </c>
      <c r="O19" s="14" t="str">
        <v>sad</v>
      </c>
      <c r="P19" s="14" t="str">
        <v>asd</v>
      </c>
      <c r="Q19" s="14" t="str">
        <v>asd</v>
      </c>
      <c r="R19" s="14" t="str">
        <v>da</v>
      </c>
      <c r="S19" s="14" t="str">
        <v>dsa</v>
      </c>
      <c r="T19" s="14" t="str">
        <v>das</v>
      </c>
      <c r="U19" s="14" t="str">
        <v>dsa</v>
      </c>
      <c r="V19" s="14" t="str">
        <v>asd@g.com</v>
      </c>
      <c r="W19" s="14" t="str">
        <v>No</v>
      </c>
      <c r="X19" s="14">
        <v>0</v>
      </c>
      <c r="Y19" s="14">
        <v>0</v>
      </c>
      <c r="Z19" s="14">
        <v>0</v>
      </c>
      <c r="AA19" s="14">
        <v>0</v>
      </c>
      <c r="AB19" s="14">
        <v>0</v>
      </c>
      <c r="AC19" s="14">
        <v>0</v>
      </c>
      <c r="AD19" s="14">
        <v>0</v>
      </c>
      <c r="AE19" s="14">
        <v>0</v>
      </c>
      <c r="AF19" s="14">
        <v>0</v>
      </c>
      <c r="AG19" s="14">
        <v>0</v>
      </c>
      <c r="AH19" s="14">
        <v>0</v>
      </c>
      <c r="AI19" s="14" t="str">
        <v>Mild difficulty</v>
      </c>
      <c r="AJ19" s="14" t="str">
        <v>Moderate difficulty</v>
      </c>
      <c r="AK19" s="14" t="str">
        <v>No difficulty</v>
      </c>
      <c r="AL19" s="14" t="str">
        <v>No difficulty</v>
      </c>
      <c r="AM19" s="14" t="str">
        <v>Moderate difficulty</v>
      </c>
      <c r="AN19" s="14" t="str">
        <v>No difficulty</v>
      </c>
      <c r="AO19" s="14" t="str">
        <v>Quite a bit</v>
      </c>
      <c r="AP19" s="14" t="str">
        <v>Moderately limited</v>
      </c>
      <c r="AQ19" s="14" t="str">
        <v>Mild</v>
      </c>
      <c r="AR19" s="14" t="str">
        <v>Moderate</v>
      </c>
      <c r="AS19" s="14" t="str">
        <v>Moderate difficulty</v>
      </c>
      <c r="AT19" s="103" t="str">
        <f t="shared" si="13"/>
        <v>asd@g.com</v>
      </c>
      <c r="AU19" s="57" t="str">
        <f t="shared" si="0"/>
        <v>das das</v>
      </c>
      <c r="AV19" s="14">
        <f t="shared" si="1"/>
        <v>2</v>
      </c>
      <c r="AW19" s="14">
        <f t="shared" si="2"/>
        <v>3</v>
      </c>
      <c r="AX19" s="14">
        <f t="shared" si="3"/>
        <v>1</v>
      </c>
      <c r="AY19" s="14">
        <f t="shared" si="4"/>
        <v>1</v>
      </c>
      <c r="AZ19" s="14">
        <f t="shared" si="5"/>
        <v>3</v>
      </c>
      <c r="BA19" s="14">
        <f t="shared" si="6"/>
        <v>1</v>
      </c>
      <c r="BB19" s="14">
        <f t="shared" si="7"/>
        <v>4</v>
      </c>
      <c r="BC19" s="14">
        <f t="shared" si="8"/>
        <v>3</v>
      </c>
      <c r="BD19" s="14">
        <f t="shared" si="9"/>
        <v>2</v>
      </c>
      <c r="BE19" s="14">
        <f t="shared" si="10"/>
        <v>3</v>
      </c>
      <c r="BF19" s="14">
        <f t="shared" si="11"/>
        <v>3</v>
      </c>
      <c r="BG19" s="104">
        <f t="shared" si="12"/>
        <v>34.090909090909093</v>
      </c>
    </row>
    <row r="20" spans="1:59" ht="14.25" customHeight="1">
      <c r="A20" s="14">
        <v>0</v>
      </c>
      <c r="B20" s="14">
        <v>0</v>
      </c>
      <c r="C20" s="102">
        <v>0</v>
      </c>
      <c r="D20" s="102">
        <v>0</v>
      </c>
      <c r="E20" s="14">
        <v>0</v>
      </c>
      <c r="F20" s="14">
        <v>0</v>
      </c>
      <c r="G20" s="14">
        <v>0</v>
      </c>
      <c r="H20" s="14">
        <v>0</v>
      </c>
      <c r="I20" s="14">
        <v>0</v>
      </c>
      <c r="J20" s="14">
        <v>0</v>
      </c>
      <c r="K20" s="14">
        <v>0</v>
      </c>
      <c r="L20" s="14">
        <v>0</v>
      </c>
      <c r="M20" s="14">
        <v>0</v>
      </c>
      <c r="N20" s="14">
        <v>0</v>
      </c>
      <c r="O20" s="14">
        <v>0</v>
      </c>
      <c r="P20" s="14">
        <v>0</v>
      </c>
      <c r="Q20" s="14">
        <v>0</v>
      </c>
      <c r="R20" s="14">
        <v>0</v>
      </c>
      <c r="S20" s="14">
        <v>0</v>
      </c>
      <c r="T20" s="14">
        <v>0</v>
      </c>
      <c r="U20" s="14">
        <v>0</v>
      </c>
      <c r="V20" s="14">
        <v>0</v>
      </c>
      <c r="W20" s="14">
        <v>0</v>
      </c>
      <c r="X20" s="14">
        <v>0</v>
      </c>
      <c r="Y20" s="14">
        <v>0</v>
      </c>
      <c r="Z20" s="14">
        <v>0</v>
      </c>
      <c r="AA20" s="14">
        <v>0</v>
      </c>
      <c r="AB20" s="14">
        <v>0</v>
      </c>
      <c r="AC20" s="14">
        <v>0</v>
      </c>
      <c r="AD20" s="14">
        <v>0</v>
      </c>
      <c r="AE20" s="14">
        <v>0</v>
      </c>
      <c r="AF20" s="14">
        <v>0</v>
      </c>
      <c r="AG20" s="14">
        <v>0</v>
      </c>
      <c r="AH20" s="14">
        <v>0</v>
      </c>
      <c r="AI20" s="14">
        <v>0</v>
      </c>
      <c r="AJ20" s="14">
        <v>0</v>
      </c>
      <c r="AK20" s="14">
        <v>0</v>
      </c>
      <c r="AL20" s="14">
        <v>0</v>
      </c>
      <c r="AM20" s="14">
        <v>0</v>
      </c>
      <c r="AN20" s="14">
        <v>0</v>
      </c>
      <c r="AO20" s="14">
        <v>0</v>
      </c>
      <c r="AP20" s="14">
        <v>0</v>
      </c>
      <c r="AQ20" s="14">
        <v>0</v>
      </c>
      <c r="AR20" s="14">
        <v>0</v>
      </c>
      <c r="AS20" s="14">
        <v>0</v>
      </c>
      <c r="AT20" s="105">
        <f t="shared" si="13"/>
        <v>0</v>
      </c>
      <c r="AU20" s="57" t="str">
        <f t="shared" si="0"/>
        <v>0 0</v>
      </c>
      <c r="AV20" s="14" t="e">
        <f t="shared" si="1"/>
        <v>#N/A</v>
      </c>
      <c r="AW20" s="14" t="e">
        <f t="shared" si="2"/>
        <v>#N/A</v>
      </c>
      <c r="AX20" s="14" t="e">
        <f t="shared" si="3"/>
        <v>#N/A</v>
      </c>
      <c r="AY20" s="14" t="e">
        <f t="shared" si="4"/>
        <v>#N/A</v>
      </c>
      <c r="AZ20" s="14" t="e">
        <f t="shared" si="5"/>
        <v>#N/A</v>
      </c>
      <c r="BA20" s="14" t="e">
        <f t="shared" si="6"/>
        <v>#N/A</v>
      </c>
      <c r="BB20" s="14" t="e">
        <f t="shared" si="7"/>
        <v>#N/A</v>
      </c>
      <c r="BC20" s="14" t="e">
        <f t="shared" si="8"/>
        <v>#N/A</v>
      </c>
      <c r="BD20" s="14" t="e">
        <f t="shared" si="9"/>
        <v>#N/A</v>
      </c>
      <c r="BE20" s="14" t="e">
        <f t="shared" si="10"/>
        <v>#N/A</v>
      </c>
      <c r="BF20" s="14" t="e">
        <f t="shared" si="11"/>
        <v>#N/A</v>
      </c>
      <c r="BG20" s="104" t="str">
        <f t="shared" si="12"/>
        <v>An error has occurred please email eHealthier at info@ehealthier.net</v>
      </c>
    </row>
    <row r="21" spans="1:59" ht="14.25" customHeight="1">
      <c r="A21" s="14">
        <v>0</v>
      </c>
      <c r="B21" s="14">
        <v>0</v>
      </c>
      <c r="C21" s="102">
        <v>0</v>
      </c>
      <c r="D21" s="102">
        <v>0</v>
      </c>
      <c r="E21" s="14">
        <v>0</v>
      </c>
      <c r="F21" s="14">
        <v>0</v>
      </c>
      <c r="G21" s="14">
        <v>0</v>
      </c>
      <c r="H21" s="14">
        <v>0</v>
      </c>
      <c r="I21" s="14">
        <v>0</v>
      </c>
      <c r="J21" s="14">
        <v>0</v>
      </c>
      <c r="K21" s="14">
        <v>0</v>
      </c>
      <c r="L21" s="14">
        <v>0</v>
      </c>
      <c r="M21" s="14">
        <v>0</v>
      </c>
      <c r="N21" s="14">
        <v>0</v>
      </c>
      <c r="O21" s="14">
        <v>0</v>
      </c>
      <c r="P21" s="14">
        <v>0</v>
      </c>
      <c r="Q21" s="14">
        <v>0</v>
      </c>
      <c r="R21" s="14">
        <v>0</v>
      </c>
      <c r="S21" s="14">
        <v>0</v>
      </c>
      <c r="T21" s="14">
        <v>0</v>
      </c>
      <c r="U21" s="14">
        <v>0</v>
      </c>
      <c r="V21" s="14">
        <v>0</v>
      </c>
      <c r="W21" s="14">
        <v>0</v>
      </c>
      <c r="X21" s="14">
        <v>0</v>
      </c>
      <c r="Y21" s="14">
        <v>0</v>
      </c>
      <c r="Z21" s="14">
        <v>0</v>
      </c>
      <c r="AA21" s="14">
        <v>0</v>
      </c>
      <c r="AB21" s="14">
        <v>0</v>
      </c>
      <c r="AC21" s="14">
        <v>0</v>
      </c>
      <c r="AD21" s="14">
        <v>0</v>
      </c>
      <c r="AE21" s="14">
        <v>0</v>
      </c>
      <c r="AF21" s="14">
        <v>0</v>
      </c>
      <c r="AG21" s="14">
        <v>0</v>
      </c>
      <c r="AH21" s="14">
        <v>0</v>
      </c>
      <c r="AI21" s="14">
        <v>0</v>
      </c>
      <c r="AJ21" s="14">
        <v>0</v>
      </c>
      <c r="AK21" s="14">
        <v>0</v>
      </c>
      <c r="AL21" s="14">
        <v>0</v>
      </c>
      <c r="AM21" s="14">
        <v>0</v>
      </c>
      <c r="AN21" s="14">
        <v>0</v>
      </c>
      <c r="AO21" s="14">
        <v>0</v>
      </c>
      <c r="AP21" s="14">
        <v>0</v>
      </c>
      <c r="AQ21" s="14">
        <v>0</v>
      </c>
      <c r="AR21" s="14">
        <v>0</v>
      </c>
      <c r="AS21" s="14">
        <v>0</v>
      </c>
      <c r="AT21" s="105">
        <f t="shared" si="13"/>
        <v>0</v>
      </c>
      <c r="AU21" s="57" t="str">
        <f t="shared" si="0"/>
        <v>0 0</v>
      </c>
      <c r="AV21" s="14" t="e">
        <f t="shared" si="1"/>
        <v>#N/A</v>
      </c>
      <c r="AW21" s="14" t="e">
        <f t="shared" si="2"/>
        <v>#N/A</v>
      </c>
      <c r="AX21" s="14" t="e">
        <f t="shared" si="3"/>
        <v>#N/A</v>
      </c>
      <c r="AY21" s="14" t="e">
        <f t="shared" si="4"/>
        <v>#N/A</v>
      </c>
      <c r="AZ21" s="14" t="e">
        <f t="shared" si="5"/>
        <v>#N/A</v>
      </c>
      <c r="BA21" s="14" t="e">
        <f t="shared" si="6"/>
        <v>#N/A</v>
      </c>
      <c r="BB21" s="14" t="e">
        <f t="shared" si="7"/>
        <v>#N/A</v>
      </c>
      <c r="BC21" s="14" t="e">
        <f t="shared" si="8"/>
        <v>#N/A</v>
      </c>
      <c r="BD21" s="14" t="e">
        <f t="shared" si="9"/>
        <v>#N/A</v>
      </c>
      <c r="BE21" s="14" t="e">
        <f t="shared" si="10"/>
        <v>#N/A</v>
      </c>
      <c r="BF21" s="14" t="e">
        <f t="shared" si="11"/>
        <v>#N/A</v>
      </c>
      <c r="BG21" s="104" t="str">
        <f t="shared" si="12"/>
        <v>An error has occurred please email eHealthier at info@ehealthier.net</v>
      </c>
    </row>
    <row r="22" spans="1:59" ht="14.25" customHeight="1">
      <c r="A22" s="14">
        <v>0</v>
      </c>
      <c r="B22" s="14">
        <v>0</v>
      </c>
      <c r="C22" s="102">
        <v>0</v>
      </c>
      <c r="D22" s="102">
        <v>0</v>
      </c>
      <c r="E22" s="14">
        <v>0</v>
      </c>
      <c r="F22" s="14">
        <v>0</v>
      </c>
      <c r="G22" s="14">
        <v>0</v>
      </c>
      <c r="H22" s="14">
        <v>0</v>
      </c>
      <c r="I22" s="14">
        <v>0</v>
      </c>
      <c r="J22" s="14">
        <v>0</v>
      </c>
      <c r="K22" s="14">
        <v>0</v>
      </c>
      <c r="L22" s="14">
        <v>0</v>
      </c>
      <c r="M22" s="14">
        <v>0</v>
      </c>
      <c r="N22" s="14">
        <v>0</v>
      </c>
      <c r="O22" s="14">
        <v>0</v>
      </c>
      <c r="P22" s="14">
        <v>0</v>
      </c>
      <c r="Q22" s="14">
        <v>0</v>
      </c>
      <c r="R22" s="14">
        <v>0</v>
      </c>
      <c r="S22" s="14">
        <v>0</v>
      </c>
      <c r="T22" s="14">
        <v>0</v>
      </c>
      <c r="U22" s="14">
        <v>0</v>
      </c>
      <c r="V22" s="14">
        <v>0</v>
      </c>
      <c r="W22" s="14">
        <v>0</v>
      </c>
      <c r="X22" s="14">
        <v>0</v>
      </c>
      <c r="Y22" s="14">
        <v>0</v>
      </c>
      <c r="Z22" s="14">
        <v>0</v>
      </c>
      <c r="AA22" s="14">
        <v>0</v>
      </c>
      <c r="AB22" s="14">
        <v>0</v>
      </c>
      <c r="AC22" s="14">
        <v>0</v>
      </c>
      <c r="AD22" s="14">
        <v>0</v>
      </c>
      <c r="AE22" s="14">
        <v>0</v>
      </c>
      <c r="AF22" s="14">
        <v>0</v>
      </c>
      <c r="AG22" s="14">
        <v>0</v>
      </c>
      <c r="AH22" s="14">
        <v>0</v>
      </c>
      <c r="AI22" s="14">
        <v>0</v>
      </c>
      <c r="AJ22" s="14">
        <v>0</v>
      </c>
      <c r="AK22" s="14">
        <v>0</v>
      </c>
      <c r="AL22" s="14">
        <v>0</v>
      </c>
      <c r="AM22" s="14">
        <v>0</v>
      </c>
      <c r="AN22" s="14">
        <v>0</v>
      </c>
      <c r="AO22" s="14">
        <v>0</v>
      </c>
      <c r="AP22" s="14">
        <v>0</v>
      </c>
      <c r="AQ22" s="14">
        <v>0</v>
      </c>
      <c r="AR22" s="14">
        <v>0</v>
      </c>
      <c r="AS22" s="14">
        <v>0</v>
      </c>
      <c r="AT22" s="105">
        <f t="shared" si="13"/>
        <v>0</v>
      </c>
      <c r="AU22" s="57" t="str">
        <f t="shared" si="0"/>
        <v>0 0</v>
      </c>
      <c r="AV22" s="14" t="e">
        <f t="shared" si="1"/>
        <v>#N/A</v>
      </c>
      <c r="AW22" s="14" t="e">
        <f t="shared" si="2"/>
        <v>#N/A</v>
      </c>
      <c r="AX22" s="14" t="e">
        <f t="shared" si="3"/>
        <v>#N/A</v>
      </c>
      <c r="AY22" s="14" t="e">
        <f t="shared" si="4"/>
        <v>#N/A</v>
      </c>
      <c r="AZ22" s="14" t="e">
        <f t="shared" si="5"/>
        <v>#N/A</v>
      </c>
      <c r="BA22" s="14" t="e">
        <f t="shared" si="6"/>
        <v>#N/A</v>
      </c>
      <c r="BB22" s="14" t="e">
        <f t="shared" si="7"/>
        <v>#N/A</v>
      </c>
      <c r="BC22" s="14" t="e">
        <f t="shared" si="8"/>
        <v>#N/A</v>
      </c>
      <c r="BD22" s="14" t="e">
        <f t="shared" si="9"/>
        <v>#N/A</v>
      </c>
      <c r="BE22" s="14" t="e">
        <f t="shared" si="10"/>
        <v>#N/A</v>
      </c>
      <c r="BF22" s="14" t="e">
        <f t="shared" si="11"/>
        <v>#N/A</v>
      </c>
      <c r="BG22" s="104" t="str">
        <f t="shared" si="12"/>
        <v>An error has occurred please email eHealthier at info@ehealthier.net</v>
      </c>
    </row>
    <row r="23" spans="1:59" ht="14.25" customHeight="1">
      <c r="A23" s="14">
        <v>0</v>
      </c>
      <c r="B23" s="14">
        <v>0</v>
      </c>
      <c r="C23" s="102">
        <v>0</v>
      </c>
      <c r="D23" s="102">
        <v>0</v>
      </c>
      <c r="E23" s="14">
        <v>0</v>
      </c>
      <c r="F23" s="14">
        <v>0</v>
      </c>
      <c r="G23" s="14">
        <v>0</v>
      </c>
      <c r="H23" s="14">
        <v>0</v>
      </c>
      <c r="I23" s="14">
        <v>0</v>
      </c>
      <c r="J23" s="14">
        <v>0</v>
      </c>
      <c r="K23" s="14">
        <v>0</v>
      </c>
      <c r="L23" s="14">
        <v>0</v>
      </c>
      <c r="M23" s="14">
        <v>0</v>
      </c>
      <c r="N23" s="14">
        <v>0</v>
      </c>
      <c r="O23" s="14">
        <v>0</v>
      </c>
      <c r="P23" s="14">
        <v>0</v>
      </c>
      <c r="Q23" s="14">
        <v>0</v>
      </c>
      <c r="R23" s="14">
        <v>0</v>
      </c>
      <c r="S23" s="14">
        <v>0</v>
      </c>
      <c r="T23" s="14">
        <v>0</v>
      </c>
      <c r="U23" s="14">
        <v>0</v>
      </c>
      <c r="V23" s="14">
        <v>0</v>
      </c>
      <c r="W23" s="14">
        <v>0</v>
      </c>
      <c r="X23" s="14">
        <v>0</v>
      </c>
      <c r="Y23" s="14">
        <v>0</v>
      </c>
      <c r="Z23" s="14">
        <v>0</v>
      </c>
      <c r="AA23" s="14">
        <v>0</v>
      </c>
      <c r="AB23" s="14">
        <v>0</v>
      </c>
      <c r="AC23" s="14">
        <v>0</v>
      </c>
      <c r="AD23" s="14">
        <v>0</v>
      </c>
      <c r="AE23" s="14">
        <v>0</v>
      </c>
      <c r="AF23" s="14">
        <v>0</v>
      </c>
      <c r="AG23" s="14">
        <v>0</v>
      </c>
      <c r="AH23" s="14">
        <v>0</v>
      </c>
      <c r="AI23" s="14">
        <v>0</v>
      </c>
      <c r="AJ23" s="14">
        <v>0</v>
      </c>
      <c r="AK23" s="14">
        <v>0</v>
      </c>
      <c r="AL23" s="14">
        <v>0</v>
      </c>
      <c r="AM23" s="14">
        <v>0</v>
      </c>
      <c r="AN23" s="14">
        <v>0</v>
      </c>
      <c r="AO23" s="14">
        <v>0</v>
      </c>
      <c r="AP23" s="14">
        <v>0</v>
      </c>
      <c r="AQ23" s="14">
        <v>0</v>
      </c>
      <c r="AR23" s="14">
        <v>0</v>
      </c>
      <c r="AS23" s="14">
        <v>0</v>
      </c>
      <c r="AT23" s="105">
        <f t="shared" si="13"/>
        <v>0</v>
      </c>
      <c r="AU23" s="57" t="str">
        <f t="shared" si="0"/>
        <v>0 0</v>
      </c>
      <c r="AV23" s="14" t="e">
        <f t="shared" si="1"/>
        <v>#N/A</v>
      </c>
      <c r="AW23" s="14" t="e">
        <f t="shared" si="2"/>
        <v>#N/A</v>
      </c>
      <c r="AX23" s="14" t="e">
        <f t="shared" si="3"/>
        <v>#N/A</v>
      </c>
      <c r="AY23" s="14" t="e">
        <f t="shared" si="4"/>
        <v>#N/A</v>
      </c>
      <c r="AZ23" s="14" t="e">
        <f t="shared" si="5"/>
        <v>#N/A</v>
      </c>
      <c r="BA23" s="14" t="e">
        <f t="shared" si="6"/>
        <v>#N/A</v>
      </c>
      <c r="BB23" s="14" t="e">
        <f t="shared" si="7"/>
        <v>#N/A</v>
      </c>
      <c r="BC23" s="14" t="e">
        <f t="shared" si="8"/>
        <v>#N/A</v>
      </c>
      <c r="BD23" s="14" t="e">
        <f t="shared" si="9"/>
        <v>#N/A</v>
      </c>
      <c r="BE23" s="14" t="e">
        <f t="shared" si="10"/>
        <v>#N/A</v>
      </c>
      <c r="BF23" s="14" t="e">
        <f t="shared" si="11"/>
        <v>#N/A</v>
      </c>
      <c r="BG23" s="104" t="str">
        <f t="shared" si="12"/>
        <v>An error has occurred please email eHealthier at info@ehealthier.net</v>
      </c>
    </row>
    <row r="24" spans="1:59" ht="14.25" customHeight="1">
      <c r="A24" s="14">
        <v>0</v>
      </c>
      <c r="B24" s="14">
        <v>0</v>
      </c>
      <c r="C24" s="102">
        <v>0</v>
      </c>
      <c r="D24" s="102">
        <v>0</v>
      </c>
      <c r="E24" s="14">
        <v>0</v>
      </c>
      <c r="F24" s="14">
        <v>0</v>
      </c>
      <c r="G24" s="14">
        <v>0</v>
      </c>
      <c r="H24" s="14">
        <v>0</v>
      </c>
      <c r="I24" s="14">
        <v>0</v>
      </c>
      <c r="J24" s="14">
        <v>0</v>
      </c>
      <c r="K24" s="14">
        <v>0</v>
      </c>
      <c r="L24" s="14">
        <v>0</v>
      </c>
      <c r="M24" s="14">
        <v>0</v>
      </c>
      <c r="N24" s="14">
        <v>0</v>
      </c>
      <c r="O24" s="14">
        <v>0</v>
      </c>
      <c r="P24" s="14">
        <v>0</v>
      </c>
      <c r="Q24" s="14">
        <v>0</v>
      </c>
      <c r="R24" s="14">
        <v>0</v>
      </c>
      <c r="S24" s="14">
        <v>0</v>
      </c>
      <c r="T24" s="14">
        <v>0</v>
      </c>
      <c r="U24" s="14">
        <v>0</v>
      </c>
      <c r="V24" s="14">
        <v>0</v>
      </c>
      <c r="W24" s="14">
        <v>0</v>
      </c>
      <c r="X24" s="14">
        <v>0</v>
      </c>
      <c r="Y24" s="14">
        <v>0</v>
      </c>
      <c r="Z24" s="14">
        <v>0</v>
      </c>
      <c r="AA24" s="14">
        <v>0</v>
      </c>
      <c r="AB24" s="14">
        <v>0</v>
      </c>
      <c r="AC24" s="14">
        <v>0</v>
      </c>
      <c r="AD24" s="14">
        <v>0</v>
      </c>
      <c r="AE24" s="14">
        <v>0</v>
      </c>
      <c r="AF24" s="14">
        <v>0</v>
      </c>
      <c r="AG24" s="14">
        <v>0</v>
      </c>
      <c r="AH24" s="14">
        <v>0</v>
      </c>
      <c r="AI24" s="14">
        <v>0</v>
      </c>
      <c r="AJ24" s="14">
        <v>0</v>
      </c>
      <c r="AK24" s="14">
        <v>0</v>
      </c>
      <c r="AL24" s="14">
        <v>0</v>
      </c>
      <c r="AM24" s="14">
        <v>0</v>
      </c>
      <c r="AN24" s="14">
        <v>0</v>
      </c>
      <c r="AO24" s="14">
        <v>0</v>
      </c>
      <c r="AP24" s="14">
        <v>0</v>
      </c>
      <c r="AQ24" s="14">
        <v>0</v>
      </c>
      <c r="AR24" s="14">
        <v>0</v>
      </c>
      <c r="AS24" s="14">
        <v>0</v>
      </c>
      <c r="AT24" s="105">
        <f t="shared" si="13"/>
        <v>0</v>
      </c>
      <c r="AU24" s="57" t="str">
        <f t="shared" si="0"/>
        <v>0 0</v>
      </c>
      <c r="AV24" s="14" t="e">
        <f t="shared" si="1"/>
        <v>#N/A</v>
      </c>
      <c r="AW24" s="14" t="e">
        <f t="shared" si="2"/>
        <v>#N/A</v>
      </c>
      <c r="AX24" s="14" t="e">
        <f t="shared" si="3"/>
        <v>#N/A</v>
      </c>
      <c r="AY24" s="14" t="e">
        <f t="shared" si="4"/>
        <v>#N/A</v>
      </c>
      <c r="AZ24" s="14" t="e">
        <f t="shared" si="5"/>
        <v>#N/A</v>
      </c>
      <c r="BA24" s="14" t="e">
        <f t="shared" si="6"/>
        <v>#N/A</v>
      </c>
      <c r="BB24" s="14" t="e">
        <f t="shared" si="7"/>
        <v>#N/A</v>
      </c>
      <c r="BC24" s="14" t="e">
        <f t="shared" si="8"/>
        <v>#N/A</v>
      </c>
      <c r="BD24" s="14" t="e">
        <f t="shared" si="9"/>
        <v>#N/A</v>
      </c>
      <c r="BE24" s="14" t="e">
        <f t="shared" si="10"/>
        <v>#N/A</v>
      </c>
      <c r="BF24" s="14" t="e">
        <f t="shared" si="11"/>
        <v>#N/A</v>
      </c>
      <c r="BG24" s="104" t="str">
        <f t="shared" si="12"/>
        <v>An error has occurred please email eHealthier at info@ehealthier.net</v>
      </c>
    </row>
    <row r="25" spans="1:59" ht="14.25" customHeight="1">
      <c r="A25" s="14"/>
      <c r="B25" s="14"/>
      <c r="C25" s="102"/>
      <c r="D25" s="102"/>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c r="AF25" s="14"/>
      <c r="AG25" s="14"/>
      <c r="AH25" s="14"/>
      <c r="AI25" s="14"/>
      <c r="AJ25" s="14"/>
      <c r="AK25" s="14"/>
      <c r="AL25" s="14"/>
      <c r="AM25" s="14"/>
      <c r="AN25" s="14"/>
      <c r="AO25" s="14"/>
      <c r="AP25" s="14"/>
      <c r="AQ25" s="14"/>
      <c r="AR25" s="14"/>
      <c r="AS25" s="14"/>
      <c r="AT25" s="105">
        <f t="shared" si="13"/>
        <v>0</v>
      </c>
      <c r="AU25" s="57">
        <f t="shared" si="0"/>
        <v>0</v>
      </c>
      <c r="AV25" s="14" t="e">
        <f t="shared" si="1"/>
        <v>#N/A</v>
      </c>
      <c r="AW25" s="14" t="e">
        <f t="shared" si="2"/>
        <v>#N/A</v>
      </c>
      <c r="AX25" s="14" t="e">
        <f t="shared" si="3"/>
        <v>#N/A</v>
      </c>
      <c r="AY25" s="14" t="e">
        <f t="shared" si="4"/>
        <v>#N/A</v>
      </c>
      <c r="AZ25" s="14" t="e">
        <f t="shared" si="5"/>
        <v>#N/A</v>
      </c>
      <c r="BA25" s="14" t="e">
        <f t="shared" si="6"/>
        <v>#N/A</v>
      </c>
      <c r="BB25" s="14" t="e">
        <f t="shared" si="7"/>
        <v>#N/A</v>
      </c>
      <c r="BC25" s="14" t="e">
        <f t="shared" si="8"/>
        <v>#N/A</v>
      </c>
      <c r="BD25" s="14" t="e">
        <f t="shared" si="9"/>
        <v>#N/A</v>
      </c>
      <c r="BE25" s="14" t="e">
        <f t="shared" si="10"/>
        <v>#N/A</v>
      </c>
      <c r="BF25" s="14" t="e">
        <f t="shared" si="11"/>
        <v>#N/A</v>
      </c>
      <c r="BG25" s="104" t="str">
        <f t="shared" si="12"/>
        <v/>
      </c>
    </row>
    <row r="26" spans="1:59" ht="14.25" customHeight="1">
      <c r="A26" s="14"/>
      <c r="B26" s="14"/>
      <c r="C26" s="102"/>
      <c r="D26" s="102"/>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05">
        <f t="shared" si="13"/>
        <v>0</v>
      </c>
      <c r="AU26" s="57">
        <f t="shared" si="0"/>
        <v>0</v>
      </c>
      <c r="AV26" s="14" t="e">
        <f t="shared" si="1"/>
        <v>#N/A</v>
      </c>
      <c r="AW26" s="14" t="e">
        <f t="shared" si="2"/>
        <v>#N/A</v>
      </c>
      <c r="AX26" s="14" t="e">
        <f t="shared" si="3"/>
        <v>#N/A</v>
      </c>
      <c r="AY26" s="14" t="e">
        <f t="shared" si="4"/>
        <v>#N/A</v>
      </c>
      <c r="AZ26" s="14" t="e">
        <f t="shared" si="5"/>
        <v>#N/A</v>
      </c>
      <c r="BA26" s="14" t="e">
        <f t="shared" si="6"/>
        <v>#N/A</v>
      </c>
      <c r="BB26" s="14" t="e">
        <f t="shared" si="7"/>
        <v>#N/A</v>
      </c>
      <c r="BC26" s="14" t="e">
        <f t="shared" si="8"/>
        <v>#N/A</v>
      </c>
      <c r="BD26" s="14" t="e">
        <f t="shared" si="9"/>
        <v>#N/A</v>
      </c>
      <c r="BE26" s="14" t="e">
        <f t="shared" si="10"/>
        <v>#N/A</v>
      </c>
      <c r="BF26" s="14" t="e">
        <f t="shared" si="11"/>
        <v>#N/A</v>
      </c>
      <c r="BG26" s="104" t="str">
        <f t="shared" si="12"/>
        <v/>
      </c>
    </row>
    <row r="27" spans="1:59" ht="14.25" customHeight="1">
      <c r="A27" s="14"/>
      <c r="B27" s="14"/>
      <c r="C27" s="102"/>
      <c r="D27" s="102"/>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AT27" s="105">
        <f t="shared" si="13"/>
        <v>0</v>
      </c>
      <c r="AU27" s="57">
        <f t="shared" si="0"/>
        <v>0</v>
      </c>
      <c r="AV27" s="14" t="e">
        <f t="shared" si="1"/>
        <v>#N/A</v>
      </c>
      <c r="AW27" s="14" t="e">
        <f t="shared" si="2"/>
        <v>#N/A</v>
      </c>
      <c r="AX27" s="14" t="e">
        <f t="shared" si="3"/>
        <v>#N/A</v>
      </c>
      <c r="AY27" s="14" t="e">
        <f t="shared" si="4"/>
        <v>#N/A</v>
      </c>
      <c r="AZ27" s="14" t="e">
        <f t="shared" si="5"/>
        <v>#N/A</v>
      </c>
      <c r="BA27" s="14" t="e">
        <f t="shared" si="6"/>
        <v>#N/A</v>
      </c>
      <c r="BB27" s="14" t="e">
        <f t="shared" si="7"/>
        <v>#N/A</v>
      </c>
      <c r="BC27" s="14" t="e">
        <f t="shared" si="8"/>
        <v>#N/A</v>
      </c>
      <c r="BD27" s="14" t="e">
        <f t="shared" si="9"/>
        <v>#N/A</v>
      </c>
      <c r="BE27" s="14" t="e">
        <f t="shared" si="10"/>
        <v>#N/A</v>
      </c>
      <c r="BF27" s="14" t="e">
        <f t="shared" si="11"/>
        <v>#N/A</v>
      </c>
      <c r="BG27" s="104" t="str">
        <f t="shared" si="12"/>
        <v/>
      </c>
    </row>
    <row r="28" spans="1:59" ht="14.25" customHeight="1">
      <c r="A28" s="14"/>
      <c r="B28" s="14"/>
      <c r="C28" s="102"/>
      <c r="D28" s="102"/>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05">
        <f t="shared" si="13"/>
        <v>0</v>
      </c>
      <c r="AU28" s="57">
        <f t="shared" si="0"/>
        <v>0</v>
      </c>
      <c r="AV28" s="14" t="e">
        <f t="shared" si="1"/>
        <v>#N/A</v>
      </c>
      <c r="AW28" s="14" t="e">
        <f t="shared" si="2"/>
        <v>#N/A</v>
      </c>
      <c r="AX28" s="14" t="e">
        <f t="shared" si="3"/>
        <v>#N/A</v>
      </c>
      <c r="AY28" s="14" t="e">
        <f t="shared" si="4"/>
        <v>#N/A</v>
      </c>
      <c r="AZ28" s="14" t="e">
        <f t="shared" si="5"/>
        <v>#N/A</v>
      </c>
      <c r="BA28" s="14" t="e">
        <f t="shared" si="6"/>
        <v>#N/A</v>
      </c>
      <c r="BB28" s="14" t="e">
        <f t="shared" si="7"/>
        <v>#N/A</v>
      </c>
      <c r="BC28" s="14" t="e">
        <f t="shared" si="8"/>
        <v>#N/A</v>
      </c>
      <c r="BD28" s="14" t="e">
        <f t="shared" si="9"/>
        <v>#N/A</v>
      </c>
      <c r="BE28" s="14" t="e">
        <f t="shared" si="10"/>
        <v>#N/A</v>
      </c>
      <c r="BF28" s="14" t="e">
        <f t="shared" si="11"/>
        <v>#N/A</v>
      </c>
      <c r="BG28" s="104" t="str">
        <f t="shared" si="12"/>
        <v/>
      </c>
    </row>
    <row r="29" spans="1:59" ht="14.25" customHeight="1">
      <c r="A29" s="14"/>
      <c r="B29" s="14"/>
      <c r="C29" s="102"/>
      <c r="D29" s="102"/>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AT29" s="105">
        <f t="shared" si="13"/>
        <v>0</v>
      </c>
      <c r="AU29" s="57">
        <f t="shared" si="0"/>
        <v>0</v>
      </c>
      <c r="AV29" s="14" t="e">
        <f t="shared" si="1"/>
        <v>#N/A</v>
      </c>
      <c r="AW29" s="14" t="e">
        <f t="shared" si="2"/>
        <v>#N/A</v>
      </c>
      <c r="AX29" s="14" t="e">
        <f t="shared" si="3"/>
        <v>#N/A</v>
      </c>
      <c r="AY29" s="14" t="e">
        <f t="shared" si="4"/>
        <v>#N/A</v>
      </c>
      <c r="AZ29" s="14" t="e">
        <f t="shared" si="5"/>
        <v>#N/A</v>
      </c>
      <c r="BA29" s="14" t="e">
        <f t="shared" si="6"/>
        <v>#N/A</v>
      </c>
      <c r="BB29" s="14" t="e">
        <f t="shared" si="7"/>
        <v>#N/A</v>
      </c>
      <c r="BC29" s="14" t="e">
        <f t="shared" si="8"/>
        <v>#N/A</v>
      </c>
      <c r="BD29" s="14" t="e">
        <f t="shared" si="9"/>
        <v>#N/A</v>
      </c>
      <c r="BE29" s="14" t="e">
        <f t="shared" si="10"/>
        <v>#N/A</v>
      </c>
      <c r="BF29" s="14" t="e">
        <f t="shared" si="11"/>
        <v>#N/A</v>
      </c>
      <c r="BG29" s="104" t="str">
        <f t="shared" si="12"/>
        <v/>
      </c>
    </row>
    <row r="30" spans="1:59" ht="14.25" customHeight="1">
      <c r="A30" s="14"/>
      <c r="B30" s="14"/>
      <c r="C30" s="102"/>
      <c r="D30" s="102"/>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05">
        <f t="shared" si="13"/>
        <v>0</v>
      </c>
      <c r="AU30" s="57">
        <f t="shared" si="0"/>
        <v>0</v>
      </c>
      <c r="AV30" s="14" t="e">
        <f t="shared" si="1"/>
        <v>#N/A</v>
      </c>
      <c r="AW30" s="14" t="e">
        <f t="shared" si="2"/>
        <v>#N/A</v>
      </c>
      <c r="AX30" s="14" t="e">
        <f t="shared" si="3"/>
        <v>#N/A</v>
      </c>
      <c r="AY30" s="14" t="e">
        <f t="shared" si="4"/>
        <v>#N/A</v>
      </c>
      <c r="AZ30" s="14" t="e">
        <f t="shared" si="5"/>
        <v>#N/A</v>
      </c>
      <c r="BA30" s="14" t="e">
        <f t="shared" si="6"/>
        <v>#N/A</v>
      </c>
      <c r="BB30" s="14" t="e">
        <f t="shared" si="7"/>
        <v>#N/A</v>
      </c>
      <c r="BC30" s="14" t="e">
        <f t="shared" si="8"/>
        <v>#N/A</v>
      </c>
      <c r="BD30" s="14" t="e">
        <f t="shared" si="9"/>
        <v>#N/A</v>
      </c>
      <c r="BE30" s="14" t="e">
        <f t="shared" si="10"/>
        <v>#N/A</v>
      </c>
      <c r="BF30" s="14" t="e">
        <f t="shared" si="11"/>
        <v>#N/A</v>
      </c>
      <c r="BG30" s="104" t="str">
        <f t="shared" si="12"/>
        <v/>
      </c>
    </row>
    <row r="31" spans="1:59" ht="14.25" customHeight="1">
      <c r="A31" s="14"/>
      <c r="B31" s="14"/>
      <c r="C31" s="102"/>
      <c r="D31" s="102"/>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05">
        <f t="shared" si="13"/>
        <v>0</v>
      </c>
      <c r="AU31" s="57">
        <f t="shared" si="0"/>
        <v>0</v>
      </c>
      <c r="AV31" s="14" t="e">
        <f t="shared" si="1"/>
        <v>#N/A</v>
      </c>
      <c r="AW31" s="14" t="e">
        <f t="shared" si="2"/>
        <v>#N/A</v>
      </c>
      <c r="AX31" s="14" t="e">
        <f t="shared" si="3"/>
        <v>#N/A</v>
      </c>
      <c r="AY31" s="14" t="e">
        <f t="shared" si="4"/>
        <v>#N/A</v>
      </c>
      <c r="AZ31" s="14" t="e">
        <f t="shared" si="5"/>
        <v>#N/A</v>
      </c>
      <c r="BA31" s="14" t="e">
        <f t="shared" si="6"/>
        <v>#N/A</v>
      </c>
      <c r="BB31" s="14" t="e">
        <f t="shared" si="7"/>
        <v>#N/A</v>
      </c>
      <c r="BC31" s="14" t="e">
        <f t="shared" si="8"/>
        <v>#N/A</v>
      </c>
      <c r="BD31" s="14" t="e">
        <f t="shared" si="9"/>
        <v>#N/A</v>
      </c>
      <c r="BE31" s="14" t="e">
        <f t="shared" si="10"/>
        <v>#N/A</v>
      </c>
      <c r="BF31" s="14" t="e">
        <f t="shared" si="11"/>
        <v>#N/A</v>
      </c>
      <c r="BG31" s="104" t="str">
        <f t="shared" si="12"/>
        <v/>
      </c>
    </row>
    <row r="32" spans="1:59" ht="14.25" customHeight="1">
      <c r="A32" s="14"/>
      <c r="B32" s="14"/>
      <c r="C32" s="102"/>
      <c r="D32" s="102"/>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05">
        <f t="shared" si="13"/>
        <v>0</v>
      </c>
      <c r="AU32" s="57">
        <f t="shared" si="0"/>
        <v>0</v>
      </c>
      <c r="AV32" s="14" t="e">
        <f t="shared" si="1"/>
        <v>#N/A</v>
      </c>
      <c r="AW32" s="14" t="e">
        <f t="shared" si="2"/>
        <v>#N/A</v>
      </c>
      <c r="AX32" s="14" t="e">
        <f t="shared" si="3"/>
        <v>#N/A</v>
      </c>
      <c r="AY32" s="14" t="e">
        <f t="shared" si="4"/>
        <v>#N/A</v>
      </c>
      <c r="AZ32" s="14" t="e">
        <f t="shared" si="5"/>
        <v>#N/A</v>
      </c>
      <c r="BA32" s="14" t="e">
        <f t="shared" si="6"/>
        <v>#N/A</v>
      </c>
      <c r="BB32" s="14" t="e">
        <f t="shared" si="7"/>
        <v>#N/A</v>
      </c>
      <c r="BC32" s="14" t="e">
        <f t="shared" si="8"/>
        <v>#N/A</v>
      </c>
      <c r="BD32" s="14" t="e">
        <f t="shared" si="9"/>
        <v>#N/A</v>
      </c>
      <c r="BE32" s="14" t="e">
        <f t="shared" si="10"/>
        <v>#N/A</v>
      </c>
      <c r="BF32" s="14" t="e">
        <f t="shared" si="11"/>
        <v>#N/A</v>
      </c>
      <c r="BG32" s="104" t="str">
        <f t="shared" si="12"/>
        <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workbookViewId="0">
      <selection activeCell="A17" sqref="A17"/>
    </sheetView>
  </sheetViews>
  <sheetFormatPr defaultColWidth="15.140625" defaultRowHeight="15.75" customHeight="1"/>
  <cols>
    <col min="1" max="1" width="28.5703125" customWidth="1"/>
    <col min="2" max="2" width="7.5703125" customWidth="1"/>
  </cols>
  <sheetData>
    <row r="1" spans="1:2" ht="14.25" customHeight="1">
      <c r="A1" s="14" t="s">
        <v>108</v>
      </c>
      <c r="B1" s="14">
        <v>1</v>
      </c>
    </row>
    <row r="2" spans="1:2" ht="14.25" customHeight="1">
      <c r="A2" s="14" t="s">
        <v>112</v>
      </c>
      <c r="B2" s="14">
        <v>2</v>
      </c>
    </row>
    <row r="3" spans="1:2" ht="14.25" customHeight="1">
      <c r="A3" s="14" t="s">
        <v>115</v>
      </c>
      <c r="B3" s="14">
        <v>3</v>
      </c>
    </row>
    <row r="4" spans="1:2" ht="14.25" customHeight="1">
      <c r="A4" s="14" t="s">
        <v>119</v>
      </c>
      <c r="B4" s="14">
        <v>4</v>
      </c>
    </row>
    <row r="5" spans="1:2" ht="14.25" customHeight="1">
      <c r="A5" s="14" t="s">
        <v>122</v>
      </c>
      <c r="B5" s="14">
        <v>5</v>
      </c>
    </row>
    <row r="6" spans="1:2" ht="14.25" customHeight="1">
      <c r="A6" s="14"/>
    </row>
    <row r="7" spans="1:2" ht="14.25" customHeight="1">
      <c r="A7" s="14" t="s">
        <v>392</v>
      </c>
      <c r="B7" s="14">
        <v>1</v>
      </c>
    </row>
    <row r="8" spans="1:2" ht="14.25" customHeight="1">
      <c r="A8" s="14" t="s">
        <v>168</v>
      </c>
      <c r="B8" s="14">
        <v>2</v>
      </c>
    </row>
    <row r="9" spans="1:2" ht="14.25" customHeight="1">
      <c r="A9" s="14" t="s">
        <v>198</v>
      </c>
      <c r="B9" s="14">
        <v>3</v>
      </c>
    </row>
    <row r="10" spans="1:2" ht="14.25" customHeight="1">
      <c r="A10" s="14" t="s">
        <v>124</v>
      </c>
      <c r="B10" s="14">
        <v>4</v>
      </c>
    </row>
    <row r="11" spans="1:2" ht="14.25" customHeight="1">
      <c r="A11" s="14" t="s">
        <v>186</v>
      </c>
      <c r="B11" s="14">
        <v>5</v>
      </c>
    </row>
    <row r="12" spans="1:2" ht="14.25" customHeight="1">
      <c r="A12" s="14"/>
    </row>
    <row r="13" spans="1:2" ht="14.25" customHeight="1">
      <c r="A13" s="14" t="s">
        <v>1205</v>
      </c>
      <c r="B13" s="14">
        <v>1</v>
      </c>
    </row>
    <row r="14" spans="1:2" ht="14.25" customHeight="1">
      <c r="A14" s="14" t="s">
        <v>127</v>
      </c>
      <c r="B14" s="14">
        <v>2</v>
      </c>
    </row>
    <row r="15" spans="1:2" ht="14.25" customHeight="1">
      <c r="A15" s="14" t="s">
        <v>227</v>
      </c>
      <c r="B15" s="14">
        <v>3</v>
      </c>
    </row>
    <row r="16" spans="1:2" ht="14.25" customHeight="1">
      <c r="A16" s="14" t="s">
        <v>169</v>
      </c>
      <c r="B16" s="14">
        <v>4</v>
      </c>
    </row>
    <row r="17" spans="1:2" ht="14.25" customHeight="1">
      <c r="A17" s="14" t="s">
        <v>122</v>
      </c>
      <c r="B17" s="14">
        <v>5</v>
      </c>
    </row>
    <row r="18" spans="1:2" ht="14.25" customHeight="1">
      <c r="A18" s="14"/>
    </row>
    <row r="19" spans="1:2" ht="14.25" customHeight="1">
      <c r="A19" s="14" t="s">
        <v>549</v>
      </c>
      <c r="B19" s="14">
        <v>1</v>
      </c>
    </row>
    <row r="20" spans="1:2" ht="14.25" customHeight="1">
      <c r="A20" s="14" t="s">
        <v>130</v>
      </c>
      <c r="B20" s="14">
        <v>2</v>
      </c>
    </row>
    <row r="21" spans="1:2" ht="14.25" customHeight="1">
      <c r="A21" s="14" t="s">
        <v>132</v>
      </c>
      <c r="B21" s="14">
        <v>3</v>
      </c>
    </row>
    <row r="22" spans="1:2" ht="14.25" customHeight="1">
      <c r="A22" s="14" t="s">
        <v>219</v>
      </c>
      <c r="B22" s="14">
        <v>4</v>
      </c>
    </row>
    <row r="23" spans="1:2" ht="14.25" customHeight="1">
      <c r="A23" s="14" t="s">
        <v>188</v>
      </c>
      <c r="B23" s="14">
        <v>5</v>
      </c>
    </row>
    <row r="24" spans="1:2" ht="14.25" customHeight="1">
      <c r="A24" s="14"/>
    </row>
    <row r="25" spans="1:2" ht="14.25" customHeight="1">
      <c r="A25" s="14" t="s">
        <v>108</v>
      </c>
      <c r="B25" s="14">
        <v>1</v>
      </c>
    </row>
    <row r="26" spans="1:2" ht="14.25" customHeight="1">
      <c r="A26" s="14" t="s">
        <v>112</v>
      </c>
      <c r="B26" s="14">
        <v>2</v>
      </c>
    </row>
    <row r="27" spans="1:2" ht="14.25" customHeight="1">
      <c r="A27" s="14" t="s">
        <v>115</v>
      </c>
      <c r="B27" s="14">
        <v>3</v>
      </c>
    </row>
    <row r="28" spans="1:2" ht="14.25" customHeight="1">
      <c r="A28" s="14" t="s">
        <v>119</v>
      </c>
      <c r="B28" s="14">
        <v>4</v>
      </c>
    </row>
    <row r="29" spans="1:2" ht="14.25" customHeight="1">
      <c r="A29" s="14" t="s">
        <v>189</v>
      </c>
      <c r="B29" s="14">
        <v>5</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workbookViewId="0"/>
  </sheetViews>
  <sheetFormatPr defaultColWidth="15.140625" defaultRowHeight="15.75" customHeight="1"/>
  <cols>
    <col min="1" max="2" width="22.42578125" customWidth="1"/>
  </cols>
  <sheetData>
    <row r="1" spans="1:27">
      <c r="A1" s="109" t="s">
        <v>1274</v>
      </c>
      <c r="B1" s="109" t="s">
        <v>1073</v>
      </c>
      <c r="C1" s="110"/>
      <c r="D1" s="110"/>
      <c r="E1" s="110"/>
      <c r="F1" s="111"/>
      <c r="G1" s="111"/>
      <c r="H1" s="111"/>
      <c r="I1" s="111"/>
      <c r="J1" s="111"/>
      <c r="K1" s="111"/>
      <c r="L1" s="111"/>
      <c r="M1" s="111"/>
      <c r="N1" s="111"/>
      <c r="O1" s="111"/>
      <c r="P1" s="111"/>
      <c r="Q1" s="111"/>
      <c r="R1" s="111"/>
      <c r="S1" s="111"/>
      <c r="T1" s="111"/>
      <c r="U1" s="111"/>
      <c r="V1" s="111"/>
      <c r="W1" s="111"/>
      <c r="X1" s="111"/>
      <c r="Y1" s="111"/>
      <c r="Z1" s="111"/>
      <c r="AA1" s="111"/>
    </row>
    <row r="2" spans="1:27">
      <c r="A2" s="110"/>
      <c r="B2" s="110"/>
      <c r="C2" s="111"/>
      <c r="D2" s="111"/>
      <c r="E2" s="111"/>
      <c r="F2" s="111"/>
      <c r="G2" s="111"/>
      <c r="H2" s="111"/>
      <c r="I2" s="111"/>
      <c r="J2" s="111"/>
      <c r="K2" s="111"/>
      <c r="L2" s="111"/>
      <c r="M2" s="111"/>
      <c r="N2" s="111"/>
      <c r="O2" s="111"/>
      <c r="P2" s="111"/>
      <c r="Q2" s="111"/>
      <c r="R2" s="111"/>
      <c r="S2" s="111"/>
      <c r="T2" s="111"/>
      <c r="U2" s="111"/>
      <c r="V2" s="111"/>
      <c r="W2" s="111"/>
      <c r="X2" s="111"/>
      <c r="Y2" s="111"/>
      <c r="Z2" s="111"/>
      <c r="AA2" s="111"/>
    </row>
    <row r="3" spans="1:27">
      <c r="A3" s="110"/>
      <c r="B3" s="110"/>
      <c r="C3" s="111"/>
      <c r="D3" s="111"/>
      <c r="E3" s="111"/>
      <c r="F3" s="111"/>
      <c r="G3" s="111"/>
      <c r="H3" s="111"/>
      <c r="I3" s="111"/>
      <c r="J3" s="111"/>
      <c r="K3" s="111"/>
      <c r="L3" s="111"/>
      <c r="M3" s="111"/>
      <c r="N3" s="111"/>
      <c r="O3" s="111"/>
      <c r="P3" s="111"/>
      <c r="Q3" s="111"/>
      <c r="R3" s="111"/>
      <c r="S3" s="111"/>
      <c r="T3" s="111"/>
      <c r="U3" s="111"/>
      <c r="V3" s="111"/>
      <c r="W3" s="111"/>
      <c r="X3" s="111"/>
      <c r="Y3" s="111"/>
      <c r="Z3" s="111"/>
      <c r="AA3" s="111"/>
    </row>
    <row r="4" spans="1:27">
      <c r="A4" s="26" t="s">
        <v>725</v>
      </c>
      <c r="B4" s="26"/>
      <c r="C4" s="26"/>
      <c r="D4" s="26"/>
      <c r="E4" s="26"/>
      <c r="F4" s="26"/>
      <c r="G4" s="26"/>
      <c r="H4" s="111"/>
      <c r="I4" s="111"/>
      <c r="J4" s="111"/>
      <c r="K4" s="111"/>
      <c r="L4" s="111"/>
      <c r="M4" s="111"/>
      <c r="N4" s="111"/>
      <c r="O4" s="111"/>
      <c r="P4" s="111"/>
      <c r="Q4" s="111"/>
      <c r="R4" s="111"/>
      <c r="S4" s="111"/>
      <c r="T4" s="111"/>
      <c r="U4" s="111"/>
      <c r="V4" s="111"/>
      <c r="W4" s="111"/>
      <c r="X4" s="111"/>
      <c r="Y4" s="111"/>
      <c r="Z4" s="111"/>
      <c r="AA4" s="111"/>
    </row>
    <row r="5" spans="1:27">
      <c r="A5" s="33" t="s">
        <v>726</v>
      </c>
      <c r="B5" s="33"/>
      <c r="C5" s="33"/>
      <c r="D5" s="33"/>
      <c r="E5" s="33"/>
      <c r="F5" s="33"/>
      <c r="G5" s="33"/>
      <c r="H5" s="111"/>
      <c r="I5" s="111"/>
      <c r="J5" s="111"/>
      <c r="K5" s="111"/>
      <c r="L5" s="111"/>
      <c r="M5" s="111"/>
      <c r="N5" s="111"/>
      <c r="O5" s="111"/>
      <c r="P5" s="111"/>
      <c r="Q5" s="111"/>
      <c r="R5" s="111"/>
      <c r="S5" s="111"/>
      <c r="T5" s="111"/>
      <c r="U5" s="111"/>
      <c r="V5" s="111"/>
      <c r="W5" s="111"/>
      <c r="X5" s="111"/>
      <c r="Y5" s="111"/>
      <c r="Z5" s="111"/>
      <c r="AA5" s="111"/>
    </row>
    <row r="6" spans="1:27">
      <c r="A6" s="33" t="s">
        <v>772</v>
      </c>
      <c r="B6" s="33"/>
      <c r="C6" s="33"/>
      <c r="D6" s="33"/>
      <c r="E6" s="33"/>
      <c r="F6" s="33"/>
      <c r="G6" s="33"/>
      <c r="H6" s="111"/>
      <c r="I6" s="111"/>
      <c r="J6" s="111"/>
      <c r="K6" s="111"/>
      <c r="L6" s="111"/>
      <c r="M6" s="111"/>
      <c r="N6" s="111"/>
      <c r="O6" s="111"/>
      <c r="P6" s="111"/>
      <c r="Q6" s="111"/>
      <c r="R6" s="111"/>
      <c r="S6" s="111"/>
      <c r="T6" s="111"/>
      <c r="U6" s="111"/>
      <c r="V6" s="111"/>
      <c r="W6" s="111"/>
      <c r="X6" s="112"/>
      <c r="Y6" s="111"/>
      <c r="Z6" s="111"/>
      <c r="AA6" s="111"/>
    </row>
    <row r="7" spans="1:27">
      <c r="A7" s="33" t="s">
        <v>728</v>
      </c>
      <c r="B7" s="33"/>
      <c r="C7" s="33"/>
      <c r="D7" s="33"/>
      <c r="E7" s="33"/>
      <c r="F7" s="33"/>
      <c r="G7" s="33"/>
      <c r="H7" s="111"/>
      <c r="I7" s="111"/>
      <c r="J7" s="111"/>
      <c r="K7" s="111"/>
      <c r="L7" s="111"/>
      <c r="M7" s="111"/>
      <c r="N7" s="111"/>
      <c r="O7" s="111"/>
      <c r="P7" s="111"/>
      <c r="Q7" s="111"/>
      <c r="R7" s="111"/>
      <c r="S7" s="111"/>
      <c r="T7" s="111"/>
      <c r="U7" s="111"/>
      <c r="V7" s="111"/>
      <c r="W7" s="111"/>
      <c r="X7" s="111"/>
      <c r="Y7" s="111"/>
      <c r="Z7" s="111"/>
      <c r="AA7" s="111"/>
    </row>
    <row r="8" spans="1:27">
      <c r="A8" s="33" t="s">
        <v>729</v>
      </c>
      <c r="B8" s="33"/>
      <c r="C8" s="33"/>
      <c r="D8" s="33"/>
      <c r="E8" s="33"/>
      <c r="F8" s="33"/>
      <c r="G8" s="33"/>
      <c r="H8" s="111"/>
      <c r="I8" s="111"/>
      <c r="J8" s="111"/>
      <c r="K8" s="111"/>
      <c r="L8" s="111"/>
      <c r="M8" s="111"/>
      <c r="N8" s="111"/>
      <c r="O8" s="111"/>
      <c r="P8" s="111"/>
      <c r="Q8" s="111"/>
      <c r="R8" s="111"/>
      <c r="S8" s="111"/>
      <c r="T8" s="111"/>
      <c r="U8" s="112"/>
      <c r="V8" s="111"/>
      <c r="W8" s="111"/>
      <c r="X8" s="111"/>
      <c r="Y8" s="111"/>
      <c r="Z8" s="111"/>
      <c r="AA8" s="111"/>
    </row>
    <row r="9" spans="1:27">
      <c r="A9" s="33" t="s">
        <v>730</v>
      </c>
      <c r="B9" s="33"/>
      <c r="C9" s="33"/>
      <c r="D9" s="33"/>
      <c r="E9" s="33"/>
      <c r="F9" s="33"/>
      <c r="G9" s="33"/>
      <c r="H9" s="111"/>
      <c r="I9" s="111"/>
      <c r="J9" s="111"/>
      <c r="K9" s="111"/>
      <c r="L9" s="111"/>
      <c r="M9" s="111"/>
      <c r="N9" s="111"/>
      <c r="O9" s="111"/>
      <c r="P9" s="111"/>
      <c r="Q9" s="111"/>
      <c r="R9" s="111"/>
      <c r="S9" s="111"/>
      <c r="T9" s="111"/>
      <c r="U9" s="111"/>
      <c r="V9" s="111"/>
      <c r="W9" s="111"/>
      <c r="X9" s="111"/>
      <c r="Y9" s="111"/>
      <c r="Z9" s="111"/>
      <c r="AA9" s="111"/>
    </row>
    <row r="10" spans="1:27">
      <c r="A10" s="33" t="s">
        <v>731</v>
      </c>
      <c r="B10" s="33"/>
      <c r="C10" s="33"/>
      <c r="D10" s="33"/>
      <c r="E10" s="33"/>
      <c r="F10" s="33"/>
      <c r="G10" s="33"/>
      <c r="H10" s="111"/>
      <c r="I10" s="111"/>
      <c r="J10" s="111"/>
      <c r="K10" s="111"/>
      <c r="L10" s="111"/>
      <c r="M10" s="111"/>
      <c r="N10" s="111"/>
      <c r="O10" s="111"/>
      <c r="P10" s="111"/>
      <c r="Q10" s="111"/>
      <c r="R10" s="111"/>
      <c r="S10" s="111"/>
      <c r="T10" s="111"/>
      <c r="U10" s="111"/>
      <c r="V10" s="111"/>
      <c r="W10" s="111"/>
      <c r="X10" s="111"/>
      <c r="Y10" s="111"/>
      <c r="Z10" s="111"/>
      <c r="AA10" s="111"/>
    </row>
    <row r="11" spans="1:27">
      <c r="A11" s="111"/>
      <c r="B11" s="111"/>
      <c r="C11" s="111"/>
      <c r="D11" s="111"/>
      <c r="E11" s="111"/>
      <c r="F11" s="111"/>
      <c r="G11" s="111"/>
      <c r="H11" s="111"/>
      <c r="I11" s="111"/>
      <c r="J11" s="111"/>
      <c r="K11" s="111"/>
      <c r="L11" s="111"/>
      <c r="M11" s="111"/>
      <c r="N11" s="111"/>
      <c r="O11" s="111"/>
      <c r="P11" s="111"/>
      <c r="Q11" s="111"/>
      <c r="R11" s="111"/>
      <c r="S11" s="111"/>
      <c r="T11" s="111"/>
      <c r="U11" s="111"/>
      <c r="V11" s="111"/>
      <c r="W11" s="111"/>
      <c r="X11" s="112"/>
      <c r="Y11" s="111"/>
      <c r="Z11" s="111"/>
      <c r="AA11" s="112"/>
    </row>
    <row r="12" spans="1:27">
      <c r="A12" s="111"/>
      <c r="B12" s="111"/>
      <c r="C12" s="111"/>
      <c r="D12" s="111"/>
      <c r="E12" s="111"/>
      <c r="F12" s="111"/>
      <c r="G12" s="111"/>
      <c r="H12" s="111"/>
      <c r="I12" s="111"/>
      <c r="J12" s="111"/>
      <c r="K12" s="111"/>
      <c r="L12" s="111"/>
      <c r="M12" s="111"/>
      <c r="N12" s="111"/>
      <c r="O12" s="111"/>
      <c r="P12" s="111"/>
      <c r="Q12" s="111"/>
      <c r="R12" s="111"/>
      <c r="S12" s="111"/>
      <c r="T12" s="111"/>
      <c r="U12" s="111"/>
      <c r="V12" s="111"/>
      <c r="W12" s="111"/>
      <c r="X12" s="111"/>
      <c r="Y12" s="111"/>
      <c r="Z12" s="112"/>
      <c r="AA12" s="111"/>
    </row>
    <row r="13" spans="1:27">
      <c r="A13" s="111"/>
      <c r="B13" s="111"/>
      <c r="C13" s="111"/>
      <c r="D13" s="111"/>
      <c r="E13" s="111"/>
      <c r="F13" s="111"/>
      <c r="G13" s="111"/>
      <c r="H13" s="111"/>
      <c r="I13" s="111"/>
      <c r="J13" s="111"/>
      <c r="K13" s="111"/>
      <c r="L13" s="111"/>
      <c r="M13" s="111"/>
      <c r="N13" s="111"/>
      <c r="O13" s="111"/>
      <c r="P13" s="111"/>
      <c r="Q13" s="111"/>
      <c r="R13" s="111"/>
      <c r="S13" s="111"/>
      <c r="T13" s="111"/>
      <c r="U13" s="112"/>
      <c r="V13" s="111"/>
      <c r="W13" s="111"/>
      <c r="X13" s="111"/>
      <c r="Y13" s="111"/>
      <c r="Z13" s="111"/>
      <c r="AA13" s="111"/>
    </row>
    <row r="14" spans="1:27">
      <c r="A14" s="111"/>
      <c r="B14" s="111"/>
      <c r="C14" s="111"/>
      <c r="D14" s="111"/>
      <c r="E14" s="111"/>
      <c r="F14" s="111"/>
      <c r="G14" s="111"/>
      <c r="H14" s="111"/>
      <c r="I14" s="111"/>
      <c r="J14" s="111"/>
      <c r="K14" s="111"/>
      <c r="L14" s="111"/>
      <c r="M14" s="111"/>
      <c r="N14" s="111"/>
      <c r="O14" s="111"/>
      <c r="P14" s="111"/>
      <c r="Q14" s="111"/>
      <c r="R14" s="111"/>
      <c r="S14" s="111"/>
      <c r="T14" s="111"/>
      <c r="U14" s="111"/>
      <c r="V14" s="111"/>
      <c r="W14" s="111"/>
      <c r="X14" s="111"/>
      <c r="Y14" s="111"/>
      <c r="Z14" s="111"/>
      <c r="AA14" s="111"/>
    </row>
    <row r="15" spans="1:27">
      <c r="A15" s="111"/>
      <c r="B15" s="111"/>
      <c r="C15" s="111"/>
      <c r="D15" s="111"/>
      <c r="E15" s="111"/>
      <c r="F15" s="111"/>
      <c r="G15" s="111"/>
      <c r="H15" s="111"/>
      <c r="I15" s="111"/>
      <c r="J15" s="111"/>
      <c r="K15" s="111"/>
      <c r="L15" s="111"/>
      <c r="M15" s="111"/>
      <c r="N15" s="111"/>
      <c r="O15" s="111"/>
      <c r="P15" s="111"/>
      <c r="Q15" s="111"/>
      <c r="R15" s="111"/>
      <c r="S15" s="111"/>
      <c r="T15" s="111"/>
      <c r="U15" s="111"/>
      <c r="V15" s="111"/>
      <c r="W15" s="111"/>
      <c r="X15" s="111"/>
      <c r="Y15" s="111"/>
      <c r="Z15" s="111"/>
      <c r="AA15" s="111"/>
    </row>
    <row r="16" spans="1:27">
      <c r="A16" s="111"/>
      <c r="B16" s="111"/>
      <c r="C16" s="111"/>
      <c r="D16" s="111"/>
      <c r="E16" s="111"/>
      <c r="F16" s="111"/>
      <c r="G16" s="111"/>
      <c r="H16" s="112"/>
      <c r="I16" s="111"/>
      <c r="J16" s="111"/>
      <c r="K16" s="111"/>
      <c r="L16" s="111"/>
      <c r="M16" s="111"/>
      <c r="N16" s="111"/>
      <c r="O16" s="111"/>
      <c r="P16" s="111"/>
      <c r="Q16" s="111"/>
      <c r="R16" s="111"/>
      <c r="S16" s="111"/>
      <c r="T16" s="112"/>
      <c r="U16" s="111"/>
      <c r="V16" s="111"/>
      <c r="W16" s="111"/>
      <c r="X16" s="111"/>
      <c r="Y16" s="111"/>
      <c r="Z16" s="111"/>
      <c r="AA16" s="111"/>
    </row>
    <row r="17" spans="1:27">
      <c r="A17" s="111"/>
      <c r="B17" s="111"/>
      <c r="C17" s="111"/>
      <c r="D17" s="111"/>
      <c r="E17" s="111"/>
      <c r="F17" s="111"/>
      <c r="G17" s="111"/>
      <c r="H17" s="111"/>
      <c r="I17" s="111"/>
      <c r="J17" s="111"/>
      <c r="K17" s="111"/>
      <c r="L17" s="111"/>
      <c r="M17" s="111"/>
      <c r="N17" s="111"/>
      <c r="O17" s="111"/>
      <c r="P17" s="111"/>
      <c r="Q17" s="111"/>
      <c r="R17" s="111"/>
      <c r="S17" s="111"/>
      <c r="T17" s="111"/>
      <c r="U17" s="111"/>
      <c r="V17" s="111"/>
      <c r="W17" s="111"/>
      <c r="X17" s="111"/>
      <c r="Y17" s="111"/>
      <c r="Z17" s="111"/>
      <c r="AA17" s="111"/>
    </row>
    <row r="18" spans="1:27">
      <c r="A18" s="111"/>
      <c r="B18" s="111"/>
      <c r="C18" s="111"/>
      <c r="D18" s="111"/>
      <c r="E18" s="111"/>
      <c r="F18" s="111"/>
      <c r="G18" s="111"/>
      <c r="H18" s="111"/>
      <c r="I18" s="111"/>
      <c r="J18" s="111"/>
      <c r="K18" s="111"/>
      <c r="L18" s="111"/>
      <c r="M18" s="111"/>
      <c r="N18" s="111"/>
      <c r="O18" s="111"/>
      <c r="P18" s="111"/>
      <c r="Q18" s="111"/>
      <c r="R18" s="111"/>
      <c r="S18" s="111"/>
      <c r="T18" s="111"/>
      <c r="U18" s="111"/>
      <c r="V18" s="111"/>
      <c r="W18" s="111"/>
      <c r="X18" s="111"/>
      <c r="Y18" s="111"/>
      <c r="Z18" s="111"/>
      <c r="AA18" s="111"/>
    </row>
    <row r="19" spans="1:27">
      <c r="A19" s="111"/>
      <c r="B19" s="111"/>
      <c r="C19" s="111"/>
      <c r="D19" s="111"/>
      <c r="E19" s="111"/>
      <c r="F19" s="111"/>
      <c r="G19" s="111"/>
      <c r="H19" s="111"/>
      <c r="I19" s="111"/>
      <c r="J19" s="111"/>
      <c r="K19" s="111"/>
      <c r="L19" s="111"/>
      <c r="M19" s="111"/>
      <c r="N19" s="111"/>
      <c r="O19" s="111"/>
      <c r="P19" s="111"/>
      <c r="Q19" s="111"/>
      <c r="R19" s="111"/>
      <c r="S19" s="111"/>
      <c r="T19" s="111"/>
      <c r="U19" s="111"/>
      <c r="V19" s="111"/>
      <c r="W19" s="111"/>
      <c r="X19" s="111"/>
      <c r="Y19" s="111"/>
      <c r="Z19" s="111"/>
      <c r="AA19" s="111"/>
    </row>
    <row r="20" spans="1:27">
      <c r="A20" s="111"/>
      <c r="B20" s="111"/>
      <c r="C20" s="111"/>
      <c r="D20" s="111"/>
      <c r="E20" s="111"/>
      <c r="F20" s="111"/>
      <c r="G20" s="111"/>
      <c r="H20" s="111"/>
      <c r="I20" s="111"/>
      <c r="J20" s="112"/>
      <c r="K20" s="111"/>
      <c r="L20" s="111"/>
      <c r="M20" s="111"/>
      <c r="N20" s="111"/>
      <c r="O20" s="111"/>
      <c r="P20" s="111"/>
      <c r="Q20" s="111"/>
      <c r="R20" s="111"/>
      <c r="S20" s="111"/>
      <c r="T20" s="111"/>
      <c r="U20" s="111"/>
      <c r="V20" s="111"/>
      <c r="W20" s="111"/>
      <c r="X20" s="111"/>
      <c r="Y20" s="111"/>
      <c r="Z20" s="111"/>
      <c r="AA20" s="111"/>
    </row>
    <row r="21" spans="1:27">
      <c r="A21" s="111"/>
      <c r="B21" s="111"/>
      <c r="C21" s="111"/>
      <c r="D21" s="111"/>
      <c r="E21" s="111"/>
      <c r="F21" s="111"/>
      <c r="G21" s="111"/>
      <c r="H21" s="111"/>
      <c r="I21" s="111"/>
      <c r="J21" s="111"/>
      <c r="K21" s="111"/>
      <c r="L21" s="111"/>
      <c r="M21" s="111"/>
      <c r="N21" s="111"/>
      <c r="O21" s="111"/>
      <c r="P21" s="111"/>
      <c r="Q21" s="111"/>
      <c r="R21" s="111"/>
      <c r="S21" s="111"/>
      <c r="T21" s="111"/>
      <c r="U21" s="111"/>
      <c r="V21" s="111"/>
      <c r="W21" s="111"/>
      <c r="X21" s="111"/>
      <c r="Y21" s="111"/>
      <c r="Z21" s="111"/>
      <c r="AA21" s="111"/>
    </row>
    <row r="22" spans="1:27">
      <c r="A22" s="111"/>
      <c r="B22" s="111"/>
      <c r="C22" s="111"/>
      <c r="D22" s="111"/>
      <c r="E22" s="111"/>
      <c r="F22" s="111"/>
      <c r="G22" s="111"/>
      <c r="H22" s="111"/>
      <c r="I22" s="111"/>
      <c r="J22" s="111"/>
      <c r="K22" s="111"/>
      <c r="L22" s="111"/>
      <c r="M22" s="111"/>
      <c r="N22" s="111"/>
      <c r="O22" s="111"/>
      <c r="P22" s="111"/>
      <c r="Q22" s="111"/>
      <c r="R22" s="111"/>
      <c r="S22" s="111"/>
      <c r="T22" s="111"/>
      <c r="U22" s="111"/>
      <c r="V22" s="111"/>
      <c r="W22" s="111"/>
      <c r="X22" s="111"/>
      <c r="Y22" s="111"/>
      <c r="Z22" s="111"/>
      <c r="AA22" s="111"/>
    </row>
    <row r="23" spans="1:27">
      <c r="A23" s="111"/>
      <c r="B23" s="111"/>
      <c r="C23" s="111"/>
      <c r="D23" s="111"/>
      <c r="E23" s="111"/>
      <c r="F23" s="111"/>
      <c r="G23" s="111"/>
      <c r="H23" s="111"/>
      <c r="I23" s="111"/>
      <c r="J23" s="111"/>
      <c r="K23" s="111"/>
      <c r="L23" s="111"/>
      <c r="M23" s="111"/>
      <c r="N23" s="111"/>
      <c r="O23" s="111"/>
      <c r="P23" s="111"/>
      <c r="Q23" s="111"/>
      <c r="R23" s="111"/>
      <c r="S23" s="111"/>
      <c r="T23" s="111"/>
      <c r="U23" s="111"/>
      <c r="V23" s="111"/>
      <c r="W23" s="111"/>
      <c r="X23" s="111"/>
      <c r="Y23" s="111"/>
      <c r="Z23" s="111"/>
      <c r="AA23" s="111"/>
    </row>
    <row r="24" spans="1:27">
      <c r="A24" s="111"/>
      <c r="B24" s="111"/>
      <c r="C24" s="111"/>
      <c r="D24" s="111"/>
      <c r="E24" s="111"/>
      <c r="F24" s="111">
        <f>1.6*2000</f>
        <v>3200</v>
      </c>
      <c r="G24" s="111"/>
      <c r="H24" s="111"/>
      <c r="I24" s="111"/>
      <c r="J24" s="111"/>
      <c r="K24" s="111"/>
      <c r="L24" s="111"/>
      <c r="M24" s="111"/>
      <c r="N24" s="111"/>
      <c r="O24" s="111"/>
      <c r="P24" s="111"/>
      <c r="Q24" s="111"/>
      <c r="R24" s="111"/>
      <c r="S24" s="111"/>
      <c r="T24" s="111"/>
      <c r="U24" s="111"/>
      <c r="V24" s="111"/>
      <c r="W24" s="111"/>
      <c r="X24" s="111"/>
      <c r="Y24" s="111"/>
      <c r="Z24" s="111"/>
      <c r="AA24" s="111"/>
    </row>
    <row r="25" spans="1:27">
      <c r="A25" s="111"/>
      <c r="B25" s="111"/>
      <c r="C25" s="111"/>
      <c r="D25" s="111"/>
      <c r="E25" s="111"/>
      <c r="F25" s="111"/>
      <c r="G25" s="111"/>
      <c r="H25" s="112"/>
      <c r="I25" s="111"/>
      <c r="J25" s="111"/>
      <c r="K25" s="111"/>
      <c r="L25" s="111"/>
      <c r="M25" s="111"/>
      <c r="N25" s="111"/>
      <c r="O25" s="111"/>
      <c r="P25" s="111"/>
      <c r="Q25" s="111"/>
      <c r="R25" s="111"/>
      <c r="S25" s="111"/>
      <c r="T25" s="111"/>
      <c r="U25" s="111"/>
      <c r="V25" s="111"/>
      <c r="W25" s="111"/>
      <c r="X25" s="111"/>
      <c r="Y25" s="111"/>
      <c r="Z25" s="111"/>
      <c r="AA25" s="111"/>
    </row>
    <row r="26" spans="1:27">
      <c r="A26" s="111"/>
      <c r="B26" s="111"/>
      <c r="C26" s="111"/>
      <c r="D26" s="111"/>
      <c r="E26" s="111"/>
      <c r="F26" s="111"/>
      <c r="G26" s="111"/>
      <c r="H26" s="111"/>
      <c r="I26" s="111"/>
      <c r="J26" s="111"/>
      <c r="K26" s="111"/>
      <c r="L26" s="111"/>
      <c r="M26" s="111"/>
      <c r="N26" s="111"/>
      <c r="O26" s="111"/>
      <c r="P26" s="111"/>
      <c r="Q26" s="111"/>
      <c r="R26" s="111"/>
      <c r="S26" s="111"/>
      <c r="T26" s="111"/>
      <c r="U26" s="111"/>
      <c r="V26" s="111"/>
      <c r="W26" s="111"/>
      <c r="X26" s="111"/>
      <c r="Y26" s="111"/>
      <c r="Z26" s="111"/>
      <c r="AA26" s="111"/>
    </row>
    <row r="27" spans="1:27">
      <c r="A27" s="111"/>
      <c r="B27" s="111"/>
      <c r="C27" s="111"/>
      <c r="D27" s="111"/>
      <c r="E27" s="111"/>
      <c r="F27" s="111"/>
      <c r="G27" s="111"/>
      <c r="H27" s="111"/>
      <c r="I27" s="111"/>
      <c r="J27" s="111"/>
      <c r="K27" s="111"/>
      <c r="L27" s="111"/>
      <c r="M27" s="111"/>
      <c r="N27" s="111"/>
      <c r="O27" s="111"/>
      <c r="P27" s="111"/>
      <c r="Q27" s="111"/>
      <c r="R27" s="111"/>
      <c r="S27" s="111"/>
      <c r="T27" s="111"/>
      <c r="U27" s="111"/>
      <c r="V27" s="111"/>
      <c r="W27" s="111"/>
      <c r="X27" s="111"/>
      <c r="Y27" s="111"/>
      <c r="Z27" s="111"/>
      <c r="AA27" s="111"/>
    </row>
    <row r="28" spans="1:27">
      <c r="A28" s="111"/>
      <c r="B28" s="111"/>
      <c r="C28" s="111"/>
      <c r="D28" s="111"/>
      <c r="E28" s="111"/>
      <c r="F28" s="111"/>
      <c r="G28" s="111"/>
      <c r="H28" s="111"/>
      <c r="I28" s="111"/>
      <c r="J28" s="111"/>
      <c r="K28" s="111"/>
      <c r="L28" s="111"/>
      <c r="M28" s="111"/>
      <c r="N28" s="111"/>
      <c r="O28" s="111"/>
      <c r="P28" s="111"/>
      <c r="Q28" s="111"/>
      <c r="R28" s="111"/>
      <c r="S28" s="111"/>
      <c r="T28" s="111"/>
      <c r="U28" s="111"/>
      <c r="V28" s="111"/>
      <c r="W28" s="111"/>
      <c r="X28" s="111"/>
      <c r="Y28" s="111"/>
      <c r="Z28" s="111"/>
      <c r="AA28" s="111"/>
    </row>
    <row r="29" spans="1:27">
      <c r="A29" s="111"/>
      <c r="B29" s="111"/>
      <c r="C29" s="111"/>
      <c r="D29" s="111"/>
      <c r="E29" s="111"/>
      <c r="F29" s="111"/>
      <c r="G29" s="111"/>
      <c r="H29" s="111"/>
      <c r="I29" s="111"/>
      <c r="J29" s="111"/>
      <c r="K29" s="111"/>
      <c r="L29" s="111"/>
      <c r="M29" s="111"/>
      <c r="N29" s="111"/>
      <c r="O29" s="111"/>
      <c r="P29" s="111"/>
      <c r="Q29" s="111"/>
      <c r="R29" s="111"/>
      <c r="S29" s="111"/>
      <c r="T29" s="111"/>
      <c r="U29" s="111"/>
      <c r="V29" s="111"/>
      <c r="W29" s="111"/>
      <c r="X29" s="111"/>
      <c r="Y29" s="111"/>
      <c r="Z29" s="111"/>
      <c r="AA29" s="111"/>
    </row>
    <row r="30" spans="1:27">
      <c r="A30" s="111"/>
      <c r="B30" s="111"/>
      <c r="C30" s="111"/>
      <c r="D30" s="111"/>
      <c r="E30" s="111"/>
      <c r="F30" s="111"/>
      <c r="G30" s="111"/>
      <c r="H30" s="111"/>
      <c r="I30" s="111"/>
      <c r="J30" s="111"/>
      <c r="K30" s="111"/>
      <c r="L30" s="111"/>
      <c r="M30" s="111"/>
      <c r="N30" s="111"/>
      <c r="O30" s="111"/>
      <c r="P30" s="111"/>
      <c r="Q30" s="111"/>
      <c r="R30" s="111"/>
      <c r="S30" s="111"/>
      <c r="T30" s="111"/>
      <c r="U30" s="111"/>
      <c r="V30" s="111"/>
      <c r="W30" s="111"/>
      <c r="X30" s="111"/>
      <c r="Y30" s="111"/>
      <c r="Z30" s="111"/>
      <c r="AA30" s="111"/>
    </row>
    <row r="31" spans="1:27">
      <c r="A31" s="111"/>
      <c r="B31" s="111"/>
      <c r="C31" s="111"/>
      <c r="D31" s="111"/>
      <c r="E31" s="111"/>
      <c r="F31" s="111"/>
      <c r="G31" s="111"/>
      <c r="H31" s="111"/>
      <c r="I31" s="111"/>
      <c r="J31" s="111"/>
      <c r="K31" s="111"/>
      <c r="L31" s="111"/>
      <c r="M31" s="111"/>
      <c r="N31" s="111"/>
      <c r="O31" s="111"/>
      <c r="P31" s="111"/>
      <c r="Q31" s="111"/>
      <c r="R31" s="111"/>
      <c r="S31" s="111"/>
      <c r="T31" s="111"/>
      <c r="U31" s="111"/>
      <c r="V31" s="111"/>
      <c r="W31" s="111"/>
      <c r="X31" s="111"/>
      <c r="Y31" s="111"/>
      <c r="Z31" s="111"/>
      <c r="AA31" s="111"/>
    </row>
    <row r="32" spans="1:27">
      <c r="A32" s="111"/>
      <c r="B32" s="111"/>
      <c r="C32" s="111"/>
      <c r="D32" s="111"/>
      <c r="E32" s="111"/>
      <c r="F32" s="111"/>
      <c r="G32" s="111"/>
      <c r="H32" s="111"/>
      <c r="I32" s="111"/>
      <c r="J32" s="111"/>
      <c r="K32" s="111"/>
      <c r="L32" s="111"/>
      <c r="M32" s="111"/>
      <c r="N32" s="111"/>
      <c r="O32" s="111"/>
      <c r="P32" s="111"/>
      <c r="Q32" s="111"/>
      <c r="R32" s="111"/>
      <c r="S32" s="111"/>
      <c r="T32" s="111"/>
      <c r="U32" s="111"/>
      <c r="V32" s="111"/>
      <c r="W32" s="111"/>
      <c r="X32" s="111"/>
      <c r="Y32" s="111"/>
      <c r="Z32" s="111"/>
      <c r="AA32" s="111"/>
    </row>
    <row r="33" spans="1:27">
      <c r="A33" s="111"/>
      <c r="B33" s="111"/>
      <c r="C33" s="111"/>
      <c r="D33" s="111"/>
      <c r="E33" s="111"/>
      <c r="F33" s="111"/>
      <c r="G33" s="111"/>
      <c r="H33" s="111"/>
      <c r="I33" s="111"/>
      <c r="J33" s="111"/>
      <c r="K33" s="111"/>
      <c r="L33" s="111"/>
      <c r="M33" s="111"/>
      <c r="N33" s="111"/>
      <c r="O33" s="111"/>
      <c r="P33" s="111"/>
      <c r="Q33" s="111"/>
      <c r="R33" s="111"/>
      <c r="S33" s="111"/>
      <c r="T33" s="111"/>
      <c r="U33" s="111"/>
      <c r="V33" s="111"/>
      <c r="W33" s="111"/>
      <c r="X33" s="111"/>
      <c r="Y33" s="111"/>
      <c r="Z33" s="111"/>
      <c r="AA33" s="111"/>
    </row>
    <row r="34" spans="1:27">
      <c r="A34" s="111"/>
      <c r="B34" s="111"/>
      <c r="C34" s="111"/>
      <c r="D34" s="111"/>
      <c r="E34" s="111"/>
      <c r="F34" s="111"/>
      <c r="G34" s="111"/>
      <c r="H34" s="111"/>
      <c r="I34" s="111"/>
      <c r="J34" s="111"/>
      <c r="K34" s="111"/>
      <c r="L34" s="111"/>
      <c r="M34" s="111"/>
      <c r="N34" s="111"/>
      <c r="O34" s="111"/>
      <c r="P34" s="111"/>
      <c r="Q34" s="111"/>
      <c r="R34" s="111"/>
      <c r="S34" s="111"/>
      <c r="T34" s="111"/>
      <c r="U34" s="111"/>
      <c r="V34" s="111"/>
      <c r="W34" s="111"/>
      <c r="X34" s="111"/>
      <c r="Y34" s="111"/>
      <c r="Z34" s="111"/>
      <c r="AA34" s="111"/>
    </row>
    <row r="35" spans="1:27">
      <c r="A35" s="111"/>
      <c r="B35" s="111"/>
      <c r="C35" s="111"/>
      <c r="D35" s="111"/>
      <c r="E35" s="111"/>
      <c r="F35" s="111"/>
      <c r="G35" s="111"/>
      <c r="H35" s="111"/>
      <c r="I35" s="111"/>
      <c r="J35" s="111"/>
      <c r="K35" s="111"/>
      <c r="L35" s="111"/>
      <c r="M35" s="111"/>
      <c r="N35" s="111"/>
      <c r="O35" s="111"/>
      <c r="P35" s="111"/>
      <c r="Q35" s="111"/>
      <c r="R35" s="111"/>
      <c r="S35" s="111"/>
      <c r="T35" s="111"/>
      <c r="U35" s="111"/>
      <c r="V35" s="111"/>
      <c r="W35" s="111"/>
      <c r="X35" s="111"/>
      <c r="Y35" s="111"/>
      <c r="Z35" s="111"/>
      <c r="AA35" s="111"/>
    </row>
    <row r="36" spans="1:27">
      <c r="A36" s="111"/>
      <c r="B36" s="111"/>
      <c r="C36" s="111"/>
      <c r="D36" s="111"/>
      <c r="E36" s="111"/>
      <c r="F36" s="111"/>
      <c r="G36" s="111"/>
      <c r="H36" s="111"/>
      <c r="I36" s="111"/>
      <c r="J36" s="111"/>
      <c r="K36" s="111"/>
      <c r="L36" s="111"/>
      <c r="M36" s="111"/>
      <c r="N36" s="111"/>
      <c r="O36" s="111"/>
      <c r="P36" s="111"/>
      <c r="Q36" s="111"/>
      <c r="R36" s="111"/>
      <c r="S36" s="111"/>
      <c r="T36" s="111"/>
      <c r="U36" s="111"/>
      <c r="V36" s="111"/>
      <c r="W36" s="111"/>
      <c r="X36" s="111"/>
      <c r="Y36" s="111"/>
      <c r="Z36" s="111"/>
      <c r="AA36" s="111"/>
    </row>
    <row r="37" spans="1:27">
      <c r="A37" s="111"/>
      <c r="B37" s="111"/>
      <c r="C37" s="111"/>
      <c r="D37" s="111"/>
      <c r="E37" s="111"/>
      <c r="F37" s="111"/>
      <c r="G37" s="111"/>
      <c r="H37" s="111"/>
      <c r="I37" s="111"/>
      <c r="J37" s="111"/>
      <c r="K37" s="111"/>
      <c r="L37" s="111"/>
      <c r="M37" s="111"/>
      <c r="N37" s="111"/>
      <c r="O37" s="111"/>
      <c r="P37" s="111"/>
      <c r="Q37" s="111"/>
      <c r="R37" s="111"/>
      <c r="S37" s="111"/>
      <c r="T37" s="111"/>
      <c r="U37" s="111"/>
      <c r="V37" s="111"/>
      <c r="W37" s="111"/>
      <c r="X37" s="111"/>
      <c r="Y37" s="111"/>
      <c r="Z37" s="111"/>
      <c r="AA37" s="111"/>
    </row>
    <row r="38" spans="1:27">
      <c r="A38" s="111"/>
      <c r="B38" s="111"/>
      <c r="C38" s="111"/>
      <c r="D38" s="111"/>
      <c r="E38" s="111"/>
      <c r="F38" s="111"/>
      <c r="G38" s="111"/>
      <c r="H38" s="111"/>
      <c r="I38" s="111"/>
      <c r="J38" s="111"/>
      <c r="K38" s="111"/>
      <c r="L38" s="111"/>
      <c r="M38" s="111"/>
      <c r="N38" s="111"/>
      <c r="O38" s="111"/>
      <c r="P38" s="111"/>
      <c r="Q38" s="111"/>
      <c r="R38" s="111"/>
      <c r="S38" s="111"/>
      <c r="T38" s="111"/>
      <c r="U38" s="111"/>
      <c r="V38" s="111"/>
      <c r="W38" s="111"/>
      <c r="X38" s="111"/>
      <c r="Y38" s="111"/>
      <c r="Z38" s="111"/>
      <c r="AA38" s="111"/>
    </row>
    <row r="39" spans="1:27">
      <c r="A39" s="111"/>
      <c r="B39" s="111"/>
      <c r="C39" s="111"/>
      <c r="D39" s="111"/>
      <c r="E39" s="111"/>
      <c r="F39" s="111"/>
      <c r="G39" s="111"/>
      <c r="H39" s="111"/>
      <c r="I39" s="111"/>
      <c r="J39" s="111"/>
      <c r="K39" s="111"/>
      <c r="L39" s="111"/>
      <c r="M39" s="111"/>
      <c r="N39" s="111"/>
      <c r="O39" s="111"/>
      <c r="P39" s="111"/>
      <c r="Q39" s="111"/>
      <c r="R39" s="111"/>
      <c r="S39" s="111"/>
      <c r="T39" s="111"/>
      <c r="U39" s="111"/>
      <c r="V39" s="111"/>
      <c r="W39" s="111"/>
      <c r="X39" s="111"/>
      <c r="Y39" s="111"/>
      <c r="Z39" s="111"/>
      <c r="AA39" s="111"/>
    </row>
    <row r="40" spans="1:27">
      <c r="A40" s="111"/>
      <c r="B40" s="111"/>
      <c r="C40" s="111"/>
      <c r="D40" s="111"/>
      <c r="E40" s="111"/>
      <c r="F40" s="111"/>
      <c r="G40" s="111"/>
      <c r="H40" s="111"/>
      <c r="I40" s="111"/>
      <c r="J40" s="111"/>
      <c r="K40" s="111"/>
      <c r="L40" s="111"/>
      <c r="M40" s="111"/>
      <c r="N40" s="111"/>
      <c r="O40" s="111"/>
      <c r="P40" s="111"/>
      <c r="Q40" s="111"/>
      <c r="R40" s="111"/>
      <c r="S40" s="111"/>
      <c r="T40" s="111"/>
      <c r="U40" s="111"/>
      <c r="V40" s="111"/>
      <c r="W40" s="111"/>
      <c r="X40" s="111"/>
      <c r="Y40" s="111"/>
      <c r="Z40" s="111"/>
      <c r="AA40" s="111"/>
    </row>
    <row r="41" spans="1:27">
      <c r="A41" s="111"/>
      <c r="B41" s="111"/>
      <c r="C41" s="111"/>
      <c r="D41" s="111"/>
      <c r="E41" s="111"/>
      <c r="F41" s="111"/>
      <c r="G41" s="111"/>
      <c r="H41" s="111"/>
      <c r="I41" s="111"/>
      <c r="J41" s="111"/>
      <c r="K41" s="111"/>
      <c r="L41" s="111"/>
      <c r="M41" s="111"/>
      <c r="N41" s="111"/>
      <c r="O41" s="111"/>
      <c r="P41" s="111"/>
      <c r="Q41" s="111"/>
      <c r="R41" s="111"/>
      <c r="S41" s="111"/>
      <c r="T41" s="111"/>
      <c r="U41" s="111"/>
      <c r="V41" s="111"/>
      <c r="W41" s="111"/>
      <c r="X41" s="111"/>
      <c r="Y41" s="111"/>
      <c r="Z41" s="111"/>
      <c r="AA41" s="111"/>
    </row>
    <row r="42" spans="1:27">
      <c r="A42" s="111"/>
      <c r="B42" s="111"/>
      <c r="C42" s="111"/>
      <c r="D42" s="111"/>
      <c r="E42" s="111"/>
      <c r="F42" s="111"/>
      <c r="G42" s="111"/>
      <c r="H42" s="111"/>
      <c r="I42" s="111"/>
      <c r="J42" s="111"/>
      <c r="K42" s="111"/>
      <c r="L42" s="111"/>
      <c r="M42" s="111"/>
      <c r="N42" s="111"/>
      <c r="O42" s="111"/>
      <c r="P42" s="111"/>
      <c r="Q42" s="111"/>
      <c r="R42" s="111"/>
      <c r="S42" s="111"/>
      <c r="T42" s="111"/>
      <c r="U42" s="111"/>
      <c r="V42" s="111"/>
      <c r="W42" s="111"/>
      <c r="X42" s="111"/>
      <c r="Y42" s="111"/>
      <c r="Z42" s="111"/>
      <c r="AA42" s="111"/>
    </row>
    <row r="43" spans="1:27">
      <c r="A43" s="111"/>
      <c r="B43" s="111"/>
      <c r="C43" s="111"/>
      <c r="D43" s="111"/>
      <c r="E43" s="111"/>
      <c r="F43" s="111"/>
      <c r="G43" s="111"/>
      <c r="H43" s="111"/>
      <c r="I43" s="111"/>
      <c r="J43" s="111"/>
      <c r="K43" s="111"/>
      <c r="L43" s="111"/>
      <c r="M43" s="111"/>
      <c r="N43" s="111"/>
      <c r="O43" s="111"/>
      <c r="P43" s="111"/>
      <c r="Q43" s="111"/>
      <c r="R43" s="111"/>
      <c r="S43" s="111"/>
      <c r="T43" s="111"/>
      <c r="U43" s="111"/>
      <c r="V43" s="111"/>
      <c r="W43" s="111"/>
      <c r="X43" s="111"/>
      <c r="Y43" s="111"/>
      <c r="Z43" s="111"/>
      <c r="AA43" s="111"/>
    </row>
    <row r="44" spans="1:27">
      <c r="A44" s="111"/>
      <c r="B44" s="111"/>
      <c r="C44" s="111"/>
      <c r="D44" s="111"/>
      <c r="E44" s="111"/>
      <c r="F44" s="111"/>
      <c r="G44" s="111"/>
      <c r="H44" s="111"/>
      <c r="I44" s="111"/>
      <c r="J44" s="111"/>
      <c r="K44" s="111"/>
      <c r="L44" s="111"/>
      <c r="M44" s="111"/>
      <c r="N44" s="111"/>
      <c r="O44" s="111"/>
      <c r="P44" s="111"/>
      <c r="Q44" s="111"/>
      <c r="R44" s="111"/>
      <c r="S44" s="111"/>
      <c r="T44" s="111"/>
      <c r="U44" s="111"/>
      <c r="V44" s="111"/>
      <c r="W44" s="111"/>
      <c r="X44" s="111"/>
      <c r="Y44" s="111"/>
      <c r="Z44" s="111"/>
      <c r="AA44" s="111"/>
    </row>
    <row r="45" spans="1:27">
      <c r="A45" s="111"/>
      <c r="B45" s="111"/>
      <c r="C45" s="111"/>
      <c r="D45" s="111"/>
      <c r="E45" s="111"/>
      <c r="F45" s="111"/>
      <c r="G45" s="111"/>
      <c r="H45" s="111"/>
      <c r="I45" s="111"/>
      <c r="J45" s="111"/>
      <c r="K45" s="111"/>
      <c r="L45" s="111"/>
      <c r="M45" s="111"/>
      <c r="N45" s="111"/>
      <c r="O45" s="111"/>
      <c r="P45" s="111"/>
      <c r="Q45" s="111"/>
      <c r="R45" s="111"/>
      <c r="S45" s="111"/>
      <c r="T45" s="111"/>
      <c r="U45" s="111"/>
      <c r="V45" s="111"/>
      <c r="W45" s="111"/>
      <c r="X45" s="111"/>
      <c r="Y45" s="111"/>
      <c r="Z45" s="111"/>
      <c r="AA45" s="111"/>
    </row>
    <row r="46" spans="1:27">
      <c r="A46" s="111"/>
      <c r="B46" s="111"/>
      <c r="C46" s="111"/>
      <c r="D46" s="111"/>
      <c r="E46" s="111"/>
      <c r="F46" s="111"/>
      <c r="G46" s="111"/>
      <c r="H46" s="111"/>
      <c r="I46" s="111"/>
      <c r="J46" s="111"/>
      <c r="K46" s="111"/>
      <c r="L46" s="111"/>
      <c r="M46" s="111"/>
      <c r="N46" s="111"/>
      <c r="O46" s="111"/>
      <c r="P46" s="111"/>
      <c r="Q46" s="111"/>
      <c r="R46" s="111"/>
      <c r="S46" s="111"/>
      <c r="T46" s="111"/>
      <c r="U46" s="111"/>
      <c r="V46" s="111"/>
      <c r="W46" s="111"/>
      <c r="X46" s="111"/>
      <c r="Y46" s="111"/>
      <c r="Z46" s="111"/>
      <c r="AA46" s="111"/>
    </row>
    <row r="47" spans="1:27">
      <c r="A47" s="111"/>
      <c r="B47" s="111"/>
      <c r="C47" s="111"/>
      <c r="D47" s="111"/>
      <c r="E47" s="111"/>
      <c r="F47" s="111"/>
      <c r="G47" s="111"/>
      <c r="H47" s="111"/>
      <c r="I47" s="111"/>
      <c r="J47" s="111"/>
      <c r="K47" s="111"/>
      <c r="L47" s="111"/>
      <c r="M47" s="111"/>
      <c r="N47" s="111"/>
      <c r="O47" s="111"/>
      <c r="P47" s="111"/>
      <c r="Q47" s="111"/>
      <c r="R47" s="111"/>
      <c r="S47" s="111"/>
      <c r="T47" s="111"/>
      <c r="U47" s="111"/>
      <c r="V47" s="111"/>
      <c r="W47" s="111"/>
      <c r="X47" s="111"/>
      <c r="Y47" s="111"/>
      <c r="Z47" s="111"/>
      <c r="AA47" s="111"/>
    </row>
    <row r="48" spans="1:27">
      <c r="A48" s="111"/>
      <c r="B48" s="111"/>
      <c r="C48" s="111"/>
      <c r="D48" s="111"/>
      <c r="E48" s="111"/>
      <c r="F48" s="111"/>
      <c r="G48" s="111"/>
      <c r="H48" s="111"/>
      <c r="I48" s="111"/>
      <c r="J48" s="111"/>
      <c r="K48" s="111"/>
      <c r="L48" s="111"/>
      <c r="M48" s="111"/>
      <c r="N48" s="111"/>
      <c r="O48" s="111"/>
      <c r="P48" s="111"/>
      <c r="Q48" s="111"/>
      <c r="R48" s="111"/>
      <c r="S48" s="111"/>
      <c r="T48" s="111"/>
      <c r="U48" s="111"/>
      <c r="V48" s="111"/>
      <c r="W48" s="111"/>
      <c r="X48" s="111"/>
      <c r="Y48" s="111"/>
      <c r="Z48" s="111"/>
      <c r="AA48" s="111"/>
    </row>
    <row r="49" spans="1:27">
      <c r="A49" s="111"/>
      <c r="B49" s="111"/>
      <c r="C49" s="111"/>
      <c r="D49" s="111"/>
      <c r="E49" s="111"/>
      <c r="F49" s="111"/>
      <c r="G49" s="111"/>
      <c r="H49" s="111"/>
      <c r="I49" s="111"/>
      <c r="J49" s="111"/>
      <c r="K49" s="111"/>
      <c r="L49" s="111"/>
      <c r="M49" s="111"/>
      <c r="N49" s="111"/>
      <c r="O49" s="111"/>
      <c r="P49" s="111"/>
      <c r="Q49" s="111"/>
      <c r="R49" s="111"/>
      <c r="S49" s="111"/>
      <c r="T49" s="111"/>
      <c r="U49" s="111"/>
      <c r="V49" s="111"/>
      <c r="W49" s="111"/>
      <c r="X49" s="111"/>
      <c r="Y49" s="111"/>
      <c r="Z49" s="111"/>
      <c r="AA49" s="111"/>
    </row>
    <row r="50" spans="1:27">
      <c r="A50" s="111"/>
      <c r="B50" s="111"/>
      <c r="C50" s="111"/>
      <c r="D50" s="111"/>
      <c r="E50" s="111"/>
      <c r="F50" s="111"/>
      <c r="G50" s="111"/>
      <c r="H50" s="111"/>
      <c r="I50" s="111"/>
      <c r="J50" s="111"/>
      <c r="K50" s="111"/>
      <c r="L50" s="111"/>
      <c r="M50" s="111"/>
      <c r="N50" s="111"/>
      <c r="O50" s="111"/>
      <c r="P50" s="111"/>
      <c r="Q50" s="111"/>
      <c r="R50" s="111"/>
      <c r="S50" s="111"/>
      <c r="T50" s="111"/>
      <c r="U50" s="111"/>
      <c r="V50" s="111"/>
      <c r="W50" s="111"/>
      <c r="X50" s="111"/>
      <c r="Y50" s="111"/>
      <c r="Z50" s="111"/>
      <c r="AA50" s="111"/>
    </row>
    <row r="51" spans="1:27">
      <c r="A51" s="111"/>
      <c r="B51" s="111"/>
      <c r="C51" s="111"/>
      <c r="D51" s="111"/>
      <c r="E51" s="111"/>
      <c r="F51" s="111"/>
      <c r="G51" s="111"/>
      <c r="H51" s="111"/>
      <c r="I51" s="111"/>
      <c r="J51" s="111"/>
      <c r="K51" s="111"/>
      <c r="L51" s="111"/>
      <c r="M51" s="111"/>
      <c r="N51" s="111"/>
      <c r="O51" s="111"/>
      <c r="P51" s="111"/>
      <c r="Q51" s="111"/>
      <c r="R51" s="111"/>
      <c r="S51" s="111"/>
      <c r="T51" s="111"/>
      <c r="U51" s="111"/>
      <c r="V51" s="111"/>
      <c r="W51" s="111"/>
      <c r="X51" s="111"/>
      <c r="Y51" s="111"/>
      <c r="Z51" s="111"/>
      <c r="AA51" s="111"/>
    </row>
    <row r="52" spans="1:27">
      <c r="A52" s="111"/>
      <c r="B52" s="111"/>
      <c r="C52" s="111"/>
      <c r="D52" s="111"/>
      <c r="E52" s="111"/>
      <c r="F52" s="111"/>
      <c r="G52" s="111"/>
      <c r="H52" s="111"/>
      <c r="I52" s="111"/>
      <c r="J52" s="111"/>
      <c r="K52" s="111"/>
      <c r="L52" s="111"/>
      <c r="M52" s="111"/>
      <c r="N52" s="111"/>
      <c r="O52" s="111"/>
      <c r="P52" s="111"/>
      <c r="Q52" s="111"/>
      <c r="R52" s="111"/>
      <c r="S52" s="111"/>
      <c r="T52" s="111"/>
      <c r="U52" s="111"/>
      <c r="V52" s="111"/>
      <c r="W52" s="111"/>
      <c r="X52" s="111"/>
      <c r="Y52" s="111"/>
      <c r="Z52" s="111"/>
      <c r="AA52" s="111"/>
    </row>
    <row r="53" spans="1:27">
      <c r="A53" s="111"/>
      <c r="B53" s="111"/>
      <c r="C53" s="111"/>
      <c r="D53" s="111"/>
      <c r="E53" s="111"/>
      <c r="F53" s="111"/>
      <c r="G53" s="111"/>
      <c r="H53" s="111"/>
      <c r="I53" s="111"/>
      <c r="J53" s="111"/>
      <c r="K53" s="111"/>
      <c r="L53" s="111"/>
      <c r="M53" s="111"/>
      <c r="N53" s="111"/>
      <c r="O53" s="111"/>
      <c r="P53" s="111"/>
      <c r="Q53" s="111"/>
      <c r="R53" s="111"/>
      <c r="S53" s="111"/>
      <c r="T53" s="111"/>
      <c r="U53" s="111"/>
      <c r="V53" s="111"/>
      <c r="W53" s="111"/>
      <c r="X53" s="111"/>
      <c r="Y53" s="111"/>
      <c r="Z53" s="111"/>
      <c r="AA53" s="111"/>
    </row>
    <row r="54" spans="1:27">
      <c r="A54" s="111"/>
      <c r="B54" s="111"/>
      <c r="C54" s="111"/>
      <c r="D54" s="111"/>
      <c r="E54" s="111"/>
      <c r="F54" s="111"/>
      <c r="G54" s="111"/>
      <c r="H54" s="111"/>
      <c r="I54" s="111"/>
      <c r="J54" s="111"/>
      <c r="K54" s="111"/>
      <c r="L54" s="111"/>
      <c r="M54" s="111"/>
      <c r="N54" s="111"/>
      <c r="O54" s="111"/>
      <c r="P54" s="111"/>
      <c r="Q54" s="111"/>
      <c r="R54" s="111"/>
      <c r="S54" s="111"/>
      <c r="T54" s="111"/>
      <c r="U54" s="111"/>
      <c r="V54" s="111"/>
      <c r="W54" s="111"/>
      <c r="X54" s="111"/>
      <c r="Y54" s="111"/>
      <c r="Z54" s="111"/>
      <c r="AA54" s="111"/>
    </row>
    <row r="55" spans="1:27">
      <c r="A55" s="111"/>
      <c r="B55" s="111"/>
      <c r="C55" s="111"/>
      <c r="D55" s="111"/>
      <c r="E55" s="111"/>
      <c r="F55" s="111"/>
      <c r="G55" s="111"/>
      <c r="H55" s="111"/>
      <c r="I55" s="111"/>
      <c r="J55" s="111"/>
      <c r="K55" s="111"/>
      <c r="L55" s="111"/>
      <c r="M55" s="111"/>
      <c r="N55" s="111"/>
      <c r="O55" s="111"/>
      <c r="P55" s="111"/>
      <c r="Q55" s="111"/>
      <c r="R55" s="111"/>
      <c r="S55" s="111"/>
      <c r="T55" s="111"/>
      <c r="U55" s="111"/>
      <c r="V55" s="111"/>
      <c r="W55" s="111"/>
      <c r="X55" s="111"/>
      <c r="Y55" s="111"/>
      <c r="Z55" s="111"/>
      <c r="AA55" s="111"/>
    </row>
    <row r="56" spans="1:27">
      <c r="A56" s="111"/>
      <c r="B56" s="111"/>
      <c r="C56" s="111"/>
      <c r="D56" s="111"/>
      <c r="E56" s="111"/>
      <c r="F56" s="111"/>
      <c r="G56" s="111"/>
      <c r="H56" s="111"/>
      <c r="I56" s="111"/>
      <c r="J56" s="111"/>
      <c r="K56" s="111"/>
      <c r="L56" s="111"/>
      <c r="M56" s="111"/>
      <c r="N56" s="111"/>
      <c r="O56" s="111"/>
      <c r="P56" s="111"/>
      <c r="Q56" s="111"/>
      <c r="R56" s="111"/>
      <c r="S56" s="111"/>
      <c r="T56" s="111"/>
      <c r="U56" s="111"/>
      <c r="V56" s="111"/>
      <c r="W56" s="111"/>
      <c r="X56" s="111"/>
      <c r="Y56" s="111"/>
      <c r="Z56" s="111"/>
      <c r="AA56" s="111"/>
    </row>
    <row r="57" spans="1:27">
      <c r="A57" s="111"/>
      <c r="B57" s="111"/>
      <c r="C57" s="111"/>
      <c r="D57" s="111"/>
      <c r="E57" s="111"/>
      <c r="F57" s="111"/>
      <c r="G57" s="111"/>
      <c r="H57" s="111"/>
      <c r="I57" s="111"/>
      <c r="J57" s="111"/>
      <c r="K57" s="111"/>
      <c r="L57" s="111"/>
      <c r="M57" s="111"/>
      <c r="N57" s="111"/>
      <c r="O57" s="111"/>
      <c r="P57" s="111"/>
      <c r="Q57" s="111"/>
      <c r="R57" s="111"/>
      <c r="S57" s="111"/>
      <c r="T57" s="111"/>
      <c r="U57" s="111"/>
      <c r="V57" s="111"/>
      <c r="W57" s="111"/>
      <c r="X57" s="111"/>
      <c r="Y57" s="111"/>
      <c r="Z57" s="111"/>
      <c r="AA57" s="111"/>
    </row>
    <row r="58" spans="1:27">
      <c r="A58" s="111"/>
      <c r="B58" s="111"/>
      <c r="C58" s="111"/>
      <c r="D58" s="111"/>
      <c r="E58" s="111"/>
      <c r="F58" s="111"/>
      <c r="G58" s="111"/>
      <c r="H58" s="111"/>
      <c r="I58" s="111"/>
      <c r="J58" s="111"/>
      <c r="K58" s="111"/>
      <c r="L58" s="111"/>
      <c r="M58" s="111"/>
      <c r="N58" s="111"/>
      <c r="O58" s="111"/>
      <c r="P58" s="111"/>
      <c r="Q58" s="111"/>
      <c r="R58" s="111"/>
      <c r="S58" s="111"/>
      <c r="T58" s="111"/>
      <c r="U58" s="111"/>
      <c r="V58" s="111"/>
      <c r="W58" s="111"/>
      <c r="X58" s="111"/>
      <c r="Y58" s="111"/>
      <c r="Z58" s="111"/>
      <c r="AA58" s="111"/>
    </row>
    <row r="59" spans="1:27">
      <c r="A59" s="111"/>
      <c r="B59" s="111"/>
      <c r="C59" s="111"/>
      <c r="D59" s="111"/>
      <c r="E59" s="111"/>
      <c r="F59" s="111"/>
      <c r="G59" s="111"/>
      <c r="H59" s="111"/>
      <c r="I59" s="111"/>
      <c r="J59" s="111"/>
      <c r="K59" s="111"/>
      <c r="L59" s="111"/>
      <c r="M59" s="111"/>
      <c r="N59" s="111"/>
      <c r="O59" s="111"/>
      <c r="P59" s="111"/>
      <c r="Q59" s="111"/>
      <c r="R59" s="111"/>
      <c r="S59" s="111"/>
      <c r="T59" s="111"/>
      <c r="U59" s="111"/>
      <c r="V59" s="111"/>
      <c r="W59" s="111"/>
      <c r="X59" s="111"/>
      <c r="Y59" s="111"/>
      <c r="Z59" s="111"/>
      <c r="AA59" s="111"/>
    </row>
    <row r="60" spans="1:27">
      <c r="A60" s="111"/>
      <c r="B60" s="111"/>
      <c r="C60" s="111"/>
      <c r="D60" s="111"/>
      <c r="E60" s="111"/>
      <c r="F60" s="111"/>
      <c r="G60" s="111"/>
      <c r="H60" s="111"/>
      <c r="I60" s="111"/>
      <c r="J60" s="111"/>
      <c r="K60" s="111"/>
      <c r="L60" s="111"/>
      <c r="M60" s="111"/>
      <c r="N60" s="111"/>
      <c r="O60" s="111"/>
      <c r="P60" s="111"/>
      <c r="Q60" s="111"/>
      <c r="R60" s="111"/>
      <c r="S60" s="111"/>
      <c r="T60" s="111"/>
      <c r="U60" s="111"/>
      <c r="V60" s="111"/>
      <c r="W60" s="111"/>
      <c r="X60" s="111"/>
      <c r="Y60" s="111"/>
      <c r="Z60" s="111"/>
      <c r="AA60" s="111"/>
    </row>
    <row r="61" spans="1:27">
      <c r="A61" s="111"/>
      <c r="B61" s="111"/>
      <c r="C61" s="111"/>
      <c r="D61" s="111"/>
      <c r="E61" s="111"/>
      <c r="F61" s="111"/>
      <c r="G61" s="111"/>
      <c r="H61" s="111"/>
      <c r="I61" s="111"/>
      <c r="J61" s="111"/>
      <c r="K61" s="111"/>
      <c r="L61" s="111"/>
      <c r="M61" s="111"/>
      <c r="N61" s="111"/>
      <c r="O61" s="111"/>
      <c r="P61" s="111"/>
      <c r="Q61" s="111"/>
      <c r="R61" s="111"/>
      <c r="S61" s="111"/>
      <c r="T61" s="111"/>
      <c r="U61" s="111"/>
      <c r="V61" s="111"/>
      <c r="W61" s="111"/>
      <c r="X61" s="111"/>
      <c r="Y61" s="111"/>
      <c r="Z61" s="111"/>
      <c r="AA61" s="111"/>
    </row>
    <row r="62" spans="1:27">
      <c r="A62" s="111"/>
      <c r="B62" s="111"/>
      <c r="C62" s="111"/>
      <c r="D62" s="111"/>
      <c r="E62" s="111"/>
      <c r="F62" s="111"/>
      <c r="G62" s="111"/>
      <c r="H62" s="111"/>
      <c r="I62" s="111"/>
      <c r="J62" s="111"/>
      <c r="K62" s="111"/>
      <c r="L62" s="111"/>
      <c r="M62" s="111"/>
      <c r="N62" s="111"/>
      <c r="O62" s="111"/>
      <c r="P62" s="111"/>
      <c r="Q62" s="111"/>
      <c r="R62" s="111"/>
      <c r="S62" s="111"/>
      <c r="T62" s="111"/>
      <c r="U62" s="111"/>
      <c r="V62" s="111"/>
      <c r="W62" s="111"/>
      <c r="X62" s="111"/>
      <c r="Y62" s="111"/>
      <c r="Z62" s="111"/>
      <c r="AA62" s="111"/>
    </row>
    <row r="63" spans="1:27">
      <c r="A63" s="111"/>
      <c r="B63" s="111"/>
      <c r="C63" s="111"/>
      <c r="D63" s="111"/>
      <c r="E63" s="111"/>
      <c r="F63" s="111"/>
      <c r="G63" s="111"/>
      <c r="H63" s="111"/>
      <c r="I63" s="111"/>
      <c r="J63" s="111"/>
      <c r="K63" s="111"/>
      <c r="L63" s="111"/>
      <c r="M63" s="111"/>
      <c r="N63" s="111"/>
      <c r="O63" s="111"/>
      <c r="P63" s="111"/>
      <c r="Q63" s="111"/>
      <c r="R63" s="111"/>
      <c r="S63" s="111"/>
      <c r="T63" s="111"/>
      <c r="U63" s="111"/>
      <c r="V63" s="111"/>
      <c r="W63" s="111"/>
      <c r="X63" s="111"/>
      <c r="Y63" s="111"/>
      <c r="Z63" s="111"/>
      <c r="AA63" s="111"/>
    </row>
    <row r="64" spans="1:27">
      <c r="A64" s="111"/>
      <c r="B64" s="111"/>
      <c r="C64" s="111"/>
      <c r="D64" s="111"/>
      <c r="E64" s="111"/>
      <c r="F64" s="111"/>
      <c r="G64" s="111"/>
      <c r="H64" s="111"/>
      <c r="I64" s="111"/>
      <c r="J64" s="111"/>
      <c r="K64" s="111"/>
      <c r="L64" s="111"/>
      <c r="M64" s="111"/>
      <c r="N64" s="111"/>
      <c r="O64" s="111"/>
      <c r="P64" s="111"/>
      <c r="Q64" s="111"/>
      <c r="R64" s="111"/>
      <c r="S64" s="111"/>
      <c r="T64" s="111"/>
      <c r="U64" s="111"/>
      <c r="V64" s="111"/>
      <c r="W64" s="111"/>
      <c r="X64" s="111"/>
      <c r="Y64" s="111"/>
      <c r="Z64" s="111"/>
      <c r="AA64" s="111"/>
    </row>
    <row r="65" spans="1:27">
      <c r="A65" s="111"/>
      <c r="B65" s="111"/>
      <c r="C65" s="111"/>
      <c r="D65" s="111"/>
      <c r="E65" s="111"/>
      <c r="F65" s="111"/>
      <c r="G65" s="111"/>
      <c r="H65" s="111"/>
      <c r="I65" s="111"/>
      <c r="J65" s="111"/>
      <c r="K65" s="111"/>
      <c r="L65" s="111"/>
      <c r="M65" s="111"/>
      <c r="N65" s="111"/>
      <c r="O65" s="111"/>
      <c r="P65" s="111"/>
      <c r="Q65" s="111"/>
      <c r="R65" s="111"/>
      <c r="S65" s="111"/>
      <c r="T65" s="111"/>
      <c r="U65" s="111"/>
      <c r="V65" s="111"/>
      <c r="W65" s="111"/>
      <c r="X65" s="111"/>
      <c r="Y65" s="111"/>
      <c r="Z65" s="111"/>
      <c r="AA65" s="111"/>
    </row>
    <row r="66" spans="1:27">
      <c r="A66" s="111"/>
      <c r="B66" s="111"/>
      <c r="C66" s="111"/>
      <c r="D66" s="111"/>
      <c r="E66" s="111"/>
      <c r="F66" s="111"/>
      <c r="G66" s="111"/>
      <c r="H66" s="111"/>
      <c r="I66" s="111"/>
      <c r="J66" s="111"/>
      <c r="K66" s="111"/>
      <c r="L66" s="111"/>
      <c r="M66" s="111"/>
      <c r="N66" s="111"/>
      <c r="O66" s="111"/>
      <c r="P66" s="111"/>
      <c r="Q66" s="111"/>
      <c r="R66" s="111"/>
      <c r="S66" s="111"/>
      <c r="T66" s="111"/>
      <c r="U66" s="111"/>
      <c r="V66" s="111"/>
      <c r="W66" s="111"/>
      <c r="X66" s="111"/>
      <c r="Y66" s="111"/>
      <c r="Z66" s="111"/>
      <c r="AA66" s="111"/>
    </row>
    <row r="67" spans="1:27">
      <c r="A67" s="111"/>
      <c r="B67" s="111"/>
      <c r="C67" s="111"/>
      <c r="D67" s="111"/>
      <c r="E67" s="111"/>
      <c r="F67" s="111"/>
      <c r="G67" s="111"/>
      <c r="H67" s="111"/>
      <c r="I67" s="111"/>
      <c r="J67" s="111"/>
      <c r="K67" s="111"/>
      <c r="L67" s="111"/>
      <c r="M67" s="111"/>
      <c r="N67" s="111"/>
      <c r="O67" s="111"/>
      <c r="P67" s="111"/>
      <c r="Q67" s="111"/>
      <c r="R67" s="111"/>
      <c r="S67" s="111"/>
      <c r="T67" s="111"/>
      <c r="U67" s="111"/>
      <c r="V67" s="111"/>
      <c r="W67" s="111"/>
      <c r="X67" s="111"/>
      <c r="Y67" s="111"/>
      <c r="Z67" s="111"/>
      <c r="AA67" s="111"/>
    </row>
    <row r="68" spans="1:27">
      <c r="A68" s="111"/>
      <c r="B68" s="111"/>
      <c r="C68" s="111"/>
      <c r="D68" s="111"/>
      <c r="E68" s="111"/>
      <c r="F68" s="111"/>
      <c r="G68" s="111"/>
      <c r="H68" s="111"/>
      <c r="I68" s="111"/>
      <c r="J68" s="111"/>
      <c r="K68" s="111"/>
      <c r="L68" s="111"/>
      <c r="M68" s="111"/>
      <c r="N68" s="111"/>
      <c r="O68" s="111"/>
      <c r="P68" s="111"/>
      <c r="Q68" s="111"/>
      <c r="R68" s="111"/>
      <c r="S68" s="111"/>
      <c r="T68" s="111"/>
      <c r="U68" s="111"/>
      <c r="V68" s="111"/>
      <c r="W68" s="111"/>
      <c r="X68" s="111"/>
      <c r="Y68" s="111"/>
      <c r="Z68" s="111"/>
      <c r="AA68" s="111"/>
    </row>
    <row r="69" spans="1:27">
      <c r="A69" s="111"/>
      <c r="B69" s="111"/>
      <c r="C69" s="111"/>
      <c r="D69" s="111"/>
      <c r="E69" s="111"/>
      <c r="F69" s="111"/>
      <c r="G69" s="111"/>
      <c r="H69" s="111"/>
      <c r="I69" s="111"/>
      <c r="J69" s="111"/>
      <c r="K69" s="111"/>
      <c r="L69" s="111"/>
      <c r="M69" s="111"/>
      <c r="N69" s="111"/>
      <c r="O69" s="111"/>
      <c r="P69" s="111"/>
      <c r="Q69" s="111"/>
      <c r="R69" s="111"/>
      <c r="S69" s="111"/>
      <c r="T69" s="111"/>
      <c r="U69" s="111"/>
      <c r="V69" s="111"/>
      <c r="W69" s="111"/>
      <c r="X69" s="111"/>
      <c r="Y69" s="111"/>
      <c r="Z69" s="111"/>
      <c r="AA69" s="111"/>
    </row>
    <row r="70" spans="1:27">
      <c r="A70" s="111"/>
      <c r="B70" s="111"/>
      <c r="C70" s="111"/>
      <c r="D70" s="111"/>
      <c r="E70" s="111"/>
      <c r="F70" s="111"/>
      <c r="G70" s="111"/>
      <c r="H70" s="111"/>
      <c r="I70" s="111"/>
      <c r="J70" s="111"/>
      <c r="K70" s="111"/>
      <c r="L70" s="111"/>
      <c r="M70" s="111"/>
      <c r="N70" s="111"/>
      <c r="O70" s="111"/>
      <c r="P70" s="111"/>
      <c r="Q70" s="111"/>
      <c r="R70" s="111"/>
      <c r="S70" s="111"/>
      <c r="T70" s="111"/>
      <c r="U70" s="111"/>
      <c r="V70" s="111"/>
      <c r="W70" s="111"/>
      <c r="X70" s="111"/>
      <c r="Y70" s="111"/>
      <c r="Z70" s="111"/>
      <c r="AA70" s="111"/>
    </row>
    <row r="71" spans="1:27">
      <c r="A71" s="111"/>
      <c r="B71" s="111"/>
      <c r="C71" s="111"/>
      <c r="D71" s="111"/>
      <c r="E71" s="111"/>
      <c r="F71" s="111"/>
      <c r="G71" s="111"/>
      <c r="H71" s="111"/>
      <c r="I71" s="111"/>
      <c r="J71" s="111"/>
      <c r="K71" s="111"/>
      <c r="L71" s="111"/>
      <c r="M71" s="111"/>
      <c r="N71" s="111"/>
      <c r="O71" s="111"/>
      <c r="P71" s="111"/>
      <c r="Q71" s="111"/>
      <c r="R71" s="111"/>
      <c r="S71" s="111"/>
      <c r="T71" s="111"/>
      <c r="U71" s="111"/>
      <c r="V71" s="111"/>
      <c r="W71" s="111"/>
      <c r="X71" s="111"/>
      <c r="Y71" s="111"/>
      <c r="Z71" s="111"/>
      <c r="AA71" s="111"/>
    </row>
    <row r="72" spans="1:27">
      <c r="A72" s="111"/>
      <c r="B72" s="111"/>
      <c r="C72" s="111"/>
      <c r="D72" s="111"/>
      <c r="E72" s="111"/>
      <c r="F72" s="111"/>
      <c r="G72" s="111"/>
      <c r="H72" s="111"/>
      <c r="I72" s="111"/>
      <c r="J72" s="111"/>
      <c r="K72" s="111"/>
      <c r="L72" s="111"/>
      <c r="M72" s="111"/>
      <c r="N72" s="111"/>
      <c r="O72" s="111"/>
      <c r="P72" s="111"/>
      <c r="Q72" s="111"/>
      <c r="R72" s="111"/>
      <c r="S72" s="111"/>
      <c r="T72" s="111"/>
      <c r="U72" s="111"/>
      <c r="V72" s="111"/>
      <c r="W72" s="111"/>
      <c r="X72" s="111"/>
      <c r="Y72" s="111"/>
      <c r="Z72" s="111"/>
      <c r="AA72" s="111"/>
    </row>
    <row r="73" spans="1:27">
      <c r="A73" s="111"/>
      <c r="B73" s="111"/>
      <c r="C73" s="111"/>
      <c r="D73" s="111"/>
      <c r="E73" s="111"/>
      <c r="F73" s="111"/>
      <c r="G73" s="111"/>
      <c r="H73" s="111"/>
      <c r="I73" s="111"/>
      <c r="J73" s="111"/>
      <c r="K73" s="111"/>
      <c r="L73" s="111"/>
      <c r="M73" s="111"/>
      <c r="N73" s="111"/>
      <c r="O73" s="111"/>
      <c r="P73" s="111"/>
      <c r="Q73" s="111"/>
      <c r="R73" s="111"/>
      <c r="S73" s="111"/>
      <c r="T73" s="111"/>
      <c r="U73" s="111"/>
      <c r="V73" s="111"/>
      <c r="W73" s="111"/>
      <c r="X73" s="111"/>
      <c r="Y73" s="111"/>
      <c r="Z73" s="111"/>
      <c r="AA73" s="111"/>
    </row>
    <row r="74" spans="1:27">
      <c r="A74" s="111"/>
      <c r="B74" s="111"/>
      <c r="C74" s="111"/>
      <c r="D74" s="111"/>
      <c r="E74" s="111"/>
      <c r="F74" s="111"/>
      <c r="G74" s="111"/>
      <c r="H74" s="111"/>
      <c r="I74" s="111"/>
      <c r="J74" s="111"/>
      <c r="K74" s="111"/>
      <c r="L74" s="111"/>
      <c r="M74" s="111"/>
      <c r="N74" s="111"/>
      <c r="O74" s="111"/>
      <c r="P74" s="111"/>
      <c r="Q74" s="111"/>
      <c r="R74" s="111"/>
      <c r="S74" s="111"/>
      <c r="T74" s="111"/>
      <c r="U74" s="111"/>
      <c r="V74" s="111"/>
      <c r="W74" s="111"/>
      <c r="X74" s="111"/>
      <c r="Y74" s="111"/>
      <c r="Z74" s="111"/>
      <c r="AA74" s="111"/>
    </row>
    <row r="75" spans="1:27">
      <c r="A75" s="111"/>
      <c r="B75" s="111"/>
      <c r="C75" s="111"/>
      <c r="D75" s="111"/>
      <c r="E75" s="111"/>
      <c r="F75" s="111"/>
      <c r="G75" s="111"/>
      <c r="H75" s="111"/>
      <c r="I75" s="111"/>
      <c r="J75" s="111"/>
      <c r="K75" s="111"/>
      <c r="L75" s="111"/>
      <c r="M75" s="111"/>
      <c r="N75" s="111"/>
      <c r="O75" s="111"/>
      <c r="P75" s="111"/>
      <c r="Q75" s="111"/>
      <c r="R75" s="111"/>
      <c r="S75" s="111"/>
      <c r="T75" s="111"/>
      <c r="U75" s="111"/>
      <c r="V75" s="111"/>
      <c r="W75" s="111"/>
      <c r="X75" s="111"/>
      <c r="Y75" s="111"/>
      <c r="Z75" s="111"/>
      <c r="AA75" s="111"/>
    </row>
    <row r="76" spans="1:27">
      <c r="A76" s="111"/>
      <c r="B76" s="111"/>
      <c r="C76" s="111"/>
      <c r="D76" s="111"/>
      <c r="E76" s="111"/>
      <c r="F76" s="111"/>
      <c r="G76" s="111"/>
      <c r="H76" s="111"/>
      <c r="I76" s="111"/>
      <c r="J76" s="111"/>
      <c r="K76" s="111"/>
      <c r="L76" s="111"/>
      <c r="M76" s="111"/>
      <c r="N76" s="111"/>
      <c r="O76" s="111"/>
      <c r="P76" s="111"/>
      <c r="Q76" s="111"/>
      <c r="R76" s="111"/>
      <c r="S76" s="111"/>
      <c r="T76" s="111"/>
      <c r="U76" s="111"/>
      <c r="V76" s="111"/>
      <c r="W76" s="111"/>
      <c r="X76" s="111"/>
      <c r="Y76" s="111"/>
      <c r="Z76" s="111"/>
      <c r="AA76" s="111"/>
    </row>
    <row r="77" spans="1:27">
      <c r="A77" s="111"/>
      <c r="B77" s="111"/>
      <c r="C77" s="111"/>
      <c r="D77" s="111"/>
      <c r="E77" s="111"/>
      <c r="F77" s="111"/>
      <c r="G77" s="111"/>
      <c r="H77" s="111"/>
      <c r="I77" s="111"/>
      <c r="J77" s="111"/>
      <c r="K77" s="111"/>
      <c r="L77" s="111"/>
      <c r="M77" s="111"/>
      <c r="N77" s="111"/>
      <c r="O77" s="111"/>
      <c r="P77" s="111"/>
      <c r="Q77" s="111"/>
      <c r="R77" s="111"/>
      <c r="S77" s="111"/>
      <c r="T77" s="111"/>
      <c r="U77" s="111"/>
      <c r="V77" s="111"/>
      <c r="W77" s="111"/>
      <c r="X77" s="111"/>
      <c r="Y77" s="111"/>
      <c r="Z77" s="111"/>
      <c r="AA77" s="111"/>
    </row>
    <row r="78" spans="1:27">
      <c r="A78" s="111"/>
      <c r="B78" s="111"/>
      <c r="C78" s="111"/>
      <c r="D78" s="111"/>
      <c r="E78" s="111"/>
      <c r="F78" s="111"/>
      <c r="G78" s="111"/>
      <c r="H78" s="111"/>
      <c r="I78" s="111"/>
      <c r="J78" s="111"/>
      <c r="K78" s="111"/>
      <c r="L78" s="111"/>
      <c r="M78" s="111"/>
      <c r="N78" s="111"/>
      <c r="O78" s="111"/>
      <c r="P78" s="111"/>
      <c r="Q78" s="111"/>
      <c r="R78" s="111"/>
      <c r="S78" s="111"/>
      <c r="T78" s="111"/>
      <c r="U78" s="111"/>
      <c r="V78" s="111"/>
      <c r="W78" s="111"/>
      <c r="X78" s="111"/>
      <c r="Y78" s="111"/>
      <c r="Z78" s="111"/>
      <c r="AA78" s="111"/>
    </row>
    <row r="79" spans="1:27">
      <c r="A79" s="111"/>
      <c r="B79" s="111"/>
      <c r="C79" s="111"/>
      <c r="D79" s="111"/>
      <c r="E79" s="111"/>
      <c r="F79" s="111"/>
      <c r="G79" s="111"/>
      <c r="H79" s="111"/>
      <c r="I79" s="111"/>
      <c r="J79" s="111"/>
      <c r="K79" s="111"/>
      <c r="L79" s="111"/>
      <c r="M79" s="111"/>
      <c r="N79" s="111"/>
      <c r="O79" s="111"/>
      <c r="P79" s="111"/>
      <c r="Q79" s="111"/>
      <c r="R79" s="111"/>
      <c r="S79" s="111"/>
      <c r="T79" s="111"/>
      <c r="U79" s="111"/>
      <c r="V79" s="111"/>
      <c r="W79" s="111"/>
      <c r="X79" s="111"/>
      <c r="Y79" s="111"/>
      <c r="Z79" s="111"/>
      <c r="AA79" s="111"/>
    </row>
    <row r="80" spans="1:27">
      <c r="A80" s="111"/>
      <c r="B80" s="111"/>
      <c r="C80" s="111"/>
      <c r="D80" s="111"/>
      <c r="E80" s="111"/>
      <c r="F80" s="111"/>
      <c r="G80" s="111"/>
      <c r="H80" s="111"/>
      <c r="I80" s="111"/>
      <c r="J80" s="111"/>
      <c r="K80" s="111"/>
      <c r="L80" s="111"/>
      <c r="M80" s="111"/>
      <c r="N80" s="111"/>
      <c r="O80" s="111"/>
      <c r="P80" s="111"/>
      <c r="Q80" s="111"/>
      <c r="R80" s="111"/>
      <c r="S80" s="111"/>
      <c r="T80" s="111"/>
      <c r="U80" s="111"/>
      <c r="V80" s="111"/>
      <c r="W80" s="111"/>
      <c r="X80" s="111"/>
      <c r="Y80" s="111"/>
      <c r="Z80" s="111"/>
      <c r="AA80" s="111"/>
    </row>
    <row r="81" spans="1:27">
      <c r="A81" s="111"/>
      <c r="B81" s="111"/>
      <c r="C81" s="111"/>
      <c r="D81" s="111"/>
      <c r="E81" s="111"/>
      <c r="F81" s="111"/>
      <c r="G81" s="111"/>
      <c r="H81" s="111"/>
      <c r="I81" s="111"/>
      <c r="J81" s="111"/>
      <c r="K81" s="111"/>
      <c r="L81" s="111"/>
      <c r="M81" s="111"/>
      <c r="N81" s="111"/>
      <c r="O81" s="111"/>
      <c r="P81" s="111"/>
      <c r="Q81" s="111"/>
      <c r="R81" s="111"/>
      <c r="S81" s="111"/>
      <c r="T81" s="111"/>
      <c r="U81" s="111"/>
      <c r="V81" s="111"/>
      <c r="W81" s="111"/>
      <c r="X81" s="111"/>
      <c r="Y81" s="111"/>
      <c r="Z81" s="111"/>
      <c r="AA81" s="111"/>
    </row>
    <row r="82" spans="1:27">
      <c r="A82" s="111"/>
      <c r="B82" s="111"/>
      <c r="C82" s="111"/>
      <c r="D82" s="111"/>
      <c r="E82" s="111"/>
      <c r="F82" s="111"/>
      <c r="G82" s="111"/>
      <c r="H82" s="111"/>
      <c r="I82" s="111"/>
      <c r="J82" s="111"/>
      <c r="K82" s="111"/>
      <c r="L82" s="111"/>
      <c r="M82" s="111"/>
      <c r="N82" s="111"/>
      <c r="O82" s="111"/>
      <c r="P82" s="111"/>
      <c r="Q82" s="111"/>
      <c r="R82" s="111"/>
      <c r="S82" s="111"/>
      <c r="T82" s="111"/>
      <c r="U82" s="111"/>
      <c r="V82" s="111"/>
      <c r="W82" s="111"/>
      <c r="X82" s="111"/>
      <c r="Y82" s="111"/>
      <c r="Z82" s="111"/>
      <c r="AA82" s="111"/>
    </row>
    <row r="83" spans="1:27">
      <c r="A83" s="111"/>
      <c r="B83" s="111"/>
      <c r="C83" s="111"/>
      <c r="D83" s="111"/>
      <c r="E83" s="111"/>
      <c r="F83" s="111"/>
      <c r="G83" s="111"/>
      <c r="H83" s="111"/>
      <c r="I83" s="111"/>
      <c r="J83" s="111"/>
      <c r="K83" s="111"/>
      <c r="L83" s="111"/>
      <c r="M83" s="111"/>
      <c r="N83" s="111"/>
      <c r="O83" s="111"/>
      <c r="P83" s="111"/>
      <c r="Q83" s="111"/>
      <c r="R83" s="111"/>
      <c r="S83" s="111"/>
      <c r="T83" s="111"/>
      <c r="U83" s="111"/>
      <c r="V83" s="111"/>
      <c r="W83" s="111"/>
      <c r="X83" s="111"/>
      <c r="Y83" s="111"/>
      <c r="Z83" s="111"/>
      <c r="AA83" s="111"/>
    </row>
    <row r="84" spans="1:27">
      <c r="A84" s="111"/>
      <c r="B84" s="111"/>
      <c r="C84" s="111"/>
      <c r="D84" s="111"/>
      <c r="E84" s="111"/>
      <c r="F84" s="111"/>
      <c r="G84" s="111"/>
      <c r="H84" s="111"/>
      <c r="I84" s="111"/>
      <c r="J84" s="111"/>
      <c r="K84" s="111"/>
      <c r="L84" s="111"/>
      <c r="M84" s="111"/>
      <c r="N84" s="111"/>
      <c r="O84" s="111"/>
      <c r="P84" s="111"/>
      <c r="Q84" s="111"/>
      <c r="R84" s="111"/>
      <c r="S84" s="111"/>
      <c r="T84" s="111"/>
      <c r="U84" s="111"/>
      <c r="V84" s="111"/>
      <c r="W84" s="111"/>
      <c r="X84" s="111"/>
      <c r="Y84" s="111"/>
      <c r="Z84" s="111"/>
      <c r="AA84" s="111"/>
    </row>
    <row r="85" spans="1:27">
      <c r="A85" s="111"/>
      <c r="B85" s="111"/>
      <c r="C85" s="111"/>
      <c r="D85" s="111"/>
      <c r="E85" s="111"/>
      <c r="F85" s="111"/>
      <c r="G85" s="111"/>
      <c r="H85" s="111"/>
      <c r="I85" s="111"/>
      <c r="J85" s="111"/>
      <c r="K85" s="111"/>
      <c r="L85" s="111"/>
      <c r="M85" s="111"/>
      <c r="N85" s="111"/>
      <c r="O85" s="111"/>
      <c r="P85" s="111"/>
      <c r="Q85" s="111"/>
      <c r="R85" s="111"/>
      <c r="S85" s="111"/>
      <c r="T85" s="111"/>
      <c r="U85" s="111"/>
      <c r="V85" s="111"/>
      <c r="W85" s="111"/>
      <c r="X85" s="111"/>
      <c r="Y85" s="111"/>
      <c r="Z85" s="111"/>
      <c r="AA85" s="111"/>
    </row>
    <row r="86" spans="1:27">
      <c r="A86" s="111"/>
      <c r="B86" s="111"/>
      <c r="C86" s="111"/>
      <c r="D86" s="111"/>
      <c r="E86" s="111"/>
      <c r="F86" s="111"/>
      <c r="G86" s="111"/>
      <c r="H86" s="111"/>
      <c r="I86" s="111"/>
      <c r="J86" s="111"/>
      <c r="K86" s="111"/>
      <c r="L86" s="111"/>
      <c r="M86" s="111"/>
      <c r="N86" s="111"/>
      <c r="O86" s="111"/>
      <c r="P86" s="111"/>
      <c r="Q86" s="111"/>
      <c r="R86" s="111"/>
      <c r="S86" s="111"/>
      <c r="T86" s="111"/>
      <c r="U86" s="111"/>
      <c r="V86" s="111"/>
      <c r="W86" s="111"/>
      <c r="X86" s="111"/>
      <c r="Y86" s="111"/>
      <c r="Z86" s="111"/>
      <c r="AA86" s="111"/>
    </row>
    <row r="87" spans="1:27">
      <c r="A87" s="111"/>
      <c r="B87" s="111"/>
      <c r="C87" s="111"/>
      <c r="D87" s="111"/>
      <c r="E87" s="111"/>
      <c r="F87" s="111"/>
      <c r="G87" s="111"/>
      <c r="H87" s="111"/>
      <c r="I87" s="111"/>
      <c r="J87" s="111"/>
      <c r="K87" s="111"/>
      <c r="L87" s="111"/>
      <c r="M87" s="111"/>
      <c r="N87" s="111"/>
      <c r="O87" s="111"/>
      <c r="P87" s="111"/>
      <c r="Q87" s="111"/>
      <c r="R87" s="111"/>
      <c r="S87" s="111"/>
      <c r="T87" s="111"/>
      <c r="U87" s="111"/>
      <c r="V87" s="111"/>
      <c r="W87" s="111"/>
      <c r="X87" s="111"/>
      <c r="Y87" s="111"/>
      <c r="Z87" s="111"/>
      <c r="AA87" s="111"/>
    </row>
    <row r="88" spans="1:27">
      <c r="A88" s="111"/>
      <c r="B88" s="111"/>
      <c r="C88" s="111"/>
      <c r="D88" s="111"/>
      <c r="E88" s="111"/>
      <c r="F88" s="111"/>
      <c r="G88" s="111"/>
      <c r="H88" s="111"/>
      <c r="I88" s="111"/>
      <c r="J88" s="111"/>
      <c r="K88" s="111"/>
      <c r="L88" s="111"/>
      <c r="M88" s="111"/>
      <c r="N88" s="111"/>
      <c r="O88" s="111"/>
      <c r="P88" s="111"/>
      <c r="Q88" s="111"/>
      <c r="R88" s="111"/>
      <c r="S88" s="111"/>
      <c r="T88" s="111"/>
      <c r="U88" s="111"/>
      <c r="V88" s="111"/>
      <c r="W88" s="111"/>
      <c r="X88" s="111"/>
      <c r="Y88" s="111"/>
      <c r="Z88" s="111"/>
      <c r="AA88" s="111"/>
    </row>
    <row r="89" spans="1:27">
      <c r="A89" s="111"/>
      <c r="B89" s="111"/>
      <c r="C89" s="111"/>
      <c r="D89" s="111"/>
      <c r="E89" s="111"/>
      <c r="F89" s="111"/>
      <c r="G89" s="111"/>
      <c r="H89" s="111"/>
      <c r="I89" s="111"/>
      <c r="J89" s="111"/>
      <c r="K89" s="111"/>
      <c r="L89" s="111"/>
      <c r="M89" s="111"/>
      <c r="N89" s="111"/>
      <c r="O89" s="111"/>
      <c r="P89" s="111"/>
      <c r="Q89" s="111"/>
      <c r="R89" s="111"/>
      <c r="S89" s="111"/>
      <c r="T89" s="111"/>
      <c r="U89" s="111"/>
      <c r="V89" s="111"/>
      <c r="W89" s="111"/>
      <c r="X89" s="111"/>
      <c r="Y89" s="111"/>
      <c r="Z89" s="111"/>
      <c r="AA89" s="111"/>
    </row>
    <row r="90" spans="1:27">
      <c r="A90" s="111"/>
      <c r="B90" s="111"/>
      <c r="C90" s="111"/>
      <c r="D90" s="111"/>
      <c r="E90" s="111"/>
      <c r="F90" s="111"/>
      <c r="G90" s="111"/>
      <c r="H90" s="111"/>
      <c r="I90" s="111"/>
      <c r="J90" s="111"/>
      <c r="K90" s="111"/>
      <c r="L90" s="111"/>
      <c r="M90" s="111"/>
      <c r="N90" s="111"/>
      <c r="O90" s="111"/>
      <c r="P90" s="111"/>
      <c r="Q90" s="111"/>
      <c r="R90" s="111"/>
      <c r="S90" s="111"/>
      <c r="T90" s="111"/>
      <c r="U90" s="111"/>
      <c r="V90" s="111"/>
      <c r="W90" s="111"/>
      <c r="X90" s="111"/>
      <c r="Y90" s="111"/>
      <c r="Z90" s="111"/>
      <c r="AA90" s="111"/>
    </row>
    <row r="91" spans="1:27">
      <c r="A91" s="111"/>
      <c r="B91" s="111"/>
      <c r="C91" s="111"/>
      <c r="D91" s="111"/>
      <c r="E91" s="111"/>
      <c r="F91" s="111"/>
      <c r="G91" s="111"/>
      <c r="H91" s="111"/>
      <c r="I91" s="111"/>
      <c r="J91" s="111"/>
      <c r="K91" s="111"/>
      <c r="L91" s="111"/>
      <c r="M91" s="111"/>
      <c r="N91" s="111"/>
      <c r="O91" s="111"/>
      <c r="P91" s="111"/>
      <c r="Q91" s="111"/>
      <c r="R91" s="111"/>
      <c r="S91" s="111"/>
      <c r="T91" s="111"/>
      <c r="U91" s="111"/>
      <c r="V91" s="111"/>
      <c r="W91" s="111"/>
      <c r="X91" s="111"/>
      <c r="Y91" s="111"/>
      <c r="Z91" s="111"/>
      <c r="AA91" s="111"/>
    </row>
    <row r="92" spans="1:27">
      <c r="A92" s="111"/>
      <c r="B92" s="111"/>
      <c r="C92" s="111"/>
      <c r="D92" s="111"/>
      <c r="E92" s="111"/>
      <c r="F92" s="111"/>
      <c r="G92" s="111"/>
      <c r="H92" s="111"/>
      <c r="I92" s="111"/>
      <c r="J92" s="111"/>
      <c r="K92" s="111"/>
      <c r="L92" s="111"/>
      <c r="M92" s="111"/>
      <c r="N92" s="111"/>
      <c r="O92" s="111"/>
      <c r="P92" s="111"/>
      <c r="Q92" s="111"/>
      <c r="R92" s="111"/>
      <c r="S92" s="111"/>
      <c r="T92" s="111"/>
      <c r="U92" s="111"/>
      <c r="V92" s="111"/>
      <c r="W92" s="111"/>
      <c r="X92" s="111"/>
      <c r="Y92" s="111"/>
      <c r="Z92" s="111"/>
      <c r="AA92" s="111"/>
    </row>
    <row r="93" spans="1:27">
      <c r="A93" s="111"/>
      <c r="B93" s="111"/>
      <c r="C93" s="111"/>
      <c r="D93" s="111"/>
      <c r="E93" s="111"/>
      <c r="F93" s="111"/>
      <c r="G93" s="111"/>
      <c r="H93" s="111"/>
      <c r="I93" s="111"/>
      <c r="J93" s="111"/>
      <c r="K93" s="111"/>
      <c r="L93" s="111"/>
      <c r="M93" s="111"/>
      <c r="N93" s="111"/>
      <c r="O93" s="111"/>
      <c r="P93" s="111"/>
      <c r="Q93" s="111"/>
      <c r="R93" s="111"/>
      <c r="S93" s="111"/>
      <c r="T93" s="111"/>
      <c r="U93" s="111"/>
      <c r="V93" s="111"/>
      <c r="W93" s="111"/>
      <c r="X93" s="111"/>
      <c r="Y93" s="111"/>
      <c r="Z93" s="111"/>
      <c r="AA93" s="111"/>
    </row>
    <row r="94" spans="1:27">
      <c r="A94" s="111"/>
      <c r="B94" s="111"/>
      <c r="C94" s="111"/>
      <c r="D94" s="111"/>
      <c r="E94" s="111"/>
      <c r="F94" s="111"/>
      <c r="G94" s="111"/>
      <c r="H94" s="111"/>
      <c r="I94" s="111"/>
      <c r="J94" s="111"/>
      <c r="K94" s="111"/>
      <c r="L94" s="111"/>
      <c r="M94" s="111"/>
      <c r="N94" s="111"/>
      <c r="O94" s="111"/>
      <c r="P94" s="111"/>
      <c r="Q94" s="111"/>
      <c r="R94" s="111"/>
      <c r="S94" s="111"/>
      <c r="T94" s="111"/>
      <c r="U94" s="111"/>
      <c r="V94" s="111"/>
      <c r="W94" s="111"/>
      <c r="X94" s="111"/>
      <c r="Y94" s="111"/>
      <c r="Z94" s="111"/>
      <c r="AA94" s="111"/>
    </row>
    <row r="95" spans="1:27">
      <c r="A95" s="111"/>
      <c r="B95" s="111"/>
      <c r="C95" s="111"/>
      <c r="D95" s="111"/>
      <c r="E95" s="111"/>
      <c r="F95" s="111"/>
      <c r="G95" s="111"/>
      <c r="H95" s="111"/>
      <c r="I95" s="111"/>
      <c r="J95" s="111"/>
      <c r="K95" s="111"/>
      <c r="L95" s="111"/>
      <c r="M95" s="111"/>
      <c r="N95" s="111"/>
      <c r="O95" s="111"/>
      <c r="P95" s="111"/>
      <c r="Q95" s="111"/>
      <c r="R95" s="111"/>
      <c r="S95" s="111"/>
      <c r="T95" s="111"/>
      <c r="U95" s="111"/>
      <c r="V95" s="111"/>
      <c r="W95" s="111"/>
      <c r="X95" s="111"/>
      <c r="Y95" s="111"/>
      <c r="Z95" s="111"/>
      <c r="AA95" s="111"/>
    </row>
    <row r="96" spans="1:27">
      <c r="A96" s="111"/>
      <c r="B96" s="111"/>
      <c r="C96" s="111"/>
      <c r="D96" s="111"/>
      <c r="E96" s="111"/>
      <c r="F96" s="111"/>
      <c r="G96" s="111"/>
      <c r="H96" s="111"/>
      <c r="I96" s="111"/>
      <c r="J96" s="111"/>
      <c r="K96" s="111"/>
      <c r="L96" s="111"/>
      <c r="M96" s="111"/>
      <c r="N96" s="111"/>
      <c r="O96" s="111"/>
      <c r="P96" s="111"/>
      <c r="Q96" s="111"/>
      <c r="R96" s="111"/>
      <c r="S96" s="111"/>
      <c r="T96" s="111"/>
      <c r="U96" s="111"/>
      <c r="V96" s="111"/>
      <c r="W96" s="111"/>
      <c r="X96" s="111"/>
      <c r="Y96" s="111"/>
      <c r="Z96" s="111"/>
      <c r="AA96" s="111"/>
    </row>
    <row r="97" spans="1:27">
      <c r="A97" s="111"/>
      <c r="B97" s="111"/>
      <c r="C97" s="111"/>
      <c r="D97" s="111"/>
      <c r="E97" s="111"/>
      <c r="F97" s="111"/>
      <c r="G97" s="111"/>
      <c r="H97" s="111"/>
      <c r="I97" s="111"/>
      <c r="J97" s="111"/>
      <c r="K97" s="111"/>
      <c r="L97" s="111"/>
      <c r="M97" s="111"/>
      <c r="N97" s="111"/>
      <c r="O97" s="111"/>
      <c r="P97" s="111"/>
      <c r="Q97" s="111"/>
      <c r="R97" s="111"/>
      <c r="S97" s="111"/>
      <c r="T97" s="111"/>
      <c r="U97" s="111"/>
      <c r="V97" s="111"/>
      <c r="W97" s="111"/>
      <c r="X97" s="111"/>
      <c r="Y97" s="111"/>
      <c r="Z97" s="111"/>
      <c r="AA97" s="111"/>
    </row>
    <row r="98" spans="1:27">
      <c r="A98" s="111"/>
      <c r="B98" s="111"/>
      <c r="C98" s="111"/>
      <c r="D98" s="111"/>
      <c r="E98" s="111"/>
      <c r="F98" s="111"/>
      <c r="G98" s="111"/>
      <c r="H98" s="111"/>
      <c r="I98" s="111"/>
      <c r="J98" s="111"/>
      <c r="K98" s="111"/>
      <c r="L98" s="111"/>
      <c r="M98" s="111"/>
      <c r="N98" s="111"/>
      <c r="O98" s="111"/>
      <c r="P98" s="111"/>
      <c r="Q98" s="111"/>
      <c r="R98" s="111"/>
      <c r="S98" s="111"/>
      <c r="T98" s="111"/>
      <c r="U98" s="111"/>
      <c r="V98" s="111"/>
      <c r="W98" s="111"/>
      <c r="X98" s="111"/>
      <c r="Y98" s="111"/>
      <c r="Z98" s="111"/>
      <c r="AA98" s="111"/>
    </row>
    <row r="99" spans="1:27">
      <c r="A99" s="111"/>
      <c r="B99" s="111"/>
      <c r="C99" s="111"/>
      <c r="D99" s="111"/>
      <c r="E99" s="111"/>
      <c r="F99" s="111"/>
      <c r="G99" s="111"/>
      <c r="H99" s="111"/>
      <c r="I99" s="111"/>
      <c r="J99" s="111"/>
      <c r="K99" s="111"/>
      <c r="L99" s="111"/>
      <c r="M99" s="111"/>
      <c r="N99" s="111"/>
      <c r="O99" s="111"/>
      <c r="P99" s="111"/>
      <c r="Q99" s="111"/>
      <c r="R99" s="111"/>
      <c r="S99" s="111"/>
      <c r="T99" s="111"/>
      <c r="U99" s="111"/>
      <c r="V99" s="111"/>
      <c r="W99" s="111"/>
      <c r="X99" s="111"/>
      <c r="Y99" s="111"/>
      <c r="Z99" s="111"/>
      <c r="AA99" s="111"/>
    </row>
    <row r="100" spans="1:27">
      <c r="A100" s="111"/>
      <c r="B100" s="111"/>
      <c r="C100" s="111"/>
      <c r="D100" s="111"/>
      <c r="E100" s="111"/>
      <c r="F100" s="111"/>
      <c r="G100" s="111"/>
      <c r="H100" s="111"/>
      <c r="I100" s="111"/>
      <c r="J100" s="111"/>
      <c r="K100" s="111"/>
      <c r="L100" s="111"/>
      <c r="M100" s="111"/>
      <c r="N100" s="111"/>
      <c r="O100" s="111"/>
      <c r="P100" s="111"/>
      <c r="Q100" s="111"/>
      <c r="R100" s="111"/>
      <c r="S100" s="111"/>
      <c r="T100" s="111"/>
      <c r="U100" s="111"/>
      <c r="V100" s="111"/>
      <c r="W100" s="111"/>
      <c r="X100" s="111"/>
      <c r="Y100" s="111"/>
      <c r="Z100" s="111"/>
      <c r="AA100" s="111"/>
    </row>
    <row r="101" spans="1:27">
      <c r="A101" s="111"/>
      <c r="B101" s="111"/>
      <c r="C101" s="111"/>
      <c r="D101" s="111"/>
      <c r="E101" s="111"/>
      <c r="F101" s="111"/>
      <c r="G101" s="111"/>
      <c r="H101" s="111"/>
      <c r="I101" s="111"/>
      <c r="J101" s="111"/>
      <c r="K101" s="111"/>
      <c r="L101" s="111"/>
      <c r="M101" s="111"/>
      <c r="N101" s="111"/>
      <c r="O101" s="111"/>
      <c r="P101" s="111"/>
      <c r="Q101" s="111"/>
      <c r="R101" s="111"/>
      <c r="S101" s="111"/>
      <c r="T101" s="111"/>
      <c r="U101" s="111"/>
      <c r="V101" s="111"/>
      <c r="W101" s="111"/>
      <c r="X101" s="111"/>
      <c r="Y101" s="111"/>
      <c r="Z101" s="111"/>
      <c r="AA101" s="111"/>
    </row>
    <row r="102" spans="1:27">
      <c r="A102" s="111"/>
      <c r="B102" s="111"/>
      <c r="C102" s="111"/>
      <c r="D102" s="111"/>
      <c r="E102" s="111"/>
      <c r="F102" s="111"/>
      <c r="G102" s="111"/>
      <c r="H102" s="111"/>
      <c r="I102" s="111"/>
      <c r="J102" s="111"/>
      <c r="K102" s="111"/>
      <c r="L102" s="111"/>
      <c r="M102" s="111"/>
      <c r="N102" s="111"/>
      <c r="O102" s="111"/>
      <c r="P102" s="111"/>
      <c r="Q102" s="111"/>
      <c r="R102" s="111"/>
      <c r="S102" s="111"/>
      <c r="T102" s="111"/>
      <c r="U102" s="111"/>
      <c r="V102" s="111"/>
      <c r="W102" s="111"/>
      <c r="X102" s="111"/>
      <c r="Y102" s="111"/>
      <c r="Z102" s="111"/>
      <c r="AA102" s="111"/>
    </row>
    <row r="103" spans="1:27">
      <c r="A103" s="111"/>
      <c r="B103" s="111"/>
      <c r="C103" s="111"/>
      <c r="D103" s="111"/>
      <c r="E103" s="111"/>
      <c r="F103" s="111"/>
      <c r="G103" s="111"/>
      <c r="H103" s="111"/>
      <c r="I103" s="111"/>
      <c r="J103" s="111"/>
      <c r="K103" s="111"/>
      <c r="L103" s="111"/>
      <c r="M103" s="111"/>
      <c r="N103" s="111"/>
      <c r="O103" s="111"/>
      <c r="P103" s="111"/>
      <c r="Q103" s="111"/>
      <c r="R103" s="111"/>
      <c r="S103" s="111"/>
      <c r="T103" s="111"/>
      <c r="U103" s="111"/>
      <c r="V103" s="111"/>
      <c r="W103" s="111"/>
      <c r="X103" s="111"/>
      <c r="Y103" s="111"/>
      <c r="Z103" s="111"/>
      <c r="AA103" s="111"/>
    </row>
    <row r="104" spans="1:27">
      <c r="A104" s="111"/>
      <c r="B104" s="111"/>
      <c r="C104" s="111"/>
      <c r="D104" s="111"/>
      <c r="E104" s="111"/>
      <c r="F104" s="111"/>
      <c r="G104" s="111"/>
      <c r="H104" s="111"/>
      <c r="I104" s="111"/>
      <c r="J104" s="111"/>
      <c r="K104" s="111"/>
      <c r="L104" s="111"/>
      <c r="M104" s="111"/>
      <c r="N104" s="111"/>
      <c r="O104" s="111"/>
      <c r="P104" s="111"/>
      <c r="Q104" s="111"/>
      <c r="R104" s="111"/>
      <c r="S104" s="111"/>
      <c r="T104" s="111"/>
      <c r="U104" s="111"/>
      <c r="V104" s="111"/>
      <c r="W104" s="111"/>
      <c r="X104" s="111"/>
      <c r="Y104" s="111"/>
      <c r="Z104" s="111"/>
      <c r="AA104" s="111"/>
    </row>
    <row r="105" spans="1:27">
      <c r="A105" s="111"/>
      <c r="B105" s="111"/>
      <c r="C105" s="111"/>
      <c r="D105" s="111"/>
      <c r="E105" s="111"/>
      <c r="F105" s="111"/>
      <c r="G105" s="111"/>
      <c r="H105" s="111"/>
      <c r="I105" s="111"/>
      <c r="J105" s="111"/>
      <c r="K105" s="111"/>
      <c r="L105" s="111"/>
      <c r="M105" s="111"/>
      <c r="N105" s="111"/>
      <c r="O105" s="111"/>
      <c r="P105" s="111"/>
      <c r="Q105" s="111"/>
      <c r="R105" s="111"/>
      <c r="S105" s="111"/>
      <c r="T105" s="111"/>
      <c r="U105" s="111"/>
      <c r="V105" s="111"/>
      <c r="W105" s="111"/>
      <c r="X105" s="111"/>
      <c r="Y105" s="111"/>
      <c r="Z105" s="111"/>
      <c r="AA105" s="111"/>
    </row>
    <row r="106" spans="1:27">
      <c r="A106" s="111"/>
      <c r="B106" s="111"/>
      <c r="C106" s="111"/>
      <c r="D106" s="111"/>
      <c r="E106" s="111"/>
      <c r="F106" s="111"/>
      <c r="G106" s="111"/>
      <c r="H106" s="111"/>
      <c r="I106" s="111"/>
      <c r="J106" s="111"/>
      <c r="K106" s="111"/>
      <c r="L106" s="111"/>
      <c r="M106" s="111"/>
      <c r="N106" s="111"/>
      <c r="O106" s="111"/>
      <c r="P106" s="111"/>
      <c r="Q106" s="111"/>
      <c r="R106" s="111"/>
      <c r="S106" s="111"/>
      <c r="T106" s="111"/>
      <c r="U106" s="111"/>
      <c r="V106" s="111"/>
      <c r="W106" s="111"/>
      <c r="X106" s="111"/>
      <c r="Y106" s="111"/>
      <c r="Z106" s="111"/>
      <c r="AA106" s="111"/>
    </row>
    <row r="107" spans="1:27">
      <c r="A107" s="111"/>
      <c r="B107" s="111"/>
      <c r="C107" s="111"/>
      <c r="D107" s="111"/>
      <c r="E107" s="111"/>
      <c r="F107" s="111"/>
      <c r="G107" s="111"/>
      <c r="H107" s="111"/>
      <c r="I107" s="111"/>
      <c r="J107" s="111"/>
      <c r="K107" s="111"/>
      <c r="L107" s="111"/>
      <c r="M107" s="111"/>
      <c r="N107" s="111"/>
      <c r="O107" s="111"/>
      <c r="P107" s="111"/>
      <c r="Q107" s="111"/>
      <c r="R107" s="111"/>
      <c r="S107" s="111"/>
      <c r="T107" s="111"/>
      <c r="U107" s="111"/>
      <c r="V107" s="111"/>
      <c r="W107" s="111"/>
      <c r="X107" s="111"/>
      <c r="Y107" s="111"/>
      <c r="Z107" s="111"/>
      <c r="AA107" s="111"/>
    </row>
    <row r="108" spans="1:27">
      <c r="A108" s="111"/>
      <c r="B108" s="111"/>
      <c r="C108" s="111"/>
      <c r="D108" s="111"/>
      <c r="E108" s="111"/>
      <c r="F108" s="111"/>
      <c r="G108" s="111"/>
      <c r="H108" s="111"/>
      <c r="I108" s="111"/>
      <c r="J108" s="111"/>
      <c r="K108" s="111"/>
      <c r="L108" s="111"/>
      <c r="M108" s="111"/>
      <c r="N108" s="111"/>
      <c r="O108" s="111"/>
      <c r="P108" s="111"/>
      <c r="Q108" s="111"/>
      <c r="R108" s="111"/>
      <c r="S108" s="111"/>
      <c r="T108" s="111"/>
      <c r="U108" s="111"/>
      <c r="V108" s="111"/>
      <c r="W108" s="111"/>
      <c r="X108" s="111"/>
      <c r="Y108" s="111"/>
      <c r="Z108" s="111"/>
      <c r="AA108" s="111"/>
    </row>
    <row r="109" spans="1:27">
      <c r="A109" s="111"/>
      <c r="B109" s="111"/>
      <c r="C109" s="111"/>
      <c r="D109" s="111"/>
      <c r="E109" s="111"/>
      <c r="F109" s="111"/>
      <c r="G109" s="111"/>
      <c r="H109" s="111"/>
      <c r="I109" s="111"/>
      <c r="J109" s="111"/>
      <c r="K109" s="111"/>
      <c r="L109" s="111"/>
      <c r="M109" s="111"/>
      <c r="N109" s="111"/>
      <c r="O109" s="111"/>
      <c r="P109" s="111"/>
      <c r="Q109" s="111"/>
      <c r="R109" s="111"/>
      <c r="S109" s="111"/>
      <c r="T109" s="111"/>
      <c r="U109" s="111"/>
      <c r="V109" s="111"/>
      <c r="W109" s="111"/>
      <c r="X109" s="111"/>
      <c r="Y109" s="111"/>
      <c r="Z109" s="111"/>
      <c r="AA109" s="111"/>
    </row>
    <row r="110" spans="1:27">
      <c r="A110" s="111"/>
      <c r="B110" s="111"/>
      <c r="C110" s="111"/>
      <c r="D110" s="111"/>
      <c r="E110" s="111"/>
      <c r="F110" s="111"/>
      <c r="G110" s="111"/>
      <c r="H110" s="111"/>
      <c r="I110" s="111"/>
      <c r="J110" s="111"/>
      <c r="K110" s="111"/>
      <c r="L110" s="111"/>
      <c r="M110" s="111"/>
      <c r="N110" s="111"/>
      <c r="O110" s="111"/>
      <c r="P110" s="111"/>
      <c r="Q110" s="111"/>
      <c r="R110" s="111"/>
      <c r="S110" s="111"/>
      <c r="T110" s="111"/>
      <c r="U110" s="111"/>
      <c r="V110" s="111"/>
      <c r="W110" s="111"/>
      <c r="X110" s="111"/>
      <c r="Y110" s="111"/>
      <c r="Z110" s="111"/>
      <c r="AA110" s="111"/>
    </row>
    <row r="111" spans="1:27">
      <c r="A111" s="111"/>
      <c r="B111" s="111"/>
      <c r="C111" s="111"/>
      <c r="D111" s="111"/>
      <c r="E111" s="111"/>
      <c r="F111" s="111"/>
      <c r="G111" s="111"/>
      <c r="H111" s="111"/>
      <c r="I111" s="111"/>
      <c r="J111" s="111"/>
      <c r="K111" s="111"/>
      <c r="L111" s="111"/>
      <c r="M111" s="111"/>
      <c r="N111" s="111"/>
      <c r="O111" s="111"/>
      <c r="P111" s="111"/>
      <c r="Q111" s="111"/>
      <c r="R111" s="111"/>
      <c r="S111" s="111"/>
      <c r="T111" s="111"/>
      <c r="U111" s="111"/>
      <c r="V111" s="111"/>
      <c r="W111" s="111"/>
      <c r="X111" s="111"/>
      <c r="Y111" s="111"/>
      <c r="Z111" s="111"/>
      <c r="AA111" s="111"/>
    </row>
    <row r="112" spans="1:27">
      <c r="A112" s="111"/>
      <c r="B112" s="111"/>
      <c r="C112" s="111"/>
      <c r="D112" s="111"/>
      <c r="E112" s="111"/>
      <c r="F112" s="111"/>
      <c r="G112" s="111"/>
      <c r="H112" s="111"/>
      <c r="I112" s="111"/>
      <c r="J112" s="111"/>
      <c r="K112" s="111"/>
      <c r="L112" s="111"/>
      <c r="M112" s="111"/>
      <c r="N112" s="111"/>
      <c r="O112" s="111"/>
      <c r="P112" s="111"/>
      <c r="Q112" s="111"/>
      <c r="R112" s="111"/>
      <c r="S112" s="111"/>
      <c r="T112" s="111"/>
      <c r="U112" s="111"/>
      <c r="V112" s="111"/>
      <c r="W112" s="111"/>
      <c r="X112" s="111"/>
      <c r="Y112" s="111"/>
      <c r="Z112" s="111"/>
      <c r="AA112" s="111"/>
    </row>
    <row r="113" spans="1:27">
      <c r="A113" s="111"/>
      <c r="B113" s="111"/>
      <c r="C113" s="111"/>
      <c r="D113" s="111"/>
      <c r="E113" s="111"/>
      <c r="F113" s="111"/>
      <c r="G113" s="111"/>
      <c r="H113" s="111"/>
      <c r="I113" s="111"/>
      <c r="J113" s="111"/>
      <c r="K113" s="111"/>
      <c r="L113" s="111"/>
      <c r="M113" s="111"/>
      <c r="N113" s="111"/>
      <c r="O113" s="111"/>
      <c r="P113" s="111"/>
      <c r="Q113" s="111"/>
      <c r="R113" s="111"/>
      <c r="S113" s="111"/>
      <c r="T113" s="111"/>
      <c r="U113" s="111"/>
      <c r="V113" s="111"/>
      <c r="W113" s="111"/>
      <c r="X113" s="111"/>
      <c r="Y113" s="111"/>
      <c r="Z113" s="111"/>
      <c r="AA113" s="111"/>
    </row>
    <row r="114" spans="1:27">
      <c r="A114" s="111"/>
      <c r="B114" s="111"/>
      <c r="C114" s="111"/>
      <c r="D114" s="111"/>
      <c r="E114" s="111"/>
      <c r="F114" s="111"/>
      <c r="G114" s="111"/>
      <c r="H114" s="111"/>
      <c r="I114" s="111"/>
      <c r="J114" s="111"/>
      <c r="K114" s="111"/>
      <c r="L114" s="111"/>
      <c r="M114" s="111"/>
      <c r="N114" s="111"/>
      <c r="O114" s="111"/>
      <c r="P114" s="111"/>
      <c r="Q114" s="111"/>
      <c r="R114" s="111"/>
      <c r="S114" s="111"/>
      <c r="T114" s="111"/>
      <c r="U114" s="111"/>
      <c r="V114" s="111"/>
      <c r="W114" s="111"/>
      <c r="X114" s="111"/>
      <c r="Y114" s="111"/>
      <c r="Z114" s="111"/>
      <c r="AA114" s="111"/>
    </row>
    <row r="115" spans="1:27">
      <c r="A115" s="111"/>
      <c r="B115" s="111"/>
      <c r="C115" s="111"/>
      <c r="D115" s="111"/>
      <c r="E115" s="111"/>
      <c r="F115" s="111"/>
      <c r="G115" s="111"/>
      <c r="H115" s="111"/>
      <c r="I115" s="111"/>
      <c r="J115" s="111"/>
      <c r="K115" s="111"/>
      <c r="L115" s="111"/>
      <c r="M115" s="111"/>
      <c r="N115" s="111"/>
      <c r="O115" s="111"/>
      <c r="P115" s="111"/>
      <c r="Q115" s="111"/>
      <c r="R115" s="111"/>
      <c r="S115" s="111"/>
      <c r="T115" s="111"/>
      <c r="U115" s="111"/>
      <c r="V115" s="111"/>
      <c r="W115" s="111"/>
      <c r="X115" s="111"/>
      <c r="Y115" s="111"/>
      <c r="Z115" s="111"/>
      <c r="AA115" s="111"/>
    </row>
    <row r="116" spans="1:27">
      <c r="A116" s="111"/>
      <c r="B116" s="111"/>
      <c r="C116" s="111"/>
      <c r="D116" s="111"/>
      <c r="E116" s="111"/>
      <c r="F116" s="111"/>
      <c r="G116" s="111"/>
      <c r="H116" s="111"/>
      <c r="I116" s="111"/>
      <c r="J116" s="111"/>
      <c r="K116" s="111"/>
      <c r="L116" s="111"/>
      <c r="M116" s="111"/>
      <c r="N116" s="111"/>
      <c r="O116" s="111"/>
      <c r="P116" s="111"/>
      <c r="Q116" s="111"/>
      <c r="R116" s="111"/>
      <c r="S116" s="111"/>
      <c r="T116" s="111"/>
      <c r="U116" s="111"/>
      <c r="V116" s="111"/>
      <c r="W116" s="111"/>
      <c r="X116" s="111"/>
      <c r="Y116" s="111"/>
      <c r="Z116" s="111"/>
      <c r="AA116" s="111"/>
    </row>
    <row r="117" spans="1:27">
      <c r="A117" s="111"/>
      <c r="B117" s="111"/>
      <c r="C117" s="111"/>
      <c r="D117" s="111"/>
      <c r="E117" s="111"/>
      <c r="F117" s="111"/>
      <c r="G117" s="111"/>
      <c r="H117" s="111"/>
      <c r="I117" s="111"/>
      <c r="J117" s="111"/>
      <c r="K117" s="111"/>
      <c r="L117" s="111"/>
      <c r="M117" s="111"/>
      <c r="N117" s="111"/>
      <c r="O117" s="111"/>
      <c r="P117" s="111"/>
      <c r="Q117" s="111"/>
      <c r="R117" s="111"/>
      <c r="S117" s="111"/>
      <c r="T117" s="111"/>
      <c r="U117" s="111"/>
      <c r="V117" s="111"/>
      <c r="W117" s="111"/>
      <c r="X117" s="111"/>
      <c r="Y117" s="111"/>
      <c r="Z117" s="111"/>
      <c r="AA117" s="111"/>
    </row>
    <row r="118" spans="1:27">
      <c r="A118" s="111"/>
      <c r="B118" s="111"/>
      <c r="C118" s="111"/>
      <c r="D118" s="111"/>
      <c r="E118" s="111"/>
      <c r="F118" s="111"/>
      <c r="G118" s="111"/>
      <c r="H118" s="111"/>
      <c r="I118" s="111"/>
      <c r="J118" s="111"/>
      <c r="K118" s="111"/>
      <c r="L118" s="111"/>
      <c r="M118" s="111"/>
      <c r="N118" s="111"/>
      <c r="O118" s="111"/>
      <c r="P118" s="111"/>
      <c r="Q118" s="111"/>
      <c r="R118" s="111"/>
      <c r="S118" s="111"/>
      <c r="T118" s="111"/>
      <c r="U118" s="111"/>
      <c r="V118" s="111"/>
      <c r="W118" s="111"/>
      <c r="X118" s="111"/>
      <c r="Y118" s="111"/>
      <c r="Z118" s="111"/>
      <c r="AA118" s="111"/>
    </row>
    <row r="119" spans="1:27">
      <c r="A119" s="111"/>
      <c r="B119" s="111"/>
      <c r="C119" s="111"/>
      <c r="D119" s="111"/>
      <c r="E119" s="111"/>
      <c r="F119" s="111"/>
      <c r="G119" s="111"/>
      <c r="H119" s="111"/>
      <c r="I119" s="111"/>
      <c r="J119" s="111"/>
      <c r="K119" s="111"/>
      <c r="L119" s="111"/>
      <c r="M119" s="111"/>
      <c r="N119" s="111"/>
      <c r="O119" s="111"/>
      <c r="P119" s="111"/>
      <c r="Q119" s="111"/>
      <c r="R119" s="111"/>
      <c r="S119" s="111"/>
      <c r="T119" s="111"/>
      <c r="U119" s="111"/>
      <c r="V119" s="111"/>
      <c r="W119" s="111"/>
      <c r="X119" s="111"/>
      <c r="Y119" s="111"/>
      <c r="Z119" s="111"/>
      <c r="AA119" s="111"/>
    </row>
    <row r="120" spans="1:27">
      <c r="A120" s="111"/>
      <c r="B120" s="111"/>
      <c r="C120" s="111"/>
      <c r="D120" s="111"/>
      <c r="E120" s="111"/>
      <c r="F120" s="111"/>
      <c r="G120" s="111"/>
      <c r="H120" s="111"/>
      <c r="I120" s="111"/>
      <c r="J120" s="111"/>
      <c r="K120" s="111"/>
      <c r="L120" s="111"/>
      <c r="M120" s="111"/>
      <c r="N120" s="111"/>
      <c r="O120" s="111"/>
      <c r="P120" s="111"/>
      <c r="Q120" s="111"/>
      <c r="R120" s="111"/>
      <c r="S120" s="111"/>
      <c r="T120" s="111"/>
      <c r="U120" s="111"/>
      <c r="V120" s="111"/>
      <c r="W120" s="111"/>
      <c r="X120" s="111"/>
      <c r="Y120" s="111"/>
      <c r="Z120" s="111"/>
      <c r="AA120" s="111"/>
    </row>
    <row r="121" spans="1:27">
      <c r="A121" s="111"/>
      <c r="B121" s="111"/>
      <c r="C121" s="111"/>
      <c r="D121" s="111"/>
      <c r="E121" s="111"/>
      <c r="F121" s="111"/>
      <c r="G121" s="111"/>
      <c r="H121" s="111"/>
      <c r="I121" s="111"/>
      <c r="J121" s="111"/>
      <c r="K121" s="111"/>
      <c r="L121" s="111"/>
      <c r="M121" s="111"/>
      <c r="N121" s="111"/>
      <c r="O121" s="111"/>
      <c r="P121" s="111"/>
      <c r="Q121" s="111"/>
      <c r="R121" s="111"/>
      <c r="S121" s="111"/>
      <c r="T121" s="111"/>
      <c r="U121" s="111"/>
      <c r="V121" s="111"/>
      <c r="W121" s="111"/>
      <c r="X121" s="111"/>
      <c r="Y121" s="111"/>
      <c r="Z121" s="111"/>
      <c r="AA121" s="111"/>
    </row>
    <row r="122" spans="1:27">
      <c r="A122" s="111"/>
      <c r="B122" s="111"/>
      <c r="C122" s="111"/>
      <c r="D122" s="111"/>
      <c r="E122" s="111"/>
      <c r="F122" s="111"/>
      <c r="G122" s="111"/>
      <c r="H122" s="111"/>
      <c r="I122" s="111"/>
      <c r="J122" s="111"/>
      <c r="K122" s="111"/>
      <c r="L122" s="111"/>
      <c r="M122" s="111"/>
      <c r="N122" s="111"/>
      <c r="O122" s="111"/>
      <c r="P122" s="111"/>
      <c r="Q122" s="111"/>
      <c r="R122" s="111"/>
      <c r="S122" s="111"/>
      <c r="T122" s="111"/>
      <c r="U122" s="111"/>
      <c r="V122" s="111"/>
      <c r="W122" s="111"/>
      <c r="X122" s="111"/>
      <c r="Y122" s="111"/>
      <c r="Z122" s="111"/>
      <c r="AA122" s="111"/>
    </row>
    <row r="123" spans="1:27">
      <c r="A123" s="111"/>
      <c r="B123" s="111"/>
      <c r="C123" s="111"/>
      <c r="D123" s="111"/>
      <c r="E123" s="111"/>
      <c r="F123" s="111"/>
      <c r="G123" s="111"/>
      <c r="H123" s="111"/>
      <c r="I123" s="111"/>
      <c r="J123" s="111"/>
      <c r="K123" s="111"/>
      <c r="L123" s="111"/>
      <c r="M123" s="111"/>
      <c r="N123" s="111"/>
      <c r="O123" s="111"/>
      <c r="P123" s="111"/>
      <c r="Q123" s="111"/>
      <c r="R123" s="111"/>
      <c r="S123" s="111"/>
      <c r="T123" s="111"/>
      <c r="U123" s="111"/>
      <c r="V123" s="111"/>
      <c r="W123" s="111"/>
      <c r="X123" s="111"/>
      <c r="Y123" s="111"/>
      <c r="Z123" s="111"/>
      <c r="AA123" s="111"/>
    </row>
    <row r="124" spans="1:27">
      <c r="A124" s="111"/>
      <c r="B124" s="111"/>
      <c r="C124" s="111"/>
      <c r="D124" s="111"/>
      <c r="E124" s="111"/>
      <c r="F124" s="111"/>
      <c r="G124" s="111"/>
      <c r="H124" s="111"/>
      <c r="I124" s="111"/>
      <c r="J124" s="111"/>
      <c r="K124" s="111"/>
      <c r="L124" s="111"/>
      <c r="M124" s="111"/>
      <c r="N124" s="111"/>
      <c r="O124" s="111"/>
      <c r="P124" s="111"/>
      <c r="Q124" s="111"/>
      <c r="R124" s="111"/>
      <c r="S124" s="111"/>
      <c r="T124" s="111"/>
      <c r="U124" s="111"/>
      <c r="V124" s="111"/>
      <c r="W124" s="111"/>
      <c r="X124" s="111"/>
      <c r="Y124" s="111"/>
      <c r="Z124" s="111"/>
      <c r="AA124" s="111"/>
    </row>
    <row r="125" spans="1:27">
      <c r="A125" s="111"/>
      <c r="B125" s="111"/>
      <c r="C125" s="111"/>
      <c r="D125" s="111"/>
      <c r="E125" s="111"/>
      <c r="F125" s="111"/>
      <c r="G125" s="111"/>
      <c r="H125" s="111"/>
      <c r="I125" s="111"/>
      <c r="J125" s="111"/>
      <c r="K125" s="111"/>
      <c r="L125" s="111"/>
      <c r="M125" s="111"/>
      <c r="N125" s="111"/>
      <c r="O125" s="111"/>
      <c r="P125" s="111"/>
      <c r="Q125" s="111"/>
      <c r="R125" s="111"/>
      <c r="S125" s="111"/>
      <c r="T125" s="111"/>
      <c r="U125" s="111"/>
      <c r="V125" s="111"/>
      <c r="W125" s="111"/>
      <c r="X125" s="111"/>
      <c r="Y125" s="111"/>
      <c r="Z125" s="111"/>
      <c r="AA125" s="111"/>
    </row>
    <row r="126" spans="1:27">
      <c r="A126" s="111"/>
      <c r="B126" s="111"/>
      <c r="C126" s="111"/>
      <c r="D126" s="111"/>
      <c r="E126" s="111"/>
      <c r="F126" s="111"/>
      <c r="G126" s="111"/>
      <c r="H126" s="111"/>
      <c r="I126" s="111"/>
      <c r="J126" s="111"/>
      <c r="K126" s="111"/>
      <c r="L126" s="111"/>
      <c r="M126" s="111"/>
      <c r="N126" s="111"/>
      <c r="O126" s="111"/>
      <c r="P126" s="111"/>
      <c r="Q126" s="111"/>
      <c r="R126" s="111"/>
      <c r="S126" s="111"/>
      <c r="T126" s="111"/>
      <c r="U126" s="111"/>
      <c r="V126" s="111"/>
      <c r="W126" s="111"/>
      <c r="X126" s="111"/>
      <c r="Y126" s="111"/>
      <c r="Z126" s="111"/>
      <c r="AA126" s="111"/>
    </row>
    <row r="127" spans="1:27">
      <c r="A127" s="111"/>
      <c r="B127" s="111"/>
      <c r="C127" s="111"/>
      <c r="D127" s="111"/>
      <c r="E127" s="111"/>
      <c r="F127" s="111"/>
      <c r="G127" s="111"/>
      <c r="H127" s="111"/>
      <c r="I127" s="111"/>
      <c r="J127" s="111"/>
      <c r="K127" s="111"/>
      <c r="L127" s="111"/>
      <c r="M127" s="111"/>
      <c r="N127" s="111"/>
      <c r="O127" s="111"/>
      <c r="P127" s="111"/>
      <c r="Q127" s="111"/>
      <c r="R127" s="111"/>
      <c r="S127" s="111"/>
      <c r="T127" s="111"/>
      <c r="U127" s="111"/>
      <c r="V127" s="111"/>
      <c r="W127" s="111"/>
      <c r="X127" s="111"/>
      <c r="Y127" s="111"/>
      <c r="Z127" s="111"/>
      <c r="AA127" s="111"/>
    </row>
    <row r="128" spans="1:27">
      <c r="A128" s="111"/>
      <c r="B128" s="111"/>
      <c r="C128" s="111"/>
      <c r="D128" s="111"/>
      <c r="E128" s="111"/>
      <c r="F128" s="111"/>
      <c r="G128" s="111"/>
      <c r="H128" s="111"/>
      <c r="I128" s="111"/>
      <c r="J128" s="111"/>
      <c r="K128" s="111"/>
      <c r="L128" s="111"/>
      <c r="M128" s="111"/>
      <c r="N128" s="111"/>
      <c r="O128" s="111"/>
      <c r="P128" s="111"/>
      <c r="Q128" s="111"/>
      <c r="R128" s="111"/>
      <c r="S128" s="111"/>
      <c r="T128" s="111"/>
      <c r="U128" s="111"/>
      <c r="V128" s="111"/>
      <c r="W128" s="111"/>
      <c r="X128" s="111"/>
      <c r="Y128" s="111"/>
      <c r="Z128" s="111"/>
      <c r="AA128" s="111"/>
    </row>
    <row r="129" spans="1:27">
      <c r="A129" s="111"/>
      <c r="B129" s="111"/>
      <c r="C129" s="111"/>
      <c r="D129" s="111"/>
      <c r="E129" s="111"/>
      <c r="F129" s="111"/>
      <c r="G129" s="111"/>
      <c r="H129" s="111"/>
      <c r="I129" s="111"/>
      <c r="J129" s="111"/>
      <c r="K129" s="111"/>
      <c r="L129" s="111"/>
      <c r="M129" s="111"/>
      <c r="N129" s="111"/>
      <c r="O129" s="111"/>
      <c r="P129" s="111"/>
      <c r="Q129" s="111"/>
      <c r="R129" s="111"/>
      <c r="S129" s="111"/>
      <c r="T129" s="111"/>
      <c r="U129" s="111"/>
      <c r="V129" s="111"/>
      <c r="W129" s="111"/>
      <c r="X129" s="111"/>
      <c r="Y129" s="111"/>
      <c r="Z129" s="111"/>
      <c r="AA129" s="111"/>
    </row>
    <row r="130" spans="1:27">
      <c r="A130" s="111"/>
      <c r="B130" s="111"/>
      <c r="C130" s="111"/>
      <c r="D130" s="111"/>
      <c r="E130" s="111"/>
      <c r="F130" s="111"/>
      <c r="G130" s="111"/>
      <c r="H130" s="111"/>
      <c r="I130" s="111"/>
      <c r="J130" s="111"/>
      <c r="K130" s="111"/>
      <c r="L130" s="111"/>
      <c r="M130" s="111"/>
      <c r="N130" s="111"/>
      <c r="O130" s="111"/>
      <c r="P130" s="111"/>
      <c r="Q130" s="111"/>
      <c r="R130" s="111"/>
      <c r="S130" s="111"/>
      <c r="T130" s="111"/>
      <c r="U130" s="111"/>
      <c r="V130" s="111"/>
      <c r="W130" s="111"/>
      <c r="X130" s="111"/>
      <c r="Y130" s="111"/>
      <c r="Z130" s="111"/>
      <c r="AA130" s="111"/>
    </row>
    <row r="131" spans="1:27">
      <c r="A131" s="111"/>
      <c r="B131" s="111"/>
      <c r="C131" s="111"/>
      <c r="D131" s="111"/>
      <c r="E131" s="111"/>
      <c r="F131" s="111"/>
      <c r="G131" s="111"/>
      <c r="H131" s="111"/>
      <c r="I131" s="111"/>
      <c r="J131" s="111"/>
      <c r="K131" s="111"/>
      <c r="L131" s="111"/>
      <c r="M131" s="111"/>
      <c r="N131" s="111"/>
      <c r="O131" s="111"/>
      <c r="P131" s="111"/>
      <c r="Q131" s="111"/>
      <c r="R131" s="111"/>
      <c r="S131" s="111"/>
      <c r="T131" s="111"/>
      <c r="U131" s="111"/>
      <c r="V131" s="111"/>
      <c r="W131" s="111"/>
      <c r="X131" s="111"/>
      <c r="Y131" s="111"/>
      <c r="Z131" s="111"/>
      <c r="AA131" s="111"/>
    </row>
    <row r="132" spans="1:27">
      <c r="A132" s="111"/>
      <c r="B132" s="111"/>
      <c r="C132" s="111"/>
      <c r="D132" s="111"/>
      <c r="E132" s="111"/>
      <c r="F132" s="111"/>
      <c r="G132" s="111"/>
      <c r="H132" s="111"/>
      <c r="I132" s="111"/>
      <c r="J132" s="111"/>
      <c r="K132" s="111"/>
      <c r="L132" s="111"/>
      <c r="M132" s="111"/>
      <c r="N132" s="111"/>
      <c r="O132" s="111"/>
      <c r="P132" s="111"/>
      <c r="Q132" s="111"/>
      <c r="R132" s="111"/>
      <c r="S132" s="111"/>
      <c r="T132" s="111"/>
      <c r="U132" s="111"/>
      <c r="V132" s="111"/>
      <c r="W132" s="111"/>
      <c r="X132" s="111"/>
      <c r="Y132" s="111"/>
      <c r="Z132" s="111"/>
      <c r="AA132" s="111"/>
    </row>
    <row r="133" spans="1:27">
      <c r="A133" s="111"/>
      <c r="B133" s="111"/>
      <c r="C133" s="111"/>
      <c r="D133" s="111"/>
      <c r="E133" s="111"/>
      <c r="F133" s="111"/>
      <c r="G133" s="111"/>
      <c r="H133" s="111"/>
      <c r="I133" s="111"/>
      <c r="J133" s="111"/>
      <c r="K133" s="111"/>
      <c r="L133" s="111"/>
      <c r="M133" s="111"/>
      <c r="N133" s="111"/>
      <c r="O133" s="111"/>
      <c r="P133" s="111"/>
      <c r="Q133" s="111"/>
      <c r="R133" s="111"/>
      <c r="S133" s="111"/>
      <c r="T133" s="111"/>
      <c r="U133" s="111"/>
      <c r="V133" s="111"/>
      <c r="W133" s="111"/>
      <c r="X133" s="111"/>
      <c r="Y133" s="111"/>
      <c r="Z133" s="111"/>
      <c r="AA133" s="111"/>
    </row>
    <row r="134" spans="1:27">
      <c r="A134" s="111"/>
      <c r="B134" s="111"/>
      <c r="C134" s="111"/>
      <c r="D134" s="111"/>
      <c r="E134" s="111"/>
      <c r="F134" s="111"/>
      <c r="G134" s="111"/>
      <c r="H134" s="111"/>
      <c r="I134" s="111"/>
      <c r="J134" s="111"/>
      <c r="K134" s="111"/>
      <c r="L134" s="111"/>
      <c r="M134" s="111"/>
      <c r="N134" s="111"/>
      <c r="O134" s="111"/>
      <c r="P134" s="111"/>
      <c r="Q134" s="111"/>
      <c r="R134" s="111"/>
      <c r="S134" s="111"/>
      <c r="T134" s="111"/>
      <c r="U134" s="111"/>
      <c r="V134" s="111"/>
      <c r="W134" s="111"/>
      <c r="X134" s="111"/>
      <c r="Y134" s="111"/>
      <c r="Z134" s="111"/>
      <c r="AA134" s="111"/>
    </row>
    <row r="135" spans="1:27">
      <c r="A135" s="111"/>
      <c r="B135" s="111"/>
      <c r="C135" s="111"/>
      <c r="D135" s="111"/>
      <c r="E135" s="111"/>
      <c r="F135" s="111"/>
      <c r="G135" s="111"/>
      <c r="H135" s="111"/>
      <c r="I135" s="111"/>
      <c r="J135" s="111"/>
      <c r="K135" s="111"/>
      <c r="L135" s="111"/>
      <c r="M135" s="111"/>
      <c r="N135" s="111"/>
      <c r="O135" s="111"/>
      <c r="P135" s="111"/>
      <c r="Q135" s="111"/>
      <c r="R135" s="111"/>
      <c r="S135" s="111"/>
      <c r="T135" s="111"/>
      <c r="U135" s="111"/>
      <c r="V135" s="111"/>
      <c r="W135" s="111"/>
      <c r="X135" s="111"/>
      <c r="Y135" s="111"/>
      <c r="Z135" s="111"/>
      <c r="AA135" s="111"/>
    </row>
    <row r="136" spans="1:27">
      <c r="A136" s="111"/>
      <c r="B136" s="111"/>
      <c r="C136" s="111"/>
      <c r="D136" s="111"/>
      <c r="E136" s="111"/>
      <c r="F136" s="111"/>
      <c r="G136" s="111"/>
      <c r="H136" s="111"/>
      <c r="I136" s="111"/>
      <c r="J136" s="111"/>
      <c r="K136" s="111"/>
      <c r="L136" s="111"/>
      <c r="M136" s="111"/>
      <c r="N136" s="111"/>
      <c r="O136" s="111"/>
      <c r="P136" s="111"/>
      <c r="Q136" s="111"/>
      <c r="R136" s="111"/>
      <c r="S136" s="111"/>
      <c r="T136" s="111"/>
      <c r="U136" s="111"/>
      <c r="V136" s="111"/>
      <c r="W136" s="111"/>
      <c r="X136" s="111"/>
      <c r="Y136" s="111"/>
      <c r="Z136" s="111"/>
      <c r="AA136" s="111"/>
    </row>
    <row r="137" spans="1:27">
      <c r="A137" s="111"/>
      <c r="B137" s="111"/>
      <c r="C137" s="111"/>
      <c r="D137" s="111"/>
      <c r="E137" s="111"/>
      <c r="F137" s="111"/>
      <c r="G137" s="111"/>
      <c r="H137" s="111"/>
      <c r="I137" s="111"/>
      <c r="J137" s="111"/>
      <c r="K137" s="111"/>
      <c r="L137" s="111"/>
      <c r="M137" s="111"/>
      <c r="N137" s="111"/>
      <c r="O137" s="111"/>
      <c r="P137" s="111"/>
      <c r="Q137" s="111"/>
      <c r="R137" s="111"/>
      <c r="S137" s="111"/>
      <c r="T137" s="111"/>
      <c r="U137" s="111"/>
      <c r="V137" s="111"/>
      <c r="W137" s="111"/>
      <c r="X137" s="111"/>
      <c r="Y137" s="111"/>
      <c r="Z137" s="111"/>
      <c r="AA137" s="111"/>
    </row>
    <row r="138" spans="1:27">
      <c r="A138" s="111"/>
      <c r="B138" s="111"/>
      <c r="C138" s="111"/>
      <c r="D138" s="111"/>
      <c r="E138" s="111"/>
      <c r="F138" s="111"/>
      <c r="G138" s="111"/>
      <c r="H138" s="111"/>
      <c r="I138" s="111"/>
      <c r="J138" s="111"/>
      <c r="K138" s="111"/>
      <c r="L138" s="111"/>
      <c r="M138" s="111"/>
      <c r="N138" s="111"/>
      <c r="O138" s="111"/>
      <c r="P138" s="111"/>
      <c r="Q138" s="111"/>
      <c r="R138" s="111"/>
      <c r="S138" s="111"/>
      <c r="T138" s="111"/>
      <c r="U138" s="111"/>
      <c r="V138" s="111"/>
      <c r="W138" s="111"/>
      <c r="X138" s="111"/>
      <c r="Y138" s="111"/>
      <c r="Z138" s="111"/>
      <c r="AA138" s="111"/>
    </row>
    <row r="139" spans="1:27">
      <c r="A139" s="111"/>
      <c r="B139" s="111"/>
      <c r="C139" s="111"/>
      <c r="D139" s="111"/>
      <c r="E139" s="111"/>
      <c r="F139" s="111"/>
      <c r="G139" s="111"/>
      <c r="H139" s="111"/>
      <c r="I139" s="111"/>
      <c r="J139" s="111"/>
      <c r="K139" s="111"/>
      <c r="L139" s="111"/>
      <c r="M139" s="111"/>
      <c r="N139" s="111"/>
      <c r="O139" s="111"/>
      <c r="P139" s="111"/>
      <c r="Q139" s="111"/>
      <c r="R139" s="111"/>
      <c r="S139" s="111"/>
      <c r="T139" s="111"/>
      <c r="U139" s="111"/>
      <c r="V139" s="111"/>
      <c r="W139" s="111"/>
      <c r="X139" s="111"/>
      <c r="Y139" s="111"/>
      <c r="Z139" s="111"/>
      <c r="AA139" s="111"/>
    </row>
    <row r="140" spans="1:27">
      <c r="A140" s="111"/>
      <c r="B140" s="111"/>
      <c r="C140" s="111"/>
      <c r="D140" s="111"/>
      <c r="E140" s="111"/>
      <c r="F140" s="111"/>
      <c r="G140" s="111"/>
      <c r="H140" s="111"/>
      <c r="I140" s="111"/>
      <c r="J140" s="111"/>
      <c r="K140" s="111"/>
      <c r="L140" s="111"/>
      <c r="M140" s="111"/>
      <c r="N140" s="111"/>
      <c r="O140" s="111"/>
      <c r="P140" s="111"/>
      <c r="Q140" s="111"/>
      <c r="R140" s="111"/>
      <c r="S140" s="111"/>
      <c r="T140" s="111"/>
      <c r="U140" s="111"/>
      <c r="V140" s="111"/>
      <c r="W140" s="111"/>
      <c r="X140" s="111"/>
      <c r="Y140" s="111"/>
      <c r="Z140" s="111"/>
      <c r="AA140" s="111"/>
    </row>
    <row r="141" spans="1:27">
      <c r="A141" s="111"/>
      <c r="B141" s="111"/>
      <c r="C141" s="111"/>
      <c r="D141" s="111"/>
      <c r="E141" s="111"/>
      <c r="F141" s="111"/>
      <c r="G141" s="111"/>
      <c r="H141" s="111"/>
      <c r="I141" s="111"/>
      <c r="J141" s="111"/>
      <c r="K141" s="111"/>
      <c r="L141" s="111"/>
      <c r="M141" s="111"/>
      <c r="N141" s="111"/>
      <c r="O141" s="111"/>
      <c r="P141" s="111"/>
      <c r="Q141" s="111"/>
      <c r="R141" s="111"/>
      <c r="S141" s="111"/>
      <c r="T141" s="111"/>
      <c r="U141" s="111"/>
      <c r="V141" s="111"/>
      <c r="W141" s="111"/>
      <c r="X141" s="111"/>
      <c r="Y141" s="111"/>
      <c r="Z141" s="111"/>
      <c r="AA141" s="111"/>
    </row>
    <row r="142" spans="1:27">
      <c r="A142" s="111"/>
      <c r="B142" s="111"/>
      <c r="C142" s="111"/>
      <c r="D142" s="111"/>
      <c r="E142" s="111"/>
      <c r="F142" s="111"/>
      <c r="G142" s="111"/>
      <c r="H142" s="111"/>
      <c r="I142" s="111"/>
      <c r="J142" s="111"/>
      <c r="K142" s="111"/>
      <c r="L142" s="111"/>
      <c r="M142" s="111"/>
      <c r="N142" s="111"/>
      <c r="O142" s="111"/>
      <c r="P142" s="111"/>
      <c r="Q142" s="111"/>
      <c r="R142" s="111"/>
      <c r="S142" s="111"/>
      <c r="T142" s="111"/>
      <c r="U142" s="111"/>
      <c r="V142" s="111"/>
      <c r="W142" s="111"/>
      <c r="X142" s="111"/>
      <c r="Y142" s="111"/>
      <c r="Z142" s="111"/>
      <c r="AA142" s="111"/>
    </row>
    <row r="143" spans="1:27">
      <c r="A143" s="111"/>
      <c r="B143" s="111"/>
      <c r="C143" s="111"/>
      <c r="D143" s="111"/>
      <c r="E143" s="111"/>
      <c r="F143" s="111"/>
      <c r="G143" s="111"/>
      <c r="H143" s="111"/>
      <c r="I143" s="111"/>
      <c r="J143" s="111"/>
      <c r="K143" s="111"/>
      <c r="L143" s="111"/>
      <c r="M143" s="111"/>
      <c r="N143" s="111"/>
      <c r="O143" s="111"/>
      <c r="P143" s="111"/>
      <c r="Q143" s="111"/>
      <c r="R143" s="111"/>
      <c r="S143" s="111"/>
      <c r="T143" s="111"/>
      <c r="U143" s="111"/>
      <c r="V143" s="111"/>
      <c r="W143" s="111"/>
      <c r="X143" s="111"/>
      <c r="Y143" s="111"/>
      <c r="Z143" s="111"/>
      <c r="AA143" s="111"/>
    </row>
    <row r="144" spans="1:27">
      <c r="A144" s="111"/>
      <c r="B144" s="111"/>
      <c r="C144" s="111"/>
      <c r="D144" s="111"/>
      <c r="E144" s="111"/>
      <c r="F144" s="111"/>
      <c r="G144" s="111"/>
      <c r="H144" s="111"/>
      <c r="I144" s="111"/>
      <c r="J144" s="111"/>
      <c r="K144" s="111"/>
      <c r="L144" s="111"/>
      <c r="M144" s="111"/>
      <c r="N144" s="111"/>
      <c r="O144" s="111"/>
      <c r="P144" s="111"/>
      <c r="Q144" s="111"/>
      <c r="R144" s="111"/>
      <c r="S144" s="111"/>
      <c r="T144" s="111"/>
      <c r="U144" s="111"/>
      <c r="V144" s="111"/>
      <c r="W144" s="111"/>
      <c r="X144" s="111"/>
      <c r="Y144" s="111"/>
      <c r="Z144" s="111"/>
      <c r="AA144" s="111"/>
    </row>
    <row r="145" spans="1:27">
      <c r="A145" s="111"/>
      <c r="B145" s="111"/>
      <c r="C145" s="111"/>
      <c r="D145" s="111"/>
      <c r="E145" s="111"/>
      <c r="F145" s="111"/>
      <c r="G145" s="111"/>
      <c r="H145" s="111"/>
      <c r="I145" s="111"/>
      <c r="J145" s="111"/>
      <c r="K145" s="111"/>
      <c r="L145" s="111"/>
      <c r="M145" s="111"/>
      <c r="N145" s="111"/>
      <c r="O145" s="111"/>
      <c r="P145" s="111"/>
      <c r="Q145" s="111"/>
      <c r="R145" s="111"/>
      <c r="S145" s="111"/>
      <c r="T145" s="111"/>
      <c r="U145" s="111"/>
      <c r="V145" s="111"/>
      <c r="W145" s="111"/>
      <c r="X145" s="111"/>
      <c r="Y145" s="111"/>
      <c r="Z145" s="111"/>
      <c r="AA145" s="111"/>
    </row>
    <row r="146" spans="1:27">
      <c r="A146" s="111"/>
      <c r="B146" s="111"/>
      <c r="C146" s="111"/>
      <c r="D146" s="111"/>
      <c r="E146" s="111"/>
      <c r="F146" s="111"/>
      <c r="G146" s="111"/>
      <c r="H146" s="111"/>
      <c r="I146" s="111"/>
      <c r="J146" s="111"/>
      <c r="K146" s="111"/>
      <c r="L146" s="111"/>
      <c r="M146" s="111"/>
      <c r="N146" s="111"/>
      <c r="O146" s="111"/>
      <c r="P146" s="111"/>
      <c r="Q146" s="111"/>
      <c r="R146" s="111"/>
      <c r="S146" s="111"/>
      <c r="T146" s="111"/>
      <c r="U146" s="111"/>
      <c r="V146" s="111"/>
      <c r="W146" s="111"/>
      <c r="X146" s="111"/>
      <c r="Y146" s="111"/>
      <c r="Z146" s="111"/>
      <c r="AA146" s="111"/>
    </row>
    <row r="147" spans="1:27">
      <c r="A147" s="111"/>
      <c r="B147" s="111"/>
      <c r="C147" s="111"/>
      <c r="D147" s="111"/>
      <c r="E147" s="111"/>
      <c r="F147" s="111"/>
      <c r="G147" s="111"/>
      <c r="H147" s="111"/>
      <c r="I147" s="111"/>
      <c r="J147" s="111"/>
      <c r="K147" s="111"/>
      <c r="L147" s="111"/>
      <c r="M147" s="111"/>
      <c r="N147" s="111"/>
      <c r="O147" s="111"/>
      <c r="P147" s="111"/>
      <c r="Q147" s="111"/>
      <c r="R147" s="111"/>
      <c r="S147" s="111"/>
      <c r="T147" s="111"/>
      <c r="U147" s="111"/>
      <c r="V147" s="111"/>
      <c r="W147" s="111"/>
      <c r="X147" s="111"/>
      <c r="Y147" s="111"/>
      <c r="Z147" s="111"/>
      <c r="AA147" s="111"/>
    </row>
    <row r="148" spans="1:27">
      <c r="A148" s="111"/>
      <c r="B148" s="111"/>
      <c r="C148" s="111"/>
      <c r="D148" s="111"/>
      <c r="E148" s="111"/>
      <c r="F148" s="111"/>
      <c r="G148" s="111"/>
      <c r="H148" s="111"/>
      <c r="I148" s="111"/>
      <c r="J148" s="111"/>
      <c r="K148" s="111"/>
      <c r="L148" s="111"/>
      <c r="M148" s="111"/>
      <c r="N148" s="111"/>
      <c r="O148" s="111"/>
      <c r="P148" s="111"/>
      <c r="Q148" s="111"/>
      <c r="R148" s="111"/>
      <c r="S148" s="111"/>
      <c r="T148" s="111"/>
      <c r="U148" s="111"/>
      <c r="V148" s="111"/>
      <c r="W148" s="111"/>
      <c r="X148" s="111"/>
      <c r="Y148" s="111"/>
      <c r="Z148" s="111"/>
      <c r="AA148" s="111"/>
    </row>
    <row r="149" spans="1:27">
      <c r="A149" s="111"/>
      <c r="B149" s="111"/>
      <c r="C149" s="111"/>
      <c r="D149" s="111"/>
      <c r="E149" s="111"/>
      <c r="F149" s="111"/>
      <c r="G149" s="111"/>
      <c r="H149" s="111"/>
      <c r="I149" s="111"/>
      <c r="J149" s="111"/>
      <c r="K149" s="111"/>
      <c r="L149" s="111"/>
      <c r="M149" s="111"/>
      <c r="N149" s="111"/>
      <c r="O149" s="111"/>
      <c r="P149" s="111"/>
      <c r="Q149" s="111"/>
      <c r="R149" s="111"/>
      <c r="S149" s="111"/>
      <c r="T149" s="111"/>
      <c r="U149" s="111"/>
      <c r="V149" s="111"/>
      <c r="W149" s="111"/>
      <c r="X149" s="111"/>
      <c r="Y149" s="111"/>
      <c r="Z149" s="111"/>
      <c r="AA149" s="111"/>
    </row>
    <row r="150" spans="1:27">
      <c r="A150" s="111"/>
      <c r="B150" s="111"/>
      <c r="C150" s="111"/>
      <c r="D150" s="111"/>
      <c r="E150" s="111"/>
      <c r="F150" s="111"/>
      <c r="G150" s="111"/>
      <c r="H150" s="111"/>
      <c r="I150" s="111"/>
      <c r="J150" s="111"/>
      <c r="K150" s="111"/>
      <c r="L150" s="111"/>
      <c r="M150" s="111"/>
      <c r="N150" s="111"/>
      <c r="O150" s="111"/>
      <c r="P150" s="111"/>
      <c r="Q150" s="111"/>
      <c r="R150" s="111"/>
      <c r="S150" s="111"/>
      <c r="T150" s="111"/>
      <c r="U150" s="111"/>
      <c r="V150" s="111"/>
      <c r="W150" s="111"/>
      <c r="X150" s="111"/>
      <c r="Y150" s="111"/>
      <c r="Z150" s="111"/>
      <c r="AA150" s="111"/>
    </row>
    <row r="151" spans="1:27">
      <c r="A151" s="111"/>
      <c r="B151" s="111"/>
      <c r="C151" s="111"/>
      <c r="D151" s="111"/>
      <c r="E151" s="111"/>
      <c r="F151" s="111"/>
      <c r="G151" s="111"/>
      <c r="H151" s="111"/>
      <c r="I151" s="111"/>
      <c r="J151" s="111"/>
      <c r="K151" s="111"/>
      <c r="L151" s="111"/>
      <c r="M151" s="111"/>
      <c r="N151" s="111"/>
      <c r="O151" s="111"/>
      <c r="P151" s="111"/>
      <c r="Q151" s="111"/>
      <c r="R151" s="111"/>
      <c r="S151" s="111"/>
      <c r="T151" s="111"/>
      <c r="U151" s="111"/>
      <c r="V151" s="111"/>
      <c r="W151" s="111"/>
      <c r="X151" s="111"/>
      <c r="Y151" s="111"/>
      <c r="Z151" s="111"/>
      <c r="AA151" s="111"/>
    </row>
    <row r="152" spans="1:27">
      <c r="A152" s="111"/>
      <c r="B152" s="111"/>
      <c r="C152" s="111"/>
      <c r="D152" s="111"/>
      <c r="E152" s="111"/>
      <c r="F152" s="111"/>
      <c r="G152" s="111"/>
      <c r="H152" s="111"/>
      <c r="I152" s="111"/>
      <c r="J152" s="111"/>
      <c r="K152" s="111"/>
      <c r="L152" s="111"/>
      <c r="M152" s="111"/>
      <c r="N152" s="111"/>
      <c r="O152" s="111"/>
      <c r="P152" s="111"/>
      <c r="Q152" s="111"/>
      <c r="R152" s="111"/>
      <c r="S152" s="111"/>
      <c r="T152" s="111"/>
      <c r="U152" s="111"/>
      <c r="V152" s="111"/>
      <c r="W152" s="111"/>
      <c r="X152" s="111"/>
      <c r="Y152" s="111"/>
      <c r="Z152" s="111"/>
      <c r="AA152" s="111"/>
    </row>
    <row r="153" spans="1:27">
      <c r="A153" s="111"/>
      <c r="B153" s="111"/>
      <c r="C153" s="111"/>
      <c r="D153" s="111"/>
      <c r="E153" s="111"/>
      <c r="F153" s="111"/>
      <c r="G153" s="111"/>
      <c r="H153" s="111"/>
      <c r="I153" s="111"/>
      <c r="J153" s="111"/>
      <c r="K153" s="111"/>
      <c r="L153" s="111"/>
      <c r="M153" s="111"/>
      <c r="N153" s="111"/>
      <c r="O153" s="111"/>
      <c r="P153" s="111"/>
      <c r="Q153" s="111"/>
      <c r="R153" s="111"/>
      <c r="S153" s="111"/>
      <c r="T153" s="111"/>
      <c r="U153" s="111"/>
      <c r="V153" s="111"/>
      <c r="W153" s="111"/>
      <c r="X153" s="111"/>
      <c r="Y153" s="111"/>
      <c r="Z153" s="111"/>
      <c r="AA153" s="111"/>
    </row>
    <row r="154" spans="1:27">
      <c r="A154" s="111"/>
      <c r="B154" s="111"/>
      <c r="C154" s="111"/>
      <c r="D154" s="111"/>
      <c r="E154" s="111"/>
      <c r="F154" s="111"/>
      <c r="G154" s="111"/>
      <c r="H154" s="111"/>
      <c r="I154" s="111"/>
      <c r="J154" s="111"/>
      <c r="K154" s="111"/>
      <c r="L154" s="111"/>
      <c r="M154" s="111"/>
      <c r="N154" s="111"/>
      <c r="O154" s="111"/>
      <c r="P154" s="111"/>
      <c r="Q154" s="111"/>
      <c r="R154" s="111"/>
      <c r="S154" s="111"/>
      <c r="T154" s="111"/>
      <c r="U154" s="111"/>
      <c r="V154" s="111"/>
      <c r="W154" s="111"/>
      <c r="X154" s="111"/>
      <c r="Y154" s="111"/>
      <c r="Z154" s="111"/>
      <c r="AA154" s="111"/>
    </row>
    <row r="155" spans="1:27">
      <c r="A155" s="111"/>
      <c r="B155" s="111"/>
      <c r="C155" s="111"/>
      <c r="D155" s="111"/>
      <c r="E155" s="111"/>
      <c r="F155" s="111"/>
      <c r="G155" s="111"/>
      <c r="H155" s="111"/>
      <c r="I155" s="111"/>
      <c r="J155" s="111"/>
      <c r="K155" s="111"/>
      <c r="L155" s="111"/>
      <c r="M155" s="111"/>
      <c r="N155" s="111"/>
      <c r="O155" s="111"/>
      <c r="P155" s="111"/>
      <c r="Q155" s="111"/>
      <c r="R155" s="111"/>
      <c r="S155" s="111"/>
      <c r="T155" s="111"/>
      <c r="U155" s="111"/>
      <c r="V155" s="111"/>
      <c r="W155" s="111"/>
      <c r="X155" s="111"/>
      <c r="Y155" s="111"/>
      <c r="Z155" s="111"/>
      <c r="AA155" s="111"/>
    </row>
    <row r="156" spans="1:27">
      <c r="A156" s="111"/>
      <c r="B156" s="111"/>
      <c r="C156" s="111"/>
      <c r="D156" s="111"/>
      <c r="E156" s="111"/>
      <c r="F156" s="111"/>
      <c r="G156" s="111"/>
      <c r="H156" s="111"/>
      <c r="I156" s="111"/>
      <c r="J156" s="111"/>
      <c r="K156" s="111"/>
      <c r="L156" s="111"/>
      <c r="M156" s="111"/>
      <c r="N156" s="111"/>
      <c r="O156" s="111"/>
      <c r="P156" s="111"/>
      <c r="Q156" s="111"/>
      <c r="R156" s="111"/>
      <c r="S156" s="111"/>
      <c r="T156" s="111"/>
      <c r="U156" s="111"/>
      <c r="V156" s="111"/>
      <c r="W156" s="111"/>
      <c r="X156" s="111"/>
      <c r="Y156" s="111"/>
      <c r="Z156" s="111"/>
      <c r="AA156" s="111"/>
    </row>
    <row r="157" spans="1:27">
      <c r="A157" s="111"/>
      <c r="B157" s="111"/>
      <c r="C157" s="111"/>
      <c r="D157" s="111"/>
      <c r="E157" s="111"/>
      <c r="F157" s="111"/>
      <c r="G157" s="111"/>
      <c r="H157" s="111"/>
      <c r="I157" s="111"/>
      <c r="J157" s="111"/>
      <c r="K157" s="111"/>
      <c r="L157" s="111"/>
      <c r="M157" s="111"/>
      <c r="N157" s="111"/>
      <c r="O157" s="111"/>
      <c r="P157" s="111"/>
      <c r="Q157" s="111"/>
      <c r="R157" s="111"/>
      <c r="S157" s="111"/>
      <c r="T157" s="111"/>
      <c r="U157" s="111"/>
      <c r="V157" s="111"/>
      <c r="W157" s="111"/>
      <c r="X157" s="111"/>
      <c r="Y157" s="111"/>
      <c r="Z157" s="111"/>
      <c r="AA157" s="111"/>
    </row>
    <row r="158" spans="1:27">
      <c r="A158" s="111"/>
      <c r="B158" s="111"/>
      <c r="C158" s="111"/>
      <c r="D158" s="111"/>
      <c r="E158" s="111"/>
      <c r="F158" s="111"/>
      <c r="G158" s="111"/>
      <c r="H158" s="111"/>
      <c r="I158" s="111"/>
      <c r="J158" s="111"/>
      <c r="K158" s="111"/>
      <c r="L158" s="111"/>
      <c r="M158" s="111"/>
      <c r="N158" s="111"/>
      <c r="O158" s="111"/>
      <c r="P158" s="111"/>
      <c r="Q158" s="111"/>
      <c r="R158" s="111"/>
      <c r="S158" s="111"/>
      <c r="T158" s="111"/>
      <c r="U158" s="111"/>
      <c r="V158" s="111"/>
      <c r="W158" s="111"/>
      <c r="X158" s="111"/>
      <c r="Y158" s="111"/>
      <c r="Z158" s="111"/>
      <c r="AA158" s="111"/>
    </row>
    <row r="159" spans="1:27">
      <c r="A159" s="111"/>
      <c r="B159" s="111"/>
      <c r="C159" s="111"/>
      <c r="D159" s="111"/>
      <c r="E159" s="111"/>
      <c r="F159" s="111"/>
      <c r="G159" s="111"/>
      <c r="H159" s="111"/>
      <c r="I159" s="111"/>
      <c r="J159" s="111"/>
      <c r="K159" s="111"/>
      <c r="L159" s="111"/>
      <c r="M159" s="111"/>
      <c r="N159" s="111"/>
      <c r="O159" s="111"/>
      <c r="P159" s="111"/>
      <c r="Q159" s="111"/>
      <c r="R159" s="111"/>
      <c r="S159" s="111"/>
      <c r="T159" s="111"/>
      <c r="U159" s="111"/>
      <c r="V159" s="111"/>
      <c r="W159" s="111"/>
      <c r="X159" s="111"/>
      <c r="Y159" s="111"/>
      <c r="Z159" s="111"/>
      <c r="AA159" s="111"/>
    </row>
    <row r="160" spans="1:27">
      <c r="A160" s="111"/>
      <c r="B160" s="111"/>
      <c r="C160" s="111"/>
      <c r="D160" s="111"/>
      <c r="E160" s="111"/>
      <c r="F160" s="111"/>
      <c r="G160" s="111"/>
      <c r="H160" s="111"/>
      <c r="I160" s="111"/>
      <c r="J160" s="111"/>
      <c r="K160" s="111"/>
      <c r="L160" s="111"/>
      <c r="M160" s="111"/>
      <c r="N160" s="111"/>
      <c r="O160" s="111"/>
      <c r="P160" s="111"/>
      <c r="Q160" s="111"/>
      <c r="R160" s="111"/>
      <c r="S160" s="111"/>
      <c r="T160" s="111"/>
      <c r="U160" s="111"/>
      <c r="V160" s="111"/>
      <c r="W160" s="111"/>
      <c r="X160" s="111"/>
      <c r="Y160" s="111"/>
      <c r="Z160" s="111"/>
      <c r="AA160" s="111"/>
    </row>
    <row r="161" spans="1:27">
      <c r="A161" s="111"/>
      <c r="B161" s="111"/>
      <c r="C161" s="111"/>
      <c r="D161" s="111"/>
      <c r="E161" s="111"/>
      <c r="F161" s="111"/>
      <c r="G161" s="111"/>
      <c r="H161" s="111"/>
      <c r="I161" s="111"/>
      <c r="J161" s="111"/>
      <c r="K161" s="111"/>
      <c r="L161" s="111"/>
      <c r="M161" s="111"/>
      <c r="N161" s="111"/>
      <c r="O161" s="111"/>
      <c r="P161" s="111"/>
      <c r="Q161" s="111"/>
      <c r="R161" s="111"/>
      <c r="S161" s="111"/>
      <c r="T161" s="111"/>
      <c r="U161" s="111"/>
      <c r="V161" s="111"/>
      <c r="W161" s="111"/>
      <c r="X161" s="111"/>
      <c r="Y161" s="111"/>
      <c r="Z161" s="111"/>
      <c r="AA161" s="111"/>
    </row>
    <row r="162" spans="1:27">
      <c r="A162" s="111"/>
      <c r="B162" s="111"/>
      <c r="C162" s="111"/>
      <c r="D162" s="111"/>
      <c r="E162" s="111"/>
      <c r="F162" s="111"/>
      <c r="G162" s="111"/>
      <c r="H162" s="111"/>
      <c r="I162" s="111"/>
      <c r="J162" s="111"/>
      <c r="K162" s="111"/>
      <c r="L162" s="111"/>
      <c r="M162" s="111"/>
      <c r="N162" s="111"/>
      <c r="O162" s="111"/>
      <c r="P162" s="111"/>
      <c r="Q162" s="111"/>
      <c r="R162" s="111"/>
      <c r="S162" s="111"/>
      <c r="T162" s="111"/>
      <c r="U162" s="111"/>
      <c r="V162" s="111"/>
      <c r="W162" s="111"/>
      <c r="X162" s="111"/>
      <c r="Y162" s="111"/>
      <c r="Z162" s="111"/>
      <c r="AA162" s="111"/>
    </row>
    <row r="163" spans="1:27">
      <c r="A163" s="111"/>
      <c r="B163" s="111"/>
      <c r="C163" s="111"/>
      <c r="D163" s="111"/>
      <c r="E163" s="111"/>
      <c r="F163" s="111"/>
      <c r="G163" s="111"/>
      <c r="H163" s="111"/>
      <c r="I163" s="111"/>
      <c r="J163" s="111"/>
      <c r="K163" s="111"/>
      <c r="L163" s="111"/>
      <c r="M163" s="111"/>
      <c r="N163" s="111"/>
      <c r="O163" s="111"/>
      <c r="P163" s="111"/>
      <c r="Q163" s="111"/>
      <c r="R163" s="111"/>
      <c r="S163" s="111"/>
      <c r="T163" s="111"/>
      <c r="U163" s="111"/>
      <c r="V163" s="111"/>
      <c r="W163" s="111"/>
      <c r="X163" s="111"/>
      <c r="Y163" s="111"/>
      <c r="Z163" s="111"/>
      <c r="AA163" s="111"/>
    </row>
    <row r="164" spans="1:27">
      <c r="A164" s="111"/>
      <c r="B164" s="111"/>
      <c r="C164" s="111"/>
      <c r="D164" s="111"/>
      <c r="E164" s="111"/>
      <c r="F164" s="111"/>
      <c r="G164" s="111"/>
      <c r="H164" s="111"/>
      <c r="I164" s="111"/>
      <c r="J164" s="111"/>
      <c r="K164" s="111"/>
      <c r="L164" s="111"/>
      <c r="M164" s="111"/>
      <c r="N164" s="111"/>
      <c r="O164" s="111"/>
      <c r="P164" s="111"/>
      <c r="Q164" s="111"/>
      <c r="R164" s="111"/>
      <c r="S164" s="111"/>
      <c r="T164" s="111"/>
      <c r="U164" s="111"/>
      <c r="V164" s="111"/>
      <c r="W164" s="111"/>
      <c r="X164" s="111"/>
      <c r="Y164" s="111"/>
      <c r="Z164" s="111"/>
      <c r="AA164" s="111"/>
    </row>
    <row r="165" spans="1:27">
      <c r="A165" s="111"/>
      <c r="B165" s="111"/>
      <c r="C165" s="111"/>
      <c r="D165" s="111"/>
      <c r="E165" s="111"/>
      <c r="F165" s="111"/>
      <c r="G165" s="111"/>
      <c r="H165" s="111"/>
      <c r="I165" s="111"/>
      <c r="J165" s="111"/>
      <c r="K165" s="111"/>
      <c r="L165" s="111"/>
      <c r="M165" s="111"/>
      <c r="N165" s="111"/>
      <c r="O165" s="111"/>
      <c r="P165" s="111"/>
      <c r="Q165" s="111"/>
      <c r="R165" s="111"/>
      <c r="S165" s="111"/>
      <c r="T165" s="111"/>
      <c r="U165" s="111"/>
      <c r="V165" s="111"/>
      <c r="W165" s="111"/>
      <c r="X165" s="111"/>
      <c r="Y165" s="111"/>
      <c r="Z165" s="111"/>
      <c r="AA165" s="111"/>
    </row>
    <row r="166" spans="1:27">
      <c r="A166" s="111"/>
      <c r="B166" s="111"/>
      <c r="C166" s="111"/>
      <c r="D166" s="111"/>
      <c r="E166" s="111"/>
      <c r="F166" s="111"/>
      <c r="G166" s="111"/>
      <c r="H166" s="111"/>
      <c r="I166" s="111"/>
      <c r="J166" s="111"/>
      <c r="K166" s="111"/>
      <c r="L166" s="111"/>
      <c r="M166" s="111"/>
      <c r="N166" s="111"/>
      <c r="O166" s="111"/>
      <c r="P166" s="111"/>
      <c r="Q166" s="111"/>
      <c r="R166" s="111"/>
      <c r="S166" s="111"/>
      <c r="T166" s="111"/>
      <c r="U166" s="111"/>
      <c r="V166" s="111"/>
      <c r="W166" s="111"/>
      <c r="X166" s="111"/>
      <c r="Y166" s="111"/>
      <c r="Z166" s="111"/>
      <c r="AA166" s="111"/>
    </row>
    <row r="167" spans="1:27">
      <c r="A167" s="111"/>
      <c r="B167" s="111"/>
      <c r="C167" s="111"/>
      <c r="D167" s="111"/>
      <c r="E167" s="111"/>
      <c r="F167" s="111"/>
      <c r="G167" s="111"/>
      <c r="H167" s="111"/>
      <c r="I167" s="111"/>
      <c r="J167" s="111"/>
      <c r="K167" s="111"/>
      <c r="L167" s="111"/>
      <c r="M167" s="111"/>
      <c r="N167" s="111"/>
      <c r="O167" s="111"/>
      <c r="P167" s="111"/>
      <c r="Q167" s="111"/>
      <c r="R167" s="111"/>
      <c r="S167" s="111"/>
      <c r="T167" s="111"/>
      <c r="U167" s="111"/>
      <c r="V167" s="111"/>
      <c r="W167" s="111"/>
      <c r="X167" s="111"/>
      <c r="Y167" s="111"/>
      <c r="Z167" s="111"/>
      <c r="AA167" s="111"/>
    </row>
    <row r="168" spans="1:27">
      <c r="A168" s="111"/>
      <c r="B168" s="111"/>
      <c r="C168" s="111"/>
      <c r="D168" s="111"/>
      <c r="E168" s="111"/>
      <c r="F168" s="111"/>
      <c r="G168" s="111"/>
      <c r="H168" s="111"/>
      <c r="I168" s="111"/>
      <c r="J168" s="111"/>
      <c r="K168" s="111"/>
      <c r="L168" s="111"/>
      <c r="M168" s="111"/>
      <c r="N168" s="111"/>
      <c r="O168" s="111"/>
      <c r="P168" s="111"/>
      <c r="Q168" s="111"/>
      <c r="R168" s="111"/>
      <c r="S168" s="111"/>
      <c r="T168" s="111"/>
      <c r="U168" s="111"/>
      <c r="V168" s="111"/>
      <c r="W168" s="111"/>
      <c r="X168" s="111"/>
      <c r="Y168" s="111"/>
      <c r="Z168" s="111"/>
      <c r="AA168" s="111"/>
    </row>
    <row r="169" spans="1:27">
      <c r="A169" s="111"/>
      <c r="B169" s="111"/>
      <c r="C169" s="111"/>
      <c r="D169" s="111"/>
      <c r="E169" s="111"/>
      <c r="F169" s="111"/>
      <c r="G169" s="111"/>
      <c r="H169" s="111"/>
      <c r="I169" s="111"/>
      <c r="J169" s="111"/>
      <c r="K169" s="111"/>
      <c r="L169" s="111"/>
      <c r="M169" s="111"/>
      <c r="N169" s="111"/>
      <c r="O169" s="111"/>
      <c r="P169" s="111"/>
      <c r="Q169" s="111"/>
      <c r="R169" s="111"/>
      <c r="S169" s="111"/>
      <c r="T169" s="111"/>
      <c r="U169" s="111"/>
      <c r="V169" s="111"/>
      <c r="W169" s="111"/>
      <c r="X169" s="111"/>
      <c r="Y169" s="111"/>
      <c r="Z169" s="111"/>
      <c r="AA169" s="111"/>
    </row>
    <row r="170" spans="1:27">
      <c r="A170" s="111"/>
      <c r="B170" s="111"/>
      <c r="C170" s="111"/>
      <c r="D170" s="111"/>
      <c r="E170" s="111"/>
      <c r="F170" s="111"/>
      <c r="G170" s="111"/>
      <c r="H170" s="111"/>
      <c r="I170" s="111"/>
      <c r="J170" s="111"/>
      <c r="K170" s="111"/>
      <c r="L170" s="111"/>
      <c r="M170" s="111"/>
      <c r="N170" s="111"/>
      <c r="O170" s="111"/>
      <c r="P170" s="111"/>
      <c r="Q170" s="111"/>
      <c r="R170" s="111"/>
      <c r="S170" s="111"/>
      <c r="T170" s="111"/>
      <c r="U170" s="111"/>
      <c r="V170" s="111"/>
      <c r="W170" s="111"/>
      <c r="X170" s="111"/>
      <c r="Y170" s="111"/>
      <c r="Z170" s="111"/>
      <c r="AA170" s="111"/>
    </row>
    <row r="171" spans="1:27">
      <c r="A171" s="111"/>
      <c r="B171" s="111"/>
      <c r="C171" s="111"/>
      <c r="D171" s="111"/>
      <c r="E171" s="111"/>
      <c r="F171" s="111"/>
      <c r="G171" s="111"/>
      <c r="H171" s="111"/>
      <c r="I171" s="111"/>
      <c r="J171" s="111"/>
      <c r="K171" s="111"/>
      <c r="L171" s="111"/>
      <c r="M171" s="111"/>
      <c r="N171" s="111"/>
      <c r="O171" s="111"/>
      <c r="P171" s="111"/>
      <c r="Q171" s="111"/>
      <c r="R171" s="111"/>
      <c r="S171" s="111"/>
      <c r="T171" s="111"/>
      <c r="U171" s="111"/>
      <c r="V171" s="111"/>
      <c r="W171" s="111"/>
      <c r="X171" s="111"/>
      <c r="Y171" s="111"/>
      <c r="Z171" s="111"/>
      <c r="AA171" s="111"/>
    </row>
    <row r="172" spans="1:27">
      <c r="A172" s="111"/>
      <c r="B172" s="111"/>
      <c r="C172" s="111"/>
      <c r="D172" s="111"/>
      <c r="E172" s="111"/>
      <c r="F172" s="111"/>
      <c r="G172" s="111"/>
      <c r="H172" s="111"/>
      <c r="I172" s="111"/>
      <c r="J172" s="111"/>
      <c r="K172" s="111"/>
      <c r="L172" s="111"/>
      <c r="M172" s="111"/>
      <c r="N172" s="111"/>
      <c r="O172" s="111"/>
      <c r="P172" s="111"/>
      <c r="Q172" s="111"/>
      <c r="R172" s="111"/>
      <c r="S172" s="111"/>
      <c r="T172" s="111"/>
      <c r="U172" s="111"/>
      <c r="V172" s="111"/>
      <c r="W172" s="111"/>
      <c r="X172" s="111"/>
      <c r="Y172" s="111"/>
      <c r="Z172" s="111"/>
      <c r="AA172" s="111"/>
    </row>
    <row r="173" spans="1:27">
      <c r="A173" s="111"/>
      <c r="B173" s="111"/>
      <c r="C173" s="111"/>
      <c r="D173" s="111"/>
      <c r="E173" s="111"/>
      <c r="F173" s="111"/>
      <c r="G173" s="111"/>
      <c r="H173" s="111"/>
      <c r="I173" s="111"/>
      <c r="J173" s="111"/>
      <c r="K173" s="111"/>
      <c r="L173" s="111"/>
      <c r="M173" s="111"/>
      <c r="N173" s="111"/>
      <c r="O173" s="111"/>
      <c r="P173" s="111"/>
      <c r="Q173" s="111"/>
      <c r="R173" s="111"/>
      <c r="S173" s="111"/>
      <c r="T173" s="111"/>
      <c r="U173" s="111"/>
      <c r="V173" s="111"/>
      <c r="W173" s="111"/>
      <c r="X173" s="111"/>
      <c r="Y173" s="111"/>
      <c r="Z173" s="111"/>
      <c r="AA173" s="111"/>
    </row>
    <row r="174" spans="1:27">
      <c r="A174" s="111"/>
      <c r="B174" s="111"/>
      <c r="C174" s="111"/>
      <c r="D174" s="111"/>
      <c r="E174" s="111"/>
      <c r="F174" s="111"/>
      <c r="G174" s="111"/>
      <c r="H174" s="111"/>
      <c r="I174" s="111"/>
      <c r="J174" s="111"/>
      <c r="K174" s="111"/>
      <c r="L174" s="111"/>
      <c r="M174" s="111"/>
      <c r="N174" s="111"/>
      <c r="O174" s="111"/>
      <c r="P174" s="111"/>
      <c r="Q174" s="111"/>
      <c r="R174" s="111"/>
      <c r="S174" s="111"/>
      <c r="T174" s="111"/>
      <c r="U174" s="111"/>
      <c r="V174" s="111"/>
      <c r="W174" s="111"/>
      <c r="X174" s="111"/>
      <c r="Y174" s="111"/>
      <c r="Z174" s="111"/>
      <c r="AA174" s="111"/>
    </row>
    <row r="175" spans="1:27">
      <c r="A175" s="111"/>
      <c r="B175" s="111"/>
      <c r="C175" s="111"/>
      <c r="D175" s="111"/>
      <c r="E175" s="111"/>
      <c r="F175" s="111"/>
      <c r="G175" s="111"/>
      <c r="H175" s="111"/>
      <c r="I175" s="111"/>
      <c r="J175" s="111"/>
      <c r="K175" s="111"/>
      <c r="L175" s="111"/>
      <c r="M175" s="111"/>
      <c r="N175" s="111"/>
      <c r="O175" s="111"/>
      <c r="P175" s="111"/>
      <c r="Q175" s="111"/>
      <c r="R175" s="111"/>
      <c r="S175" s="111"/>
      <c r="T175" s="111"/>
      <c r="U175" s="111"/>
      <c r="V175" s="111"/>
      <c r="W175" s="111"/>
      <c r="X175" s="111"/>
      <c r="Y175" s="111"/>
      <c r="Z175" s="111"/>
      <c r="AA175" s="111"/>
    </row>
    <row r="176" spans="1:27">
      <c r="A176" s="111"/>
      <c r="B176" s="111"/>
      <c r="C176" s="111"/>
      <c r="D176" s="111"/>
      <c r="E176" s="111"/>
      <c r="F176" s="111"/>
      <c r="G176" s="111"/>
      <c r="H176" s="111"/>
      <c r="I176" s="111"/>
      <c r="J176" s="111"/>
      <c r="K176" s="111"/>
      <c r="L176" s="111"/>
      <c r="M176" s="111"/>
      <c r="N176" s="111"/>
      <c r="O176" s="111"/>
      <c r="P176" s="111"/>
      <c r="Q176" s="111"/>
      <c r="R176" s="111"/>
      <c r="S176" s="111"/>
      <c r="T176" s="111"/>
      <c r="U176" s="111"/>
      <c r="V176" s="111"/>
      <c r="W176" s="111"/>
      <c r="X176" s="111"/>
      <c r="Y176" s="111"/>
      <c r="Z176" s="111"/>
      <c r="AA176" s="111"/>
    </row>
    <row r="177" spans="1:27">
      <c r="A177" s="111"/>
      <c r="B177" s="111"/>
      <c r="C177" s="111"/>
      <c r="D177" s="111"/>
      <c r="E177" s="111"/>
      <c r="F177" s="111"/>
      <c r="G177" s="111"/>
      <c r="H177" s="111"/>
      <c r="I177" s="111"/>
      <c r="J177" s="111"/>
      <c r="K177" s="111"/>
      <c r="L177" s="111"/>
      <c r="M177" s="111"/>
      <c r="N177" s="111"/>
      <c r="O177" s="111"/>
      <c r="P177" s="111"/>
      <c r="Q177" s="111"/>
      <c r="R177" s="111"/>
      <c r="S177" s="111"/>
      <c r="T177" s="111"/>
      <c r="U177" s="111"/>
      <c r="V177" s="111"/>
      <c r="W177" s="111"/>
      <c r="X177" s="111"/>
      <c r="Y177" s="111"/>
      <c r="Z177" s="111"/>
      <c r="AA177" s="111"/>
    </row>
    <row r="178" spans="1:27">
      <c r="A178" s="111"/>
      <c r="B178" s="111"/>
      <c r="C178" s="111"/>
      <c r="D178" s="111"/>
      <c r="E178" s="111"/>
      <c r="F178" s="111"/>
      <c r="G178" s="111"/>
      <c r="H178" s="111"/>
      <c r="I178" s="111"/>
      <c r="J178" s="111"/>
      <c r="K178" s="111"/>
      <c r="L178" s="111"/>
      <c r="M178" s="111"/>
      <c r="N178" s="111"/>
      <c r="O178" s="111"/>
      <c r="P178" s="111"/>
      <c r="Q178" s="111"/>
      <c r="R178" s="111"/>
      <c r="S178" s="111"/>
      <c r="T178" s="111"/>
      <c r="U178" s="111"/>
      <c r="V178" s="111"/>
      <c r="W178" s="111"/>
      <c r="X178" s="111"/>
      <c r="Y178" s="111"/>
      <c r="Z178" s="111"/>
      <c r="AA178" s="111"/>
    </row>
    <row r="179" spans="1:27">
      <c r="A179" s="111"/>
      <c r="B179" s="111"/>
      <c r="C179" s="111"/>
      <c r="D179" s="111"/>
      <c r="E179" s="111"/>
      <c r="F179" s="111"/>
      <c r="G179" s="111"/>
      <c r="H179" s="111"/>
      <c r="I179" s="111"/>
      <c r="J179" s="111"/>
      <c r="K179" s="111"/>
      <c r="L179" s="111"/>
      <c r="M179" s="111"/>
      <c r="N179" s="111"/>
      <c r="O179" s="111"/>
      <c r="P179" s="111"/>
      <c r="Q179" s="111"/>
      <c r="R179" s="111"/>
      <c r="S179" s="111"/>
      <c r="T179" s="111"/>
      <c r="U179" s="111"/>
      <c r="V179" s="111"/>
      <c r="W179" s="111"/>
      <c r="X179" s="111"/>
      <c r="Y179" s="111"/>
      <c r="Z179" s="111"/>
      <c r="AA179" s="111"/>
    </row>
    <row r="180" spans="1:27">
      <c r="A180" s="111"/>
      <c r="B180" s="111"/>
      <c r="C180" s="111"/>
      <c r="D180" s="111"/>
      <c r="E180" s="111"/>
      <c r="F180" s="111"/>
      <c r="G180" s="111"/>
      <c r="H180" s="111"/>
      <c r="I180" s="111"/>
      <c r="J180" s="111"/>
      <c r="K180" s="111"/>
      <c r="L180" s="111"/>
      <c r="M180" s="111"/>
      <c r="N180" s="111"/>
      <c r="O180" s="111"/>
      <c r="P180" s="111"/>
      <c r="Q180" s="111"/>
      <c r="R180" s="111"/>
      <c r="S180" s="111"/>
      <c r="T180" s="111"/>
      <c r="U180" s="111"/>
      <c r="V180" s="111"/>
      <c r="W180" s="111"/>
      <c r="X180" s="111"/>
      <c r="Y180" s="111"/>
      <c r="Z180" s="111"/>
      <c r="AA180" s="111"/>
    </row>
    <row r="181" spans="1:27">
      <c r="A181" s="111"/>
      <c r="B181" s="111"/>
      <c r="C181" s="111"/>
      <c r="D181" s="111"/>
      <c r="E181" s="111"/>
      <c r="F181" s="111"/>
      <c r="G181" s="111"/>
      <c r="H181" s="111"/>
      <c r="I181" s="111"/>
      <c r="J181" s="111"/>
      <c r="K181" s="111"/>
      <c r="L181" s="111"/>
      <c r="M181" s="111"/>
      <c r="N181" s="111"/>
      <c r="O181" s="111"/>
      <c r="P181" s="111"/>
      <c r="Q181" s="111"/>
      <c r="R181" s="111"/>
      <c r="S181" s="111"/>
      <c r="T181" s="111"/>
      <c r="U181" s="111"/>
      <c r="V181" s="111"/>
      <c r="W181" s="111"/>
      <c r="X181" s="111"/>
      <c r="Y181" s="111"/>
      <c r="Z181" s="111"/>
      <c r="AA181" s="111"/>
    </row>
    <row r="182" spans="1:27">
      <c r="A182" s="111"/>
      <c r="B182" s="111"/>
      <c r="C182" s="111"/>
      <c r="D182" s="111"/>
      <c r="E182" s="111"/>
      <c r="F182" s="111"/>
      <c r="G182" s="111"/>
      <c r="H182" s="111"/>
      <c r="I182" s="111"/>
      <c r="J182" s="111"/>
      <c r="K182" s="111"/>
      <c r="L182" s="111"/>
      <c r="M182" s="111"/>
      <c r="N182" s="111"/>
      <c r="O182" s="111"/>
      <c r="P182" s="111"/>
      <c r="Q182" s="111"/>
      <c r="R182" s="111"/>
      <c r="S182" s="111"/>
      <c r="T182" s="111"/>
      <c r="U182" s="111"/>
      <c r="V182" s="111"/>
      <c r="W182" s="111"/>
      <c r="X182" s="111"/>
      <c r="Y182" s="111"/>
      <c r="Z182" s="111"/>
      <c r="AA182" s="111"/>
    </row>
    <row r="183" spans="1:27">
      <c r="A183" s="111"/>
      <c r="B183" s="111"/>
      <c r="C183" s="111"/>
      <c r="D183" s="111"/>
      <c r="E183" s="111"/>
      <c r="F183" s="111"/>
      <c r="G183" s="111"/>
      <c r="H183" s="111"/>
      <c r="I183" s="111"/>
      <c r="J183" s="111"/>
      <c r="K183" s="111"/>
      <c r="L183" s="111"/>
      <c r="M183" s="111"/>
      <c r="N183" s="111"/>
      <c r="O183" s="111"/>
      <c r="P183" s="111"/>
      <c r="Q183" s="111"/>
      <c r="R183" s="111"/>
      <c r="S183" s="111"/>
      <c r="T183" s="111"/>
      <c r="U183" s="111"/>
      <c r="V183" s="111"/>
      <c r="W183" s="111"/>
      <c r="X183" s="111"/>
      <c r="Y183" s="111"/>
      <c r="Z183" s="111"/>
      <c r="AA183" s="111"/>
    </row>
    <row r="184" spans="1:27">
      <c r="A184" s="111"/>
      <c r="B184" s="111"/>
      <c r="C184" s="111"/>
      <c r="D184" s="111"/>
      <c r="E184" s="111"/>
      <c r="F184" s="111"/>
      <c r="G184" s="111"/>
      <c r="H184" s="111"/>
      <c r="I184" s="111"/>
      <c r="J184" s="111"/>
      <c r="K184" s="111"/>
      <c r="L184" s="111"/>
      <c r="M184" s="111"/>
      <c r="N184" s="111"/>
      <c r="O184" s="111"/>
      <c r="P184" s="111"/>
      <c r="Q184" s="111"/>
      <c r="R184" s="111"/>
      <c r="S184" s="111"/>
      <c r="T184" s="111"/>
      <c r="U184" s="111"/>
      <c r="V184" s="111"/>
      <c r="W184" s="111"/>
      <c r="X184" s="111"/>
      <c r="Y184" s="111"/>
      <c r="Z184" s="111"/>
      <c r="AA184" s="111"/>
    </row>
    <row r="185" spans="1:27">
      <c r="A185" s="111"/>
      <c r="B185" s="111"/>
      <c r="C185" s="111"/>
      <c r="D185" s="111"/>
      <c r="E185" s="111"/>
      <c r="F185" s="111"/>
      <c r="G185" s="111"/>
      <c r="H185" s="111"/>
      <c r="I185" s="111"/>
      <c r="J185" s="111"/>
      <c r="K185" s="111"/>
      <c r="L185" s="111"/>
      <c r="M185" s="111"/>
      <c r="N185" s="111"/>
      <c r="O185" s="111"/>
      <c r="P185" s="111"/>
      <c r="Q185" s="111"/>
      <c r="R185" s="111"/>
      <c r="S185" s="111"/>
      <c r="T185" s="111"/>
      <c r="U185" s="111"/>
      <c r="V185" s="111"/>
      <c r="W185" s="111"/>
      <c r="X185" s="111"/>
      <c r="Y185" s="111"/>
      <c r="Z185" s="111"/>
      <c r="AA185" s="111"/>
    </row>
    <row r="186" spans="1:27">
      <c r="A186" s="111"/>
      <c r="B186" s="111"/>
      <c r="C186" s="111"/>
      <c r="D186" s="111"/>
      <c r="E186" s="111"/>
      <c r="F186" s="111"/>
      <c r="G186" s="111"/>
      <c r="H186" s="111"/>
      <c r="I186" s="111"/>
      <c r="J186" s="111"/>
      <c r="K186" s="111"/>
      <c r="L186" s="111"/>
      <c r="M186" s="111"/>
      <c r="N186" s="111"/>
      <c r="O186" s="111"/>
      <c r="P186" s="111"/>
      <c r="Q186" s="111"/>
      <c r="R186" s="111"/>
      <c r="S186" s="111"/>
      <c r="T186" s="111"/>
      <c r="U186" s="111"/>
      <c r="V186" s="111"/>
      <c r="W186" s="111"/>
      <c r="X186" s="111"/>
      <c r="Y186" s="111"/>
      <c r="Z186" s="111"/>
      <c r="AA186" s="111"/>
    </row>
    <row r="187" spans="1:27">
      <c r="A187" s="111"/>
      <c r="B187" s="111"/>
      <c r="C187" s="111"/>
      <c r="D187" s="111"/>
      <c r="E187" s="111"/>
      <c r="F187" s="111"/>
      <c r="G187" s="111"/>
      <c r="H187" s="111"/>
      <c r="I187" s="111"/>
      <c r="J187" s="111"/>
      <c r="K187" s="111"/>
      <c r="L187" s="111"/>
      <c r="M187" s="111"/>
      <c r="N187" s="111"/>
      <c r="O187" s="111"/>
      <c r="P187" s="111"/>
      <c r="Q187" s="111"/>
      <c r="R187" s="111"/>
      <c r="S187" s="111"/>
      <c r="T187" s="111"/>
      <c r="U187" s="111"/>
      <c r="V187" s="111"/>
      <c r="W187" s="111"/>
      <c r="X187" s="111"/>
      <c r="Y187" s="111"/>
      <c r="Z187" s="111"/>
      <c r="AA187" s="111"/>
    </row>
    <row r="188" spans="1:27">
      <c r="A188" s="111"/>
      <c r="B188" s="111"/>
      <c r="C188" s="111"/>
      <c r="D188" s="111"/>
      <c r="E188" s="111"/>
      <c r="F188" s="111"/>
      <c r="G188" s="111"/>
      <c r="H188" s="111"/>
      <c r="I188" s="111"/>
      <c r="J188" s="111"/>
      <c r="K188" s="111"/>
      <c r="L188" s="111"/>
      <c r="M188" s="111"/>
      <c r="N188" s="111"/>
      <c r="O188" s="111"/>
      <c r="P188" s="111"/>
      <c r="Q188" s="111"/>
      <c r="R188" s="111"/>
      <c r="S188" s="111"/>
      <c r="T188" s="111"/>
      <c r="U188" s="111"/>
      <c r="V188" s="111"/>
      <c r="W188" s="111"/>
      <c r="X188" s="111"/>
      <c r="Y188" s="111"/>
      <c r="Z188" s="111"/>
      <c r="AA188" s="111"/>
    </row>
    <row r="189" spans="1:27">
      <c r="A189" s="111"/>
      <c r="B189" s="111"/>
      <c r="C189" s="111"/>
      <c r="D189" s="111"/>
      <c r="E189" s="111"/>
      <c r="F189" s="111"/>
      <c r="G189" s="111"/>
      <c r="H189" s="111"/>
      <c r="I189" s="111"/>
      <c r="J189" s="111"/>
      <c r="K189" s="111"/>
      <c r="L189" s="111"/>
      <c r="M189" s="111"/>
      <c r="N189" s="111"/>
      <c r="O189" s="111"/>
      <c r="P189" s="111"/>
      <c r="Q189" s="111"/>
      <c r="R189" s="111"/>
      <c r="S189" s="111"/>
      <c r="T189" s="111"/>
      <c r="U189" s="111"/>
      <c r="V189" s="111"/>
      <c r="W189" s="111"/>
      <c r="X189" s="111"/>
      <c r="Y189" s="111"/>
      <c r="Z189" s="111"/>
      <c r="AA189" s="111"/>
    </row>
    <row r="190" spans="1:27">
      <c r="A190" s="111"/>
      <c r="B190" s="111"/>
      <c r="C190" s="111"/>
      <c r="D190" s="111"/>
      <c r="E190" s="111"/>
      <c r="F190" s="111"/>
      <c r="G190" s="111"/>
      <c r="H190" s="111"/>
      <c r="I190" s="111"/>
      <c r="J190" s="111"/>
      <c r="K190" s="111"/>
      <c r="L190" s="111"/>
      <c r="M190" s="111"/>
      <c r="N190" s="111"/>
      <c r="O190" s="111"/>
      <c r="P190" s="111"/>
      <c r="Q190" s="111"/>
      <c r="R190" s="111"/>
      <c r="S190" s="111"/>
      <c r="T190" s="111"/>
      <c r="U190" s="111"/>
      <c r="V190" s="111"/>
      <c r="W190" s="111"/>
      <c r="X190" s="111"/>
      <c r="Y190" s="111"/>
      <c r="Z190" s="111"/>
      <c r="AA190" s="111"/>
    </row>
    <row r="191" spans="1:27">
      <c r="A191" s="111"/>
      <c r="B191" s="111"/>
      <c r="C191" s="111"/>
      <c r="D191" s="111"/>
      <c r="E191" s="111"/>
      <c r="F191" s="111"/>
      <c r="G191" s="111"/>
      <c r="H191" s="111"/>
      <c r="I191" s="111"/>
      <c r="J191" s="111"/>
      <c r="K191" s="111"/>
      <c r="L191" s="111"/>
      <c r="M191" s="111"/>
      <c r="N191" s="111"/>
      <c r="O191" s="111"/>
      <c r="P191" s="111"/>
      <c r="Q191" s="111"/>
      <c r="R191" s="111"/>
      <c r="S191" s="111"/>
      <c r="T191" s="111"/>
      <c r="U191" s="111"/>
      <c r="V191" s="111"/>
      <c r="W191" s="111"/>
      <c r="X191" s="111"/>
      <c r="Y191" s="111"/>
      <c r="Z191" s="111"/>
      <c r="AA191" s="111"/>
    </row>
    <row r="192" spans="1:27">
      <c r="A192" s="111"/>
      <c r="B192" s="111"/>
      <c r="C192" s="111"/>
      <c r="D192" s="111"/>
      <c r="E192" s="111"/>
      <c r="F192" s="111"/>
      <c r="G192" s="111"/>
      <c r="H192" s="111"/>
      <c r="I192" s="111"/>
      <c r="J192" s="111"/>
      <c r="K192" s="111"/>
      <c r="L192" s="111"/>
      <c r="M192" s="111"/>
      <c r="N192" s="111"/>
      <c r="O192" s="111"/>
      <c r="P192" s="111"/>
      <c r="Q192" s="111"/>
      <c r="R192" s="111"/>
      <c r="S192" s="111"/>
      <c r="T192" s="111"/>
      <c r="U192" s="111"/>
      <c r="V192" s="111"/>
      <c r="W192" s="111"/>
      <c r="X192" s="111"/>
      <c r="Y192" s="111"/>
      <c r="Z192" s="111"/>
      <c r="AA192" s="111"/>
    </row>
    <row r="193" spans="1:27">
      <c r="A193" s="111"/>
      <c r="B193" s="111"/>
      <c r="C193" s="111"/>
      <c r="D193" s="111"/>
      <c r="E193" s="111"/>
      <c r="F193" s="111"/>
      <c r="G193" s="111"/>
      <c r="H193" s="111"/>
      <c r="I193" s="111"/>
      <c r="J193" s="111"/>
      <c r="K193" s="111"/>
      <c r="L193" s="111"/>
      <c r="M193" s="111"/>
      <c r="N193" s="111"/>
      <c r="O193" s="111"/>
      <c r="P193" s="111"/>
      <c r="Q193" s="111"/>
      <c r="R193" s="111"/>
      <c r="S193" s="111"/>
      <c r="T193" s="111"/>
      <c r="U193" s="111"/>
      <c r="V193" s="111"/>
      <c r="W193" s="111"/>
      <c r="X193" s="111"/>
      <c r="Y193" s="111"/>
      <c r="Z193" s="111"/>
      <c r="AA193" s="111"/>
    </row>
    <row r="194" spans="1:27">
      <c r="A194" s="111"/>
      <c r="B194" s="111"/>
      <c r="C194" s="111"/>
      <c r="D194" s="111"/>
      <c r="E194" s="111"/>
      <c r="F194" s="111"/>
      <c r="G194" s="111"/>
      <c r="H194" s="111"/>
      <c r="I194" s="111"/>
      <c r="J194" s="111"/>
      <c r="K194" s="111"/>
      <c r="L194" s="111"/>
      <c r="M194" s="111"/>
      <c r="N194" s="111"/>
      <c r="O194" s="111"/>
      <c r="P194" s="111"/>
      <c r="Q194" s="111"/>
      <c r="R194" s="111"/>
      <c r="S194" s="111"/>
      <c r="T194" s="111"/>
      <c r="U194" s="111"/>
      <c r="V194" s="111"/>
      <c r="W194" s="111"/>
      <c r="X194" s="111"/>
      <c r="Y194" s="111"/>
      <c r="Z194" s="111"/>
      <c r="AA194" s="111"/>
    </row>
    <row r="195" spans="1:27">
      <c r="A195" s="111"/>
      <c r="B195" s="111"/>
      <c r="C195" s="111"/>
      <c r="D195" s="111"/>
      <c r="E195" s="111"/>
      <c r="F195" s="111"/>
      <c r="G195" s="111"/>
      <c r="H195" s="111"/>
      <c r="I195" s="111"/>
      <c r="J195" s="111"/>
      <c r="K195" s="111"/>
      <c r="L195" s="111"/>
      <c r="M195" s="111"/>
      <c r="N195" s="111"/>
      <c r="O195" s="111"/>
      <c r="P195" s="111"/>
      <c r="Q195" s="111"/>
      <c r="R195" s="111"/>
      <c r="S195" s="111"/>
      <c r="T195" s="111"/>
      <c r="U195" s="111"/>
      <c r="V195" s="111"/>
      <c r="W195" s="111"/>
      <c r="X195" s="111"/>
      <c r="Y195" s="111"/>
      <c r="Z195" s="111"/>
      <c r="AA195" s="111"/>
    </row>
    <row r="196" spans="1:27">
      <c r="A196" s="111"/>
      <c r="B196" s="111"/>
      <c r="C196" s="111"/>
      <c r="D196" s="111"/>
      <c r="E196" s="111"/>
      <c r="F196" s="111"/>
      <c r="G196" s="111"/>
      <c r="H196" s="111"/>
      <c r="I196" s="111"/>
      <c r="J196" s="111"/>
      <c r="K196" s="111"/>
      <c r="L196" s="111"/>
      <c r="M196" s="111"/>
      <c r="N196" s="111"/>
      <c r="O196" s="111"/>
      <c r="P196" s="111"/>
      <c r="Q196" s="111"/>
      <c r="R196" s="111"/>
      <c r="S196" s="111"/>
      <c r="T196" s="111"/>
      <c r="U196" s="111"/>
      <c r="V196" s="111"/>
      <c r="W196" s="111"/>
      <c r="X196" s="111"/>
      <c r="Y196" s="111"/>
      <c r="Z196" s="111"/>
      <c r="AA196" s="111"/>
    </row>
    <row r="197" spans="1:27">
      <c r="A197" s="111"/>
      <c r="B197" s="111"/>
      <c r="C197" s="111"/>
      <c r="D197" s="111"/>
      <c r="E197" s="111"/>
      <c r="F197" s="111"/>
      <c r="G197" s="111"/>
      <c r="H197" s="111"/>
      <c r="I197" s="111"/>
      <c r="J197" s="111"/>
      <c r="K197" s="111"/>
      <c r="L197" s="111"/>
      <c r="M197" s="111"/>
      <c r="N197" s="111"/>
      <c r="O197" s="111"/>
      <c r="P197" s="111"/>
      <c r="Q197" s="111"/>
      <c r="R197" s="111"/>
      <c r="S197" s="111"/>
      <c r="T197" s="111"/>
      <c r="U197" s="111"/>
      <c r="V197" s="111"/>
      <c r="W197" s="111"/>
      <c r="X197" s="111"/>
      <c r="Y197" s="111"/>
      <c r="Z197" s="111"/>
      <c r="AA197" s="111"/>
    </row>
    <row r="198" spans="1:27">
      <c r="A198" s="111"/>
      <c r="B198" s="111"/>
      <c r="C198" s="111"/>
      <c r="D198" s="111"/>
      <c r="E198" s="111"/>
      <c r="F198" s="111"/>
      <c r="G198" s="111"/>
      <c r="H198" s="111"/>
      <c r="I198" s="111"/>
      <c r="J198" s="111"/>
      <c r="K198" s="111"/>
      <c r="L198" s="111"/>
      <c r="M198" s="111"/>
      <c r="N198" s="111"/>
      <c r="O198" s="111"/>
      <c r="P198" s="111"/>
      <c r="Q198" s="111"/>
      <c r="R198" s="111"/>
      <c r="S198" s="111"/>
      <c r="T198" s="111"/>
      <c r="U198" s="111"/>
      <c r="V198" s="111"/>
      <c r="W198" s="111"/>
      <c r="X198" s="111"/>
      <c r="Y198" s="111"/>
      <c r="Z198" s="111"/>
      <c r="AA198" s="111"/>
    </row>
    <row r="199" spans="1:27">
      <c r="A199" s="111"/>
      <c r="B199" s="111"/>
      <c r="C199" s="111"/>
      <c r="D199" s="111"/>
      <c r="E199" s="111"/>
      <c r="F199" s="111"/>
      <c r="G199" s="111"/>
      <c r="H199" s="111"/>
      <c r="I199" s="111"/>
      <c r="J199" s="111"/>
      <c r="K199" s="111"/>
      <c r="L199" s="111"/>
      <c r="M199" s="111"/>
      <c r="N199" s="111"/>
      <c r="O199" s="111"/>
      <c r="P199" s="111"/>
      <c r="Q199" s="111"/>
      <c r="R199" s="111"/>
      <c r="S199" s="111"/>
      <c r="T199" s="111"/>
      <c r="U199" s="111"/>
      <c r="V199" s="111"/>
      <c r="W199" s="111"/>
      <c r="X199" s="111"/>
      <c r="Y199" s="111"/>
      <c r="Z199" s="111"/>
      <c r="AA199" s="111"/>
    </row>
    <row r="200" spans="1:27">
      <c r="A200" s="111"/>
      <c r="B200" s="111"/>
      <c r="C200" s="111"/>
      <c r="D200" s="111"/>
      <c r="E200" s="111"/>
      <c r="F200" s="111"/>
      <c r="G200" s="111"/>
      <c r="H200" s="111"/>
      <c r="I200" s="111"/>
      <c r="J200" s="111"/>
      <c r="K200" s="111"/>
      <c r="L200" s="111"/>
      <c r="M200" s="111"/>
      <c r="N200" s="111"/>
      <c r="O200" s="111"/>
      <c r="P200" s="111"/>
      <c r="Q200" s="111"/>
      <c r="R200" s="111"/>
      <c r="S200" s="111"/>
      <c r="T200" s="111"/>
      <c r="U200" s="111"/>
      <c r="V200" s="111"/>
      <c r="W200" s="111"/>
      <c r="X200" s="111"/>
      <c r="Y200" s="111"/>
      <c r="Z200" s="111"/>
      <c r="AA200" s="111"/>
    </row>
    <row r="201" spans="1:27">
      <c r="A201" s="111"/>
      <c r="B201" s="111"/>
      <c r="C201" s="111"/>
      <c r="D201" s="111"/>
      <c r="E201" s="111"/>
      <c r="F201" s="111"/>
      <c r="G201" s="111"/>
      <c r="H201" s="111"/>
      <c r="I201" s="111"/>
      <c r="J201" s="111"/>
      <c r="K201" s="111"/>
      <c r="L201" s="111"/>
      <c r="M201" s="111"/>
      <c r="N201" s="111"/>
      <c r="O201" s="111"/>
      <c r="P201" s="111"/>
      <c r="Q201" s="111"/>
      <c r="R201" s="111"/>
      <c r="S201" s="111"/>
      <c r="T201" s="111"/>
      <c r="U201" s="111"/>
      <c r="V201" s="111"/>
      <c r="W201" s="111"/>
      <c r="X201" s="111"/>
      <c r="Y201" s="111"/>
      <c r="Z201" s="111"/>
      <c r="AA201" s="111"/>
    </row>
    <row r="202" spans="1:27">
      <c r="A202" s="111"/>
      <c r="B202" s="111"/>
      <c r="C202" s="111"/>
      <c r="D202" s="111"/>
      <c r="E202" s="111"/>
      <c r="F202" s="111"/>
      <c r="G202" s="111"/>
      <c r="H202" s="111"/>
      <c r="I202" s="111"/>
      <c r="J202" s="111"/>
      <c r="K202" s="111"/>
      <c r="L202" s="111"/>
      <c r="M202" s="111"/>
      <c r="N202" s="111"/>
      <c r="O202" s="111"/>
      <c r="P202" s="111"/>
      <c r="Q202" s="111"/>
      <c r="R202" s="111"/>
      <c r="S202" s="111"/>
      <c r="T202" s="111"/>
      <c r="U202" s="111"/>
      <c r="V202" s="111"/>
      <c r="W202" s="111"/>
      <c r="X202" s="111"/>
      <c r="Y202" s="111"/>
      <c r="Z202" s="111"/>
      <c r="AA202" s="111"/>
    </row>
    <row r="203" spans="1:27">
      <c r="A203" s="111"/>
      <c r="B203" s="111"/>
      <c r="C203" s="111"/>
      <c r="D203" s="111"/>
      <c r="E203" s="111"/>
      <c r="F203" s="111"/>
      <c r="G203" s="111"/>
      <c r="H203" s="111"/>
      <c r="I203" s="111"/>
      <c r="J203" s="111"/>
      <c r="K203" s="111"/>
      <c r="L203" s="111"/>
      <c r="M203" s="111"/>
      <c r="N203" s="111"/>
      <c r="O203" s="111"/>
      <c r="P203" s="111"/>
      <c r="Q203" s="111"/>
      <c r="R203" s="111"/>
      <c r="S203" s="111"/>
      <c r="T203" s="111"/>
      <c r="U203" s="111"/>
      <c r="V203" s="111"/>
      <c r="W203" s="111"/>
      <c r="X203" s="111"/>
      <c r="Y203" s="111"/>
      <c r="Z203" s="111"/>
      <c r="AA203" s="111"/>
    </row>
    <row r="204" spans="1:27">
      <c r="A204" s="111"/>
      <c r="B204" s="111"/>
      <c r="C204" s="111"/>
      <c r="D204" s="111"/>
      <c r="E204" s="111"/>
      <c r="F204" s="111"/>
      <c r="G204" s="111"/>
      <c r="H204" s="111"/>
      <c r="I204" s="111"/>
      <c r="J204" s="111"/>
      <c r="K204" s="111"/>
      <c r="L204" s="111"/>
      <c r="M204" s="111"/>
      <c r="N204" s="111"/>
      <c r="O204" s="111"/>
      <c r="P204" s="111"/>
      <c r="Q204" s="111"/>
      <c r="R204" s="111"/>
      <c r="S204" s="111"/>
      <c r="T204" s="111"/>
      <c r="U204" s="111"/>
      <c r="V204" s="111"/>
      <c r="W204" s="111"/>
      <c r="X204" s="111"/>
      <c r="Y204" s="111"/>
      <c r="Z204" s="111"/>
      <c r="AA204" s="111"/>
    </row>
    <row r="205" spans="1:27">
      <c r="A205" s="111"/>
      <c r="B205" s="111"/>
      <c r="C205" s="111"/>
      <c r="D205" s="111"/>
      <c r="E205" s="111"/>
      <c r="F205" s="111"/>
      <c r="G205" s="111"/>
      <c r="H205" s="111"/>
      <c r="I205" s="111"/>
      <c r="J205" s="111"/>
      <c r="K205" s="111"/>
      <c r="L205" s="111"/>
      <c r="M205" s="111"/>
      <c r="N205" s="111"/>
      <c r="O205" s="111"/>
      <c r="P205" s="111"/>
      <c r="Q205" s="111"/>
      <c r="R205" s="111"/>
      <c r="S205" s="111"/>
      <c r="T205" s="111"/>
      <c r="U205" s="111"/>
      <c r="V205" s="111"/>
      <c r="W205" s="111"/>
      <c r="X205" s="111"/>
      <c r="Y205" s="111"/>
      <c r="Z205" s="111"/>
      <c r="AA205" s="111"/>
    </row>
    <row r="206" spans="1:27">
      <c r="A206" s="111"/>
      <c r="B206" s="111"/>
      <c r="C206" s="111"/>
      <c r="D206" s="111"/>
      <c r="E206" s="111"/>
      <c r="F206" s="111"/>
      <c r="G206" s="111"/>
      <c r="H206" s="111"/>
      <c r="I206" s="111"/>
      <c r="J206" s="111"/>
      <c r="K206" s="111"/>
      <c r="L206" s="111"/>
      <c r="M206" s="111"/>
      <c r="N206" s="111"/>
      <c r="O206" s="111"/>
      <c r="P206" s="111"/>
      <c r="Q206" s="111"/>
      <c r="R206" s="111"/>
      <c r="S206" s="111"/>
      <c r="T206" s="111"/>
      <c r="U206" s="111"/>
      <c r="V206" s="111"/>
      <c r="W206" s="111"/>
      <c r="X206" s="111"/>
      <c r="Y206" s="111"/>
      <c r="Z206" s="111"/>
      <c r="AA206" s="111"/>
    </row>
    <row r="207" spans="1:27">
      <c r="A207" s="111"/>
      <c r="B207" s="111"/>
      <c r="C207" s="111"/>
      <c r="D207" s="111"/>
      <c r="E207" s="111"/>
      <c r="F207" s="111"/>
      <c r="G207" s="111"/>
      <c r="H207" s="111"/>
      <c r="I207" s="111"/>
      <c r="J207" s="111"/>
      <c r="K207" s="111"/>
      <c r="L207" s="111"/>
      <c r="M207" s="111"/>
      <c r="N207" s="111"/>
      <c r="O207" s="111"/>
      <c r="P207" s="111"/>
      <c r="Q207" s="111"/>
      <c r="R207" s="111"/>
      <c r="S207" s="111"/>
      <c r="T207" s="111"/>
      <c r="U207" s="111"/>
      <c r="V207" s="111"/>
      <c r="W207" s="111"/>
      <c r="X207" s="111"/>
      <c r="Y207" s="111"/>
      <c r="Z207" s="111"/>
      <c r="AA207" s="111"/>
    </row>
    <row r="208" spans="1:27">
      <c r="A208" s="111"/>
      <c r="B208" s="111"/>
      <c r="C208" s="111"/>
      <c r="D208" s="111"/>
      <c r="E208" s="111"/>
      <c r="F208" s="111"/>
      <c r="G208" s="111"/>
      <c r="H208" s="111"/>
      <c r="I208" s="111"/>
      <c r="J208" s="111"/>
      <c r="K208" s="111"/>
      <c r="L208" s="111"/>
      <c r="M208" s="111"/>
      <c r="N208" s="111"/>
      <c r="O208" s="111"/>
      <c r="P208" s="111"/>
      <c r="Q208" s="111"/>
      <c r="R208" s="111"/>
      <c r="S208" s="111"/>
      <c r="T208" s="111"/>
      <c r="U208" s="111"/>
      <c r="V208" s="111"/>
      <c r="W208" s="111"/>
      <c r="X208" s="111"/>
      <c r="Y208" s="111"/>
      <c r="Z208" s="111"/>
      <c r="AA208" s="111"/>
    </row>
    <row r="209" spans="1:27">
      <c r="A209" s="111"/>
      <c r="B209" s="111"/>
      <c r="C209" s="111"/>
      <c r="D209" s="111"/>
      <c r="E209" s="111"/>
      <c r="F209" s="111"/>
      <c r="G209" s="111"/>
      <c r="H209" s="111"/>
      <c r="I209" s="111"/>
      <c r="J209" s="111"/>
      <c r="K209" s="111"/>
      <c r="L209" s="111"/>
      <c r="M209" s="111"/>
      <c r="N209" s="111"/>
      <c r="O209" s="111"/>
      <c r="P209" s="111"/>
      <c r="Q209" s="111"/>
      <c r="R209" s="111"/>
      <c r="S209" s="111"/>
      <c r="T209" s="111"/>
      <c r="U209" s="111"/>
      <c r="V209" s="111"/>
      <c r="W209" s="111"/>
      <c r="X209" s="111"/>
      <c r="Y209" s="111"/>
      <c r="Z209" s="111"/>
      <c r="AA209" s="111"/>
    </row>
    <row r="210" spans="1:27">
      <c r="A210" s="111"/>
      <c r="B210" s="111"/>
      <c r="C210" s="111"/>
      <c r="D210" s="111"/>
      <c r="E210" s="111"/>
      <c r="F210" s="111"/>
      <c r="G210" s="111"/>
      <c r="H210" s="111"/>
      <c r="I210" s="111"/>
      <c r="J210" s="111"/>
      <c r="K210" s="111"/>
      <c r="L210" s="111"/>
      <c r="M210" s="111"/>
      <c r="N210" s="111"/>
      <c r="O210" s="111"/>
      <c r="P210" s="111"/>
      <c r="Q210" s="111"/>
      <c r="R210" s="111"/>
      <c r="S210" s="111"/>
      <c r="T210" s="111"/>
      <c r="U210" s="111"/>
      <c r="V210" s="111"/>
      <c r="W210" s="111"/>
      <c r="X210" s="111"/>
      <c r="Y210" s="111"/>
      <c r="Z210" s="111"/>
      <c r="AA210" s="111"/>
    </row>
    <row r="211" spans="1:27">
      <c r="A211" s="111"/>
      <c r="B211" s="111"/>
      <c r="C211" s="111"/>
      <c r="D211" s="111"/>
      <c r="E211" s="111"/>
      <c r="F211" s="111"/>
      <c r="G211" s="111"/>
      <c r="H211" s="111"/>
      <c r="I211" s="111"/>
      <c r="J211" s="111"/>
      <c r="K211" s="111"/>
      <c r="L211" s="111"/>
      <c r="M211" s="111"/>
      <c r="N211" s="111"/>
      <c r="O211" s="111"/>
      <c r="P211" s="111"/>
      <c r="Q211" s="111"/>
      <c r="R211" s="111"/>
      <c r="S211" s="111"/>
      <c r="T211" s="111"/>
      <c r="U211" s="111"/>
      <c r="V211" s="111"/>
      <c r="W211" s="111"/>
      <c r="X211" s="111"/>
      <c r="Y211" s="111"/>
      <c r="Z211" s="111"/>
      <c r="AA211" s="111"/>
    </row>
    <row r="212" spans="1:27">
      <c r="A212" s="111"/>
      <c r="B212" s="111"/>
      <c r="C212" s="111"/>
      <c r="D212" s="111"/>
      <c r="E212" s="111"/>
      <c r="F212" s="111"/>
      <c r="G212" s="111"/>
      <c r="H212" s="111"/>
      <c r="I212" s="111"/>
      <c r="J212" s="111"/>
      <c r="K212" s="111"/>
      <c r="L212" s="111"/>
      <c r="M212" s="111"/>
      <c r="N212" s="111"/>
      <c r="O212" s="111"/>
      <c r="P212" s="111"/>
      <c r="Q212" s="111"/>
      <c r="R212" s="111"/>
      <c r="S212" s="111"/>
      <c r="T212" s="111"/>
      <c r="U212" s="111"/>
      <c r="V212" s="111"/>
      <c r="W212" s="111"/>
      <c r="X212" s="111"/>
      <c r="Y212" s="111"/>
      <c r="Z212" s="111"/>
      <c r="AA212" s="111"/>
    </row>
    <row r="213" spans="1:27">
      <c r="A213" s="111"/>
      <c r="B213" s="111"/>
      <c r="C213" s="111"/>
      <c r="D213" s="111"/>
      <c r="E213" s="111"/>
      <c r="F213" s="111"/>
      <c r="G213" s="111"/>
      <c r="H213" s="111"/>
      <c r="I213" s="111"/>
      <c r="J213" s="111"/>
      <c r="K213" s="111"/>
      <c r="L213" s="111"/>
      <c r="M213" s="111"/>
      <c r="N213" s="111"/>
      <c r="O213" s="111"/>
      <c r="P213" s="111"/>
      <c r="Q213" s="111"/>
      <c r="R213" s="111"/>
      <c r="S213" s="111"/>
      <c r="T213" s="111"/>
      <c r="U213" s="111"/>
      <c r="V213" s="111"/>
      <c r="W213" s="111"/>
      <c r="X213" s="111"/>
      <c r="Y213" s="111"/>
      <c r="Z213" s="111"/>
      <c r="AA213" s="111"/>
    </row>
    <row r="214" spans="1:27">
      <c r="A214" s="111"/>
      <c r="B214" s="111"/>
      <c r="C214" s="111"/>
      <c r="D214" s="111"/>
      <c r="E214" s="111"/>
      <c r="F214" s="111"/>
      <c r="G214" s="111"/>
      <c r="H214" s="111"/>
      <c r="I214" s="111"/>
      <c r="J214" s="111"/>
      <c r="K214" s="111"/>
      <c r="L214" s="111"/>
      <c r="M214" s="111"/>
      <c r="N214" s="111"/>
      <c r="O214" s="111"/>
      <c r="P214" s="111"/>
      <c r="Q214" s="111"/>
      <c r="R214" s="111"/>
      <c r="S214" s="111"/>
      <c r="T214" s="111"/>
      <c r="U214" s="111"/>
      <c r="V214" s="111"/>
      <c r="W214" s="111"/>
      <c r="X214" s="111"/>
      <c r="Y214" s="111"/>
      <c r="Z214" s="111"/>
      <c r="AA214" s="111"/>
    </row>
    <row r="215" spans="1:27">
      <c r="A215" s="111"/>
      <c r="B215" s="111"/>
      <c r="C215" s="111"/>
      <c r="D215" s="111"/>
      <c r="E215" s="111"/>
      <c r="F215" s="111"/>
      <c r="G215" s="111"/>
      <c r="H215" s="111"/>
      <c r="I215" s="111"/>
      <c r="J215" s="111"/>
      <c r="K215" s="111"/>
      <c r="L215" s="111"/>
      <c r="M215" s="111"/>
      <c r="N215" s="111"/>
      <c r="O215" s="111"/>
      <c r="P215" s="111"/>
      <c r="Q215" s="111"/>
      <c r="R215" s="111"/>
      <c r="S215" s="111"/>
      <c r="T215" s="111"/>
      <c r="U215" s="111"/>
      <c r="V215" s="111"/>
      <c r="W215" s="111"/>
      <c r="X215" s="111"/>
      <c r="Y215" s="111"/>
      <c r="Z215" s="111"/>
      <c r="AA215" s="111"/>
    </row>
    <row r="216" spans="1:27">
      <c r="A216" s="111"/>
      <c r="B216" s="111"/>
      <c r="C216" s="111"/>
      <c r="D216" s="111"/>
      <c r="E216" s="111"/>
      <c r="F216" s="111"/>
      <c r="G216" s="111"/>
      <c r="H216" s="111"/>
      <c r="I216" s="111"/>
      <c r="J216" s="111"/>
      <c r="K216" s="111"/>
      <c r="L216" s="111"/>
      <c r="M216" s="111"/>
      <c r="N216" s="111"/>
      <c r="O216" s="111"/>
      <c r="P216" s="111"/>
      <c r="Q216" s="111"/>
      <c r="R216" s="111"/>
      <c r="S216" s="111"/>
      <c r="T216" s="111"/>
      <c r="U216" s="111"/>
      <c r="V216" s="111"/>
      <c r="W216" s="111"/>
      <c r="X216" s="111"/>
      <c r="Y216" s="111"/>
      <c r="Z216" s="111"/>
      <c r="AA216" s="111"/>
    </row>
    <row r="217" spans="1:27">
      <c r="A217" s="111"/>
      <c r="B217" s="111"/>
      <c r="C217" s="111"/>
      <c r="D217" s="111"/>
      <c r="E217" s="111"/>
      <c r="F217" s="111"/>
      <c r="G217" s="111"/>
      <c r="H217" s="111"/>
      <c r="I217" s="111"/>
      <c r="J217" s="111"/>
      <c r="K217" s="111"/>
      <c r="L217" s="111"/>
      <c r="M217" s="111"/>
      <c r="N217" s="111"/>
      <c r="O217" s="111"/>
      <c r="P217" s="111"/>
      <c r="Q217" s="111"/>
      <c r="R217" s="111"/>
      <c r="S217" s="111"/>
      <c r="T217" s="111"/>
      <c r="U217" s="111"/>
      <c r="V217" s="111"/>
      <c r="W217" s="111"/>
      <c r="X217" s="111"/>
      <c r="Y217" s="111"/>
      <c r="Z217" s="111"/>
      <c r="AA217" s="111"/>
    </row>
    <row r="218" spans="1:27">
      <c r="A218" s="111"/>
      <c r="B218" s="111"/>
      <c r="C218" s="111"/>
      <c r="D218" s="111"/>
      <c r="E218" s="111"/>
      <c r="F218" s="111"/>
      <c r="G218" s="111"/>
      <c r="H218" s="111"/>
      <c r="I218" s="111"/>
      <c r="J218" s="111"/>
      <c r="K218" s="111"/>
      <c r="L218" s="111"/>
      <c r="M218" s="111"/>
      <c r="N218" s="111"/>
      <c r="O218" s="111"/>
      <c r="P218" s="111"/>
      <c r="Q218" s="111"/>
      <c r="R218" s="111"/>
      <c r="S218" s="111"/>
      <c r="T218" s="111"/>
      <c r="U218" s="111"/>
      <c r="V218" s="111"/>
      <c r="W218" s="111"/>
      <c r="X218" s="111"/>
      <c r="Y218" s="111"/>
      <c r="Z218" s="111"/>
      <c r="AA218" s="111"/>
    </row>
    <row r="219" spans="1:27">
      <c r="A219" s="111"/>
      <c r="B219" s="111"/>
      <c r="C219" s="111"/>
      <c r="D219" s="111"/>
      <c r="E219" s="111"/>
      <c r="F219" s="111"/>
      <c r="G219" s="111"/>
      <c r="H219" s="111"/>
      <c r="I219" s="111"/>
      <c r="J219" s="111"/>
      <c r="K219" s="111"/>
      <c r="L219" s="111"/>
      <c r="M219" s="111"/>
      <c r="N219" s="111"/>
      <c r="O219" s="111"/>
      <c r="P219" s="111"/>
      <c r="Q219" s="111"/>
      <c r="R219" s="111"/>
      <c r="S219" s="111"/>
      <c r="T219" s="111"/>
      <c r="U219" s="111"/>
      <c r="V219" s="111"/>
      <c r="W219" s="111"/>
      <c r="X219" s="111"/>
      <c r="Y219" s="111"/>
      <c r="Z219" s="111"/>
      <c r="AA219" s="111"/>
    </row>
    <row r="220" spans="1:27">
      <c r="A220" s="111"/>
      <c r="B220" s="111"/>
      <c r="C220" s="111"/>
      <c r="D220" s="111"/>
      <c r="E220" s="111"/>
      <c r="F220" s="111"/>
      <c r="G220" s="111"/>
      <c r="H220" s="111"/>
      <c r="I220" s="111"/>
      <c r="J220" s="111"/>
      <c r="K220" s="111"/>
      <c r="L220" s="111"/>
      <c r="M220" s="111"/>
      <c r="N220" s="111"/>
      <c r="O220" s="111"/>
      <c r="P220" s="111"/>
      <c r="Q220" s="111"/>
      <c r="R220" s="111"/>
      <c r="S220" s="111"/>
      <c r="T220" s="111"/>
      <c r="U220" s="111"/>
      <c r="V220" s="111"/>
      <c r="W220" s="111"/>
      <c r="X220" s="111"/>
      <c r="Y220" s="111"/>
      <c r="Z220" s="111"/>
      <c r="AA220" s="111"/>
    </row>
    <row r="221" spans="1:27">
      <c r="A221" s="111"/>
      <c r="B221" s="111"/>
      <c r="C221" s="111"/>
      <c r="D221" s="111"/>
      <c r="E221" s="111"/>
      <c r="F221" s="111"/>
      <c r="G221" s="111"/>
      <c r="H221" s="111"/>
      <c r="I221" s="111"/>
      <c r="J221" s="111"/>
      <c r="K221" s="111"/>
      <c r="L221" s="111"/>
      <c r="M221" s="111"/>
      <c r="N221" s="111"/>
      <c r="O221" s="111"/>
      <c r="P221" s="111"/>
      <c r="Q221" s="111"/>
      <c r="R221" s="111"/>
      <c r="S221" s="111"/>
      <c r="T221" s="111"/>
      <c r="U221" s="111"/>
      <c r="V221" s="111"/>
      <c r="W221" s="111"/>
      <c r="X221" s="111"/>
      <c r="Y221" s="111"/>
      <c r="Z221" s="111"/>
      <c r="AA221" s="111"/>
    </row>
    <row r="222" spans="1:27">
      <c r="A222" s="111"/>
      <c r="B222" s="111"/>
      <c r="C222" s="111"/>
      <c r="D222" s="111"/>
      <c r="E222" s="111"/>
      <c r="F222" s="111"/>
      <c r="G222" s="111"/>
      <c r="H222" s="111"/>
      <c r="I222" s="111"/>
      <c r="J222" s="111"/>
      <c r="K222" s="111"/>
      <c r="L222" s="111"/>
      <c r="M222" s="111"/>
      <c r="N222" s="111"/>
      <c r="O222" s="111"/>
      <c r="P222" s="111"/>
      <c r="Q222" s="111"/>
      <c r="R222" s="111"/>
      <c r="S222" s="111"/>
      <c r="T222" s="111"/>
      <c r="U222" s="111"/>
      <c r="V222" s="111"/>
      <c r="W222" s="111"/>
      <c r="X222" s="111"/>
      <c r="Y222" s="111"/>
      <c r="Z222" s="111"/>
      <c r="AA222" s="111"/>
    </row>
    <row r="223" spans="1:27">
      <c r="A223" s="111"/>
      <c r="B223" s="111"/>
      <c r="C223" s="111"/>
      <c r="D223" s="111"/>
      <c r="E223" s="111"/>
      <c r="F223" s="111"/>
      <c r="G223" s="111"/>
      <c r="H223" s="111"/>
      <c r="I223" s="111"/>
      <c r="J223" s="111"/>
      <c r="K223" s="111"/>
      <c r="L223" s="111"/>
      <c r="M223" s="111"/>
      <c r="N223" s="111"/>
      <c r="O223" s="111"/>
      <c r="P223" s="111"/>
      <c r="Q223" s="111"/>
      <c r="R223" s="111"/>
      <c r="S223" s="111"/>
      <c r="T223" s="111"/>
      <c r="U223" s="111"/>
      <c r="V223" s="111"/>
      <c r="W223" s="111"/>
      <c r="X223" s="111"/>
      <c r="Y223" s="111"/>
      <c r="Z223" s="111"/>
      <c r="AA223" s="111"/>
    </row>
    <row r="224" spans="1:27">
      <c r="A224" s="111"/>
      <c r="B224" s="111"/>
      <c r="C224" s="111"/>
      <c r="D224" s="111"/>
      <c r="E224" s="111"/>
      <c r="F224" s="111"/>
      <c r="G224" s="111"/>
      <c r="H224" s="111"/>
      <c r="I224" s="111"/>
      <c r="J224" s="111"/>
      <c r="K224" s="111"/>
      <c r="L224" s="111"/>
      <c r="M224" s="111"/>
      <c r="N224" s="111"/>
      <c r="O224" s="111"/>
      <c r="P224" s="111"/>
      <c r="Q224" s="111"/>
      <c r="R224" s="111"/>
      <c r="S224" s="111"/>
      <c r="T224" s="111"/>
      <c r="U224" s="111"/>
      <c r="V224" s="111"/>
      <c r="W224" s="111"/>
      <c r="X224" s="111"/>
      <c r="Y224" s="111"/>
      <c r="Z224" s="111"/>
      <c r="AA224" s="111"/>
    </row>
    <row r="225" spans="1:27">
      <c r="A225" s="111"/>
      <c r="B225" s="111"/>
      <c r="C225" s="111"/>
      <c r="D225" s="111"/>
      <c r="E225" s="111"/>
      <c r="F225" s="111"/>
      <c r="G225" s="111"/>
      <c r="H225" s="111"/>
      <c r="I225" s="111"/>
      <c r="J225" s="111"/>
      <c r="K225" s="111"/>
      <c r="L225" s="111"/>
      <c r="M225" s="111"/>
      <c r="N225" s="111"/>
      <c r="O225" s="111"/>
      <c r="P225" s="111"/>
      <c r="Q225" s="111"/>
      <c r="R225" s="111"/>
      <c r="S225" s="111"/>
      <c r="T225" s="111"/>
      <c r="U225" s="111"/>
      <c r="V225" s="111"/>
      <c r="W225" s="111"/>
      <c r="X225" s="111"/>
      <c r="Y225" s="111"/>
      <c r="Z225" s="111"/>
      <c r="AA225" s="111"/>
    </row>
    <row r="226" spans="1:27">
      <c r="A226" s="111"/>
      <c r="B226" s="111"/>
      <c r="C226" s="111"/>
      <c r="D226" s="111"/>
      <c r="E226" s="111"/>
      <c r="F226" s="111"/>
      <c r="G226" s="111"/>
      <c r="H226" s="111"/>
      <c r="I226" s="111"/>
      <c r="J226" s="111"/>
      <c r="K226" s="111"/>
      <c r="L226" s="111"/>
      <c r="M226" s="111"/>
      <c r="N226" s="111"/>
      <c r="O226" s="111"/>
      <c r="P226" s="111"/>
      <c r="Q226" s="111"/>
      <c r="R226" s="111"/>
      <c r="S226" s="111"/>
      <c r="T226" s="111"/>
      <c r="U226" s="111"/>
      <c r="V226" s="111"/>
      <c r="W226" s="111"/>
      <c r="X226" s="111"/>
      <c r="Y226" s="111"/>
      <c r="Z226" s="111"/>
      <c r="AA226" s="111"/>
    </row>
    <row r="227" spans="1:27">
      <c r="A227" s="111"/>
      <c r="B227" s="111"/>
      <c r="C227" s="111"/>
      <c r="D227" s="111"/>
      <c r="E227" s="111"/>
      <c r="F227" s="111"/>
      <c r="G227" s="111"/>
      <c r="H227" s="111"/>
      <c r="I227" s="111"/>
      <c r="J227" s="111"/>
      <c r="K227" s="111"/>
      <c r="L227" s="111"/>
      <c r="M227" s="111"/>
      <c r="N227" s="111"/>
      <c r="O227" s="111"/>
      <c r="P227" s="111"/>
      <c r="Q227" s="111"/>
      <c r="R227" s="111"/>
      <c r="S227" s="111"/>
      <c r="T227" s="111"/>
      <c r="U227" s="111"/>
      <c r="V227" s="111"/>
      <c r="W227" s="111"/>
      <c r="X227" s="111"/>
      <c r="Y227" s="111"/>
      <c r="Z227" s="111"/>
      <c r="AA227" s="111"/>
    </row>
    <row r="228" spans="1:27">
      <c r="A228" s="111"/>
      <c r="B228" s="111"/>
      <c r="C228" s="111"/>
      <c r="D228" s="111"/>
      <c r="E228" s="111"/>
      <c r="F228" s="111"/>
      <c r="G228" s="111"/>
      <c r="H228" s="111"/>
      <c r="I228" s="111"/>
      <c r="J228" s="111"/>
      <c r="K228" s="111"/>
      <c r="L228" s="111"/>
      <c r="M228" s="111"/>
      <c r="N228" s="111"/>
      <c r="O228" s="111"/>
      <c r="P228" s="111"/>
      <c r="Q228" s="111"/>
      <c r="R228" s="111"/>
      <c r="S228" s="111"/>
      <c r="T228" s="111"/>
      <c r="U228" s="111"/>
      <c r="V228" s="111"/>
      <c r="W228" s="111"/>
      <c r="X228" s="111"/>
      <c r="Y228" s="111"/>
      <c r="Z228" s="111"/>
      <c r="AA228" s="111"/>
    </row>
    <row r="229" spans="1:27">
      <c r="A229" s="111"/>
      <c r="B229" s="111"/>
      <c r="C229" s="111"/>
      <c r="D229" s="111"/>
      <c r="E229" s="111"/>
      <c r="F229" s="111"/>
      <c r="G229" s="111"/>
      <c r="H229" s="111"/>
      <c r="I229" s="111"/>
      <c r="J229" s="111"/>
      <c r="K229" s="111"/>
      <c r="L229" s="111"/>
      <c r="M229" s="111"/>
      <c r="N229" s="111"/>
      <c r="O229" s="111"/>
      <c r="P229" s="111"/>
      <c r="Q229" s="111"/>
      <c r="R229" s="111"/>
      <c r="S229" s="111"/>
      <c r="T229" s="111"/>
      <c r="U229" s="111"/>
      <c r="V229" s="111"/>
      <c r="W229" s="111"/>
      <c r="X229" s="111"/>
      <c r="Y229" s="111"/>
      <c r="Z229" s="111"/>
      <c r="AA229" s="111"/>
    </row>
    <row r="230" spans="1:27">
      <c r="A230" s="111"/>
      <c r="B230" s="111"/>
      <c r="C230" s="111"/>
      <c r="D230" s="111"/>
      <c r="E230" s="111"/>
      <c r="F230" s="111"/>
      <c r="G230" s="111"/>
      <c r="H230" s="111"/>
      <c r="I230" s="111"/>
      <c r="J230" s="111"/>
      <c r="K230" s="111"/>
      <c r="L230" s="111"/>
      <c r="M230" s="111"/>
      <c r="N230" s="111"/>
      <c r="O230" s="111"/>
      <c r="P230" s="111"/>
      <c r="Q230" s="111"/>
      <c r="R230" s="111"/>
      <c r="S230" s="111"/>
      <c r="T230" s="111"/>
      <c r="U230" s="111"/>
      <c r="V230" s="111"/>
      <c r="W230" s="111"/>
      <c r="X230" s="111"/>
      <c r="Y230" s="111"/>
      <c r="Z230" s="111"/>
      <c r="AA230" s="111"/>
    </row>
    <row r="231" spans="1:27">
      <c r="A231" s="111"/>
      <c r="B231" s="111"/>
      <c r="C231" s="111"/>
      <c r="D231" s="111"/>
      <c r="E231" s="111"/>
      <c r="F231" s="111"/>
      <c r="G231" s="111"/>
      <c r="H231" s="111"/>
      <c r="I231" s="111"/>
      <c r="J231" s="111"/>
      <c r="K231" s="111"/>
      <c r="L231" s="111"/>
      <c r="M231" s="111"/>
      <c r="N231" s="111"/>
      <c r="O231" s="111"/>
      <c r="P231" s="111"/>
      <c r="Q231" s="111"/>
      <c r="R231" s="111"/>
      <c r="S231" s="111"/>
      <c r="T231" s="111"/>
      <c r="U231" s="111"/>
      <c r="V231" s="111"/>
      <c r="W231" s="111"/>
      <c r="X231" s="111"/>
      <c r="Y231" s="111"/>
      <c r="Z231" s="111"/>
      <c r="AA231" s="111"/>
    </row>
    <row r="232" spans="1:27">
      <c r="A232" s="111"/>
      <c r="B232" s="111"/>
      <c r="C232" s="111"/>
      <c r="D232" s="111"/>
      <c r="E232" s="111"/>
      <c r="F232" s="111"/>
      <c r="G232" s="111"/>
      <c r="H232" s="111"/>
      <c r="I232" s="111"/>
      <c r="J232" s="111"/>
      <c r="K232" s="111"/>
      <c r="L232" s="111"/>
      <c r="M232" s="111"/>
      <c r="N232" s="111"/>
      <c r="O232" s="111"/>
      <c r="P232" s="111"/>
      <c r="Q232" s="111"/>
      <c r="R232" s="111"/>
      <c r="S232" s="111"/>
      <c r="T232" s="111"/>
      <c r="U232" s="111"/>
      <c r="V232" s="111"/>
      <c r="W232" s="111"/>
      <c r="X232" s="111"/>
      <c r="Y232" s="111"/>
      <c r="Z232" s="111"/>
      <c r="AA232" s="111"/>
    </row>
    <row r="233" spans="1:27">
      <c r="A233" s="111"/>
      <c r="B233" s="111"/>
      <c r="C233" s="111"/>
      <c r="D233" s="111"/>
      <c r="E233" s="111"/>
      <c r="F233" s="111"/>
      <c r="G233" s="111"/>
      <c r="H233" s="111"/>
      <c r="I233" s="111"/>
      <c r="J233" s="111"/>
      <c r="K233" s="111"/>
      <c r="L233" s="111"/>
      <c r="M233" s="111"/>
      <c r="N233" s="111"/>
      <c r="O233" s="111"/>
      <c r="P233" s="111"/>
      <c r="Q233" s="111"/>
      <c r="R233" s="111"/>
      <c r="S233" s="111"/>
      <c r="T233" s="111"/>
      <c r="U233" s="111"/>
      <c r="V233" s="111"/>
      <c r="W233" s="111"/>
      <c r="X233" s="111"/>
      <c r="Y233" s="111"/>
      <c r="Z233" s="111"/>
      <c r="AA233" s="111"/>
    </row>
    <row r="234" spans="1:27">
      <c r="A234" s="111"/>
      <c r="B234" s="111"/>
      <c r="C234" s="111"/>
      <c r="D234" s="111"/>
      <c r="E234" s="111"/>
      <c r="F234" s="111"/>
      <c r="G234" s="111"/>
      <c r="H234" s="111"/>
      <c r="I234" s="111"/>
      <c r="J234" s="111"/>
      <c r="K234" s="111"/>
      <c r="L234" s="111"/>
      <c r="M234" s="111"/>
      <c r="N234" s="111"/>
      <c r="O234" s="111"/>
      <c r="P234" s="111"/>
      <c r="Q234" s="111"/>
      <c r="R234" s="111"/>
      <c r="S234" s="111"/>
      <c r="T234" s="111"/>
      <c r="U234" s="111"/>
      <c r="V234" s="111"/>
      <c r="W234" s="111"/>
      <c r="X234" s="111"/>
      <c r="Y234" s="111"/>
      <c r="Z234" s="111"/>
      <c r="AA234" s="111"/>
    </row>
    <row r="235" spans="1:27">
      <c r="A235" s="111"/>
      <c r="B235" s="111"/>
      <c r="C235" s="111"/>
      <c r="D235" s="111"/>
      <c r="E235" s="111"/>
      <c r="F235" s="111"/>
      <c r="G235" s="111"/>
      <c r="H235" s="111"/>
      <c r="I235" s="111"/>
      <c r="J235" s="111"/>
      <c r="K235" s="111"/>
      <c r="L235" s="111"/>
      <c r="M235" s="111"/>
      <c r="N235" s="111"/>
      <c r="O235" s="111"/>
      <c r="P235" s="111"/>
      <c r="Q235" s="111"/>
      <c r="R235" s="111"/>
      <c r="S235" s="111"/>
      <c r="T235" s="111"/>
      <c r="U235" s="111"/>
      <c r="V235" s="111"/>
      <c r="W235" s="111"/>
      <c r="X235" s="111"/>
      <c r="Y235" s="111"/>
      <c r="Z235" s="111"/>
      <c r="AA235" s="111"/>
    </row>
    <row r="236" spans="1:27">
      <c r="A236" s="111"/>
      <c r="B236" s="111"/>
      <c r="C236" s="111"/>
      <c r="D236" s="111"/>
      <c r="E236" s="111"/>
      <c r="F236" s="111"/>
      <c r="G236" s="111"/>
      <c r="H236" s="111"/>
      <c r="I236" s="111"/>
      <c r="J236" s="111"/>
      <c r="K236" s="111"/>
      <c r="L236" s="111"/>
      <c r="M236" s="111"/>
      <c r="N236" s="111"/>
      <c r="O236" s="111"/>
      <c r="P236" s="111"/>
      <c r="Q236" s="111"/>
      <c r="R236" s="111"/>
      <c r="S236" s="111"/>
      <c r="T236" s="111"/>
      <c r="U236" s="111"/>
      <c r="V236" s="111"/>
      <c r="W236" s="111"/>
      <c r="X236" s="111"/>
      <c r="Y236" s="111"/>
      <c r="Z236" s="111"/>
      <c r="AA236" s="111"/>
    </row>
    <row r="237" spans="1:27">
      <c r="A237" s="111"/>
      <c r="B237" s="111"/>
      <c r="C237" s="111"/>
      <c r="D237" s="111"/>
      <c r="E237" s="111"/>
      <c r="F237" s="111"/>
      <c r="G237" s="111"/>
      <c r="H237" s="111"/>
      <c r="I237" s="111"/>
      <c r="J237" s="111"/>
      <c r="K237" s="111"/>
      <c r="L237" s="111"/>
      <c r="M237" s="111"/>
      <c r="N237" s="111"/>
      <c r="O237" s="111"/>
      <c r="P237" s="111"/>
      <c r="Q237" s="111"/>
      <c r="R237" s="111"/>
      <c r="S237" s="111"/>
      <c r="T237" s="111"/>
      <c r="U237" s="111"/>
      <c r="V237" s="111"/>
      <c r="W237" s="111"/>
      <c r="X237" s="111"/>
      <c r="Y237" s="111"/>
      <c r="Z237" s="111"/>
      <c r="AA237" s="111"/>
    </row>
    <row r="238" spans="1:27">
      <c r="A238" s="111"/>
      <c r="B238" s="111"/>
      <c r="C238" s="111"/>
      <c r="D238" s="111"/>
      <c r="E238" s="111"/>
      <c r="F238" s="111"/>
      <c r="G238" s="111"/>
      <c r="H238" s="111"/>
      <c r="I238" s="111"/>
      <c r="J238" s="111"/>
      <c r="K238" s="111"/>
      <c r="L238" s="111"/>
      <c r="M238" s="111"/>
      <c r="N238" s="111"/>
      <c r="O238" s="111"/>
      <c r="P238" s="111"/>
      <c r="Q238" s="111"/>
      <c r="R238" s="111"/>
      <c r="S238" s="111"/>
      <c r="T238" s="111"/>
      <c r="U238" s="111"/>
      <c r="V238" s="111"/>
      <c r="W238" s="111"/>
      <c r="X238" s="111"/>
      <c r="Y238" s="111"/>
      <c r="Z238" s="111"/>
      <c r="AA238" s="111"/>
    </row>
    <row r="239" spans="1:27">
      <c r="A239" s="111"/>
      <c r="B239" s="111"/>
      <c r="C239" s="111"/>
      <c r="D239" s="111"/>
      <c r="E239" s="111"/>
      <c r="F239" s="111"/>
      <c r="G239" s="111"/>
      <c r="H239" s="111"/>
      <c r="I239" s="111"/>
      <c r="J239" s="111"/>
      <c r="K239" s="111"/>
      <c r="L239" s="111"/>
      <c r="M239" s="111"/>
      <c r="N239" s="111"/>
      <c r="O239" s="111"/>
      <c r="P239" s="111"/>
      <c r="Q239" s="111"/>
      <c r="R239" s="111"/>
      <c r="S239" s="111"/>
      <c r="T239" s="111"/>
      <c r="U239" s="111"/>
      <c r="V239" s="111"/>
      <c r="W239" s="111"/>
      <c r="X239" s="111"/>
      <c r="Y239" s="111"/>
      <c r="Z239" s="111"/>
      <c r="AA239" s="111"/>
    </row>
    <row r="240" spans="1:27">
      <c r="A240" s="111"/>
      <c r="B240" s="111"/>
      <c r="C240" s="111"/>
      <c r="D240" s="111"/>
      <c r="E240" s="111"/>
      <c r="F240" s="111"/>
      <c r="G240" s="111"/>
      <c r="H240" s="111"/>
      <c r="I240" s="111"/>
      <c r="J240" s="111"/>
      <c r="K240" s="111"/>
      <c r="L240" s="111"/>
      <c r="M240" s="111"/>
      <c r="N240" s="111"/>
      <c r="O240" s="111"/>
      <c r="P240" s="111"/>
      <c r="Q240" s="111"/>
      <c r="R240" s="111"/>
      <c r="S240" s="111"/>
      <c r="T240" s="111"/>
      <c r="U240" s="111"/>
      <c r="V240" s="111"/>
      <c r="W240" s="111"/>
      <c r="X240" s="111"/>
      <c r="Y240" s="111"/>
      <c r="Z240" s="111"/>
      <c r="AA240" s="111"/>
    </row>
    <row r="241" spans="1:27">
      <c r="A241" s="111"/>
      <c r="B241" s="111"/>
      <c r="C241" s="111"/>
      <c r="D241" s="111"/>
      <c r="E241" s="111"/>
      <c r="F241" s="111"/>
      <c r="G241" s="111"/>
      <c r="H241" s="111"/>
      <c r="I241" s="111"/>
      <c r="J241" s="111"/>
      <c r="K241" s="111"/>
      <c r="L241" s="111"/>
      <c r="M241" s="111"/>
      <c r="N241" s="111"/>
      <c r="O241" s="111"/>
      <c r="P241" s="111"/>
      <c r="Q241" s="111"/>
      <c r="R241" s="111"/>
      <c r="S241" s="111"/>
      <c r="T241" s="111"/>
      <c r="U241" s="111"/>
      <c r="V241" s="111"/>
      <c r="W241" s="111"/>
      <c r="X241" s="111"/>
      <c r="Y241" s="111"/>
      <c r="Z241" s="111"/>
      <c r="AA241" s="111"/>
    </row>
    <row r="242" spans="1:27">
      <c r="A242" s="111"/>
      <c r="B242" s="111"/>
      <c r="C242" s="111"/>
      <c r="D242" s="111"/>
      <c r="E242" s="111"/>
      <c r="F242" s="111"/>
      <c r="G242" s="111"/>
      <c r="H242" s="111"/>
      <c r="I242" s="111"/>
      <c r="J242" s="111"/>
      <c r="K242" s="111"/>
      <c r="L242" s="111"/>
      <c r="M242" s="111"/>
      <c r="N242" s="111"/>
      <c r="O242" s="111"/>
      <c r="P242" s="111"/>
      <c r="Q242" s="111"/>
      <c r="R242" s="111"/>
      <c r="S242" s="111"/>
      <c r="T242" s="111"/>
      <c r="U242" s="111"/>
      <c r="V242" s="111"/>
      <c r="W242" s="111"/>
      <c r="X242" s="111"/>
      <c r="Y242" s="111"/>
      <c r="Z242" s="111"/>
      <c r="AA242" s="111"/>
    </row>
    <row r="243" spans="1:27">
      <c r="A243" s="111"/>
      <c r="B243" s="111"/>
      <c r="C243" s="111"/>
      <c r="D243" s="111"/>
      <c r="E243" s="111"/>
      <c r="F243" s="111"/>
      <c r="G243" s="111"/>
      <c r="H243" s="111"/>
      <c r="I243" s="111"/>
      <c r="J243" s="111"/>
      <c r="K243" s="111"/>
      <c r="L243" s="111"/>
      <c r="M243" s="111"/>
      <c r="N243" s="111"/>
      <c r="O243" s="111"/>
      <c r="P243" s="111"/>
      <c r="Q243" s="111"/>
      <c r="R243" s="111"/>
      <c r="S243" s="111"/>
      <c r="T243" s="111"/>
      <c r="U243" s="111"/>
      <c r="V243" s="111"/>
      <c r="W243" s="111"/>
      <c r="X243" s="111"/>
      <c r="Y243" s="111"/>
      <c r="Z243" s="111"/>
      <c r="AA243" s="111"/>
    </row>
    <row r="244" spans="1:27">
      <c r="A244" s="111"/>
      <c r="B244" s="111"/>
      <c r="C244" s="111"/>
      <c r="D244" s="111"/>
      <c r="E244" s="111"/>
      <c r="F244" s="111"/>
      <c r="G244" s="111"/>
      <c r="H244" s="111"/>
      <c r="I244" s="111"/>
      <c r="J244" s="111"/>
      <c r="K244" s="111"/>
      <c r="L244" s="111"/>
      <c r="M244" s="111"/>
      <c r="N244" s="111"/>
      <c r="O244" s="111"/>
      <c r="P244" s="111"/>
      <c r="Q244" s="111"/>
      <c r="R244" s="111"/>
      <c r="S244" s="111"/>
      <c r="T244" s="111"/>
      <c r="U244" s="111"/>
      <c r="V244" s="111"/>
      <c r="W244" s="111"/>
      <c r="X244" s="111"/>
      <c r="Y244" s="111"/>
      <c r="Z244" s="111"/>
      <c r="AA244" s="111"/>
    </row>
    <row r="245" spans="1:27">
      <c r="A245" s="111"/>
      <c r="B245" s="111"/>
      <c r="C245" s="111"/>
      <c r="D245" s="111"/>
      <c r="E245" s="111"/>
      <c r="F245" s="111"/>
      <c r="G245" s="111"/>
      <c r="H245" s="111"/>
      <c r="I245" s="111"/>
      <c r="J245" s="111"/>
      <c r="K245" s="111"/>
      <c r="L245" s="111"/>
      <c r="M245" s="111"/>
      <c r="N245" s="111"/>
      <c r="O245" s="111"/>
      <c r="P245" s="111"/>
      <c r="Q245" s="111"/>
      <c r="R245" s="111"/>
      <c r="S245" s="111"/>
      <c r="T245" s="111"/>
      <c r="U245" s="111"/>
      <c r="V245" s="111"/>
      <c r="W245" s="111"/>
      <c r="X245" s="111"/>
      <c r="Y245" s="111"/>
      <c r="Z245" s="111"/>
      <c r="AA245" s="111"/>
    </row>
    <row r="246" spans="1:27">
      <c r="A246" s="111"/>
      <c r="B246" s="111"/>
      <c r="C246" s="111"/>
      <c r="D246" s="111"/>
      <c r="E246" s="111"/>
      <c r="F246" s="111"/>
      <c r="G246" s="111"/>
      <c r="H246" s="111"/>
      <c r="I246" s="111"/>
      <c r="J246" s="111"/>
      <c r="K246" s="111"/>
      <c r="L246" s="111"/>
      <c r="M246" s="111"/>
      <c r="N246" s="111"/>
      <c r="O246" s="111"/>
      <c r="P246" s="111"/>
      <c r="Q246" s="111"/>
      <c r="R246" s="111"/>
      <c r="S246" s="111"/>
      <c r="T246" s="111"/>
      <c r="U246" s="111"/>
      <c r="V246" s="111"/>
      <c r="W246" s="111"/>
      <c r="X246" s="111"/>
      <c r="Y246" s="111"/>
      <c r="Z246" s="111"/>
      <c r="AA246" s="111"/>
    </row>
    <row r="247" spans="1:27">
      <c r="A247" s="111"/>
      <c r="B247" s="111"/>
      <c r="C247" s="111"/>
      <c r="D247" s="111"/>
      <c r="E247" s="111"/>
      <c r="F247" s="111"/>
      <c r="G247" s="111"/>
      <c r="H247" s="111"/>
      <c r="I247" s="111"/>
      <c r="J247" s="111"/>
      <c r="K247" s="111"/>
      <c r="L247" s="111"/>
      <c r="M247" s="111"/>
      <c r="N247" s="111"/>
      <c r="O247" s="111"/>
      <c r="P247" s="111"/>
      <c r="Q247" s="111"/>
      <c r="R247" s="111"/>
      <c r="S247" s="111"/>
      <c r="T247" s="111"/>
      <c r="U247" s="111"/>
      <c r="V247" s="111"/>
      <c r="W247" s="111"/>
      <c r="X247" s="111"/>
      <c r="Y247" s="111"/>
      <c r="Z247" s="111"/>
      <c r="AA247" s="111"/>
    </row>
    <row r="248" spans="1:27">
      <c r="A248" s="111"/>
      <c r="B248" s="111"/>
      <c r="C248" s="111"/>
      <c r="D248" s="111"/>
      <c r="E248" s="111"/>
      <c r="F248" s="111"/>
      <c r="G248" s="111"/>
      <c r="H248" s="111"/>
      <c r="I248" s="111"/>
      <c r="J248" s="111"/>
      <c r="K248" s="111"/>
      <c r="L248" s="111"/>
      <c r="M248" s="111"/>
      <c r="N248" s="111"/>
      <c r="O248" s="111"/>
      <c r="P248" s="111"/>
      <c r="Q248" s="111"/>
      <c r="R248" s="111"/>
      <c r="S248" s="111"/>
      <c r="T248" s="111"/>
      <c r="U248" s="111"/>
      <c r="V248" s="111"/>
      <c r="W248" s="111"/>
      <c r="X248" s="111"/>
      <c r="Y248" s="111"/>
      <c r="Z248" s="111"/>
      <c r="AA248" s="111"/>
    </row>
    <row r="249" spans="1:27">
      <c r="A249" s="111"/>
      <c r="B249" s="111"/>
      <c r="C249" s="111"/>
      <c r="D249" s="111"/>
      <c r="E249" s="111"/>
      <c r="F249" s="111"/>
      <c r="G249" s="111"/>
      <c r="H249" s="111"/>
      <c r="I249" s="111"/>
      <c r="J249" s="111"/>
      <c r="K249" s="111"/>
      <c r="L249" s="111"/>
      <c r="M249" s="111"/>
      <c r="N249" s="111"/>
      <c r="O249" s="111"/>
      <c r="P249" s="111"/>
      <c r="Q249" s="111"/>
      <c r="R249" s="111"/>
      <c r="S249" s="111"/>
      <c r="T249" s="111"/>
      <c r="U249" s="111"/>
      <c r="V249" s="111"/>
      <c r="W249" s="111"/>
      <c r="X249" s="111"/>
      <c r="Y249" s="111"/>
      <c r="Z249" s="111"/>
      <c r="AA249" s="111"/>
    </row>
    <row r="250" spans="1:27">
      <c r="A250" s="111"/>
      <c r="B250" s="111"/>
      <c r="C250" s="111"/>
      <c r="D250" s="111"/>
      <c r="E250" s="111"/>
      <c r="F250" s="111"/>
      <c r="G250" s="111"/>
      <c r="H250" s="111"/>
      <c r="I250" s="111"/>
      <c r="J250" s="111"/>
      <c r="K250" s="111"/>
      <c r="L250" s="111"/>
      <c r="M250" s="111"/>
      <c r="N250" s="111"/>
      <c r="O250" s="111"/>
      <c r="P250" s="111"/>
      <c r="Q250" s="111"/>
      <c r="R250" s="111"/>
      <c r="S250" s="111"/>
      <c r="T250" s="111"/>
      <c r="U250" s="111"/>
      <c r="V250" s="111"/>
      <c r="W250" s="111"/>
      <c r="X250" s="111"/>
      <c r="Y250" s="111"/>
      <c r="Z250" s="111"/>
      <c r="AA250" s="111"/>
    </row>
    <row r="251" spans="1:27">
      <c r="A251" s="111"/>
      <c r="B251" s="111"/>
      <c r="C251" s="111"/>
      <c r="D251" s="111"/>
      <c r="E251" s="111"/>
      <c r="F251" s="111"/>
      <c r="G251" s="111"/>
      <c r="H251" s="111"/>
      <c r="I251" s="111"/>
      <c r="J251" s="111"/>
      <c r="K251" s="111"/>
      <c r="L251" s="111"/>
      <c r="M251" s="111"/>
      <c r="N251" s="111"/>
      <c r="O251" s="111"/>
      <c r="P251" s="111"/>
      <c r="Q251" s="111"/>
      <c r="R251" s="111"/>
      <c r="S251" s="111"/>
      <c r="T251" s="111"/>
      <c r="U251" s="111"/>
      <c r="V251" s="111"/>
      <c r="W251" s="111"/>
      <c r="X251" s="111"/>
      <c r="Y251" s="111"/>
      <c r="Z251" s="111"/>
      <c r="AA251" s="111"/>
    </row>
    <row r="252" spans="1:27">
      <c r="A252" s="111"/>
      <c r="B252" s="111"/>
      <c r="C252" s="111"/>
      <c r="D252" s="111"/>
      <c r="E252" s="111"/>
      <c r="F252" s="111"/>
      <c r="G252" s="111"/>
      <c r="H252" s="111"/>
      <c r="I252" s="111"/>
      <c r="J252" s="111"/>
      <c r="K252" s="111"/>
      <c r="L252" s="111"/>
      <c r="M252" s="111"/>
      <c r="N252" s="111"/>
      <c r="O252" s="111"/>
      <c r="P252" s="111"/>
      <c r="Q252" s="111"/>
      <c r="R252" s="111"/>
      <c r="S252" s="111"/>
      <c r="T252" s="111"/>
      <c r="U252" s="111"/>
      <c r="V252" s="111"/>
      <c r="W252" s="111"/>
      <c r="X252" s="111"/>
      <c r="Y252" s="111"/>
      <c r="Z252" s="111"/>
      <c r="AA252" s="111"/>
    </row>
    <row r="253" spans="1:27">
      <c r="A253" s="111"/>
      <c r="B253" s="111"/>
      <c r="C253" s="111"/>
      <c r="D253" s="111"/>
      <c r="E253" s="111"/>
      <c r="F253" s="111"/>
      <c r="G253" s="111"/>
      <c r="H253" s="111"/>
      <c r="I253" s="111"/>
      <c r="J253" s="111"/>
      <c r="K253" s="111"/>
      <c r="L253" s="111"/>
      <c r="M253" s="111"/>
      <c r="N253" s="111"/>
      <c r="O253" s="111"/>
      <c r="P253" s="111"/>
      <c r="Q253" s="111"/>
      <c r="R253" s="111"/>
      <c r="S253" s="111"/>
      <c r="T253" s="111"/>
      <c r="U253" s="111"/>
      <c r="V253" s="111"/>
      <c r="W253" s="111"/>
      <c r="X253" s="111"/>
      <c r="Y253" s="111"/>
      <c r="Z253" s="111"/>
      <c r="AA253" s="111"/>
    </row>
    <row r="254" spans="1:27">
      <c r="A254" s="111"/>
      <c r="B254" s="111"/>
      <c r="C254" s="111"/>
      <c r="D254" s="111"/>
      <c r="E254" s="111"/>
      <c r="F254" s="111"/>
      <c r="G254" s="111"/>
      <c r="H254" s="111"/>
      <c r="I254" s="111"/>
      <c r="J254" s="111"/>
      <c r="K254" s="111"/>
      <c r="L254" s="111"/>
      <c r="M254" s="111"/>
      <c r="N254" s="111"/>
      <c r="O254" s="111"/>
      <c r="P254" s="111"/>
      <c r="Q254" s="111"/>
      <c r="R254" s="111"/>
      <c r="S254" s="111"/>
      <c r="T254" s="111"/>
      <c r="U254" s="111"/>
      <c r="V254" s="111"/>
      <c r="W254" s="111"/>
      <c r="X254" s="111"/>
      <c r="Y254" s="111"/>
      <c r="Z254" s="111"/>
      <c r="AA254" s="111"/>
    </row>
    <row r="255" spans="1:27">
      <c r="A255" s="111"/>
      <c r="B255" s="111"/>
      <c r="C255" s="111"/>
      <c r="D255" s="111"/>
      <c r="E255" s="111"/>
      <c r="F255" s="111"/>
      <c r="G255" s="111"/>
      <c r="H255" s="111"/>
      <c r="I255" s="111"/>
      <c r="J255" s="111"/>
      <c r="K255" s="111"/>
      <c r="L255" s="111"/>
      <c r="M255" s="111"/>
      <c r="N255" s="111"/>
      <c r="O255" s="111"/>
      <c r="P255" s="111"/>
      <c r="Q255" s="111"/>
      <c r="R255" s="111"/>
      <c r="S255" s="111"/>
      <c r="T255" s="111"/>
      <c r="U255" s="111"/>
      <c r="V255" s="111"/>
      <c r="W255" s="111"/>
      <c r="X255" s="111"/>
      <c r="Y255" s="111"/>
      <c r="Z255" s="111"/>
      <c r="AA255" s="111"/>
    </row>
    <row r="256" spans="1:27">
      <c r="A256" s="111"/>
      <c r="B256" s="111"/>
      <c r="C256" s="111"/>
      <c r="D256" s="111"/>
      <c r="E256" s="111"/>
      <c r="F256" s="111"/>
      <c r="G256" s="111"/>
      <c r="H256" s="111"/>
      <c r="I256" s="111"/>
      <c r="J256" s="111"/>
      <c r="K256" s="111"/>
      <c r="L256" s="111"/>
      <c r="M256" s="111"/>
      <c r="N256" s="111"/>
      <c r="O256" s="111"/>
      <c r="P256" s="111"/>
      <c r="Q256" s="111"/>
      <c r="R256" s="111"/>
      <c r="S256" s="111"/>
      <c r="T256" s="111"/>
      <c r="U256" s="111"/>
      <c r="V256" s="111"/>
      <c r="W256" s="111"/>
      <c r="X256" s="111"/>
      <c r="Y256" s="111"/>
      <c r="Z256" s="111"/>
      <c r="AA256" s="111"/>
    </row>
    <row r="257" spans="1:27">
      <c r="A257" s="111"/>
      <c r="B257" s="111"/>
      <c r="C257" s="111"/>
      <c r="D257" s="111"/>
      <c r="E257" s="111"/>
      <c r="F257" s="111"/>
      <c r="G257" s="111"/>
      <c r="H257" s="111"/>
      <c r="I257" s="111"/>
      <c r="J257" s="111"/>
      <c r="K257" s="111"/>
      <c r="L257" s="111"/>
      <c r="M257" s="111"/>
      <c r="N257" s="111"/>
      <c r="O257" s="111"/>
      <c r="P257" s="111"/>
      <c r="Q257" s="111"/>
      <c r="R257" s="111"/>
      <c r="S257" s="111"/>
      <c r="T257" s="111"/>
      <c r="U257" s="111"/>
      <c r="V257" s="111"/>
      <c r="W257" s="111"/>
      <c r="X257" s="111"/>
      <c r="Y257" s="111"/>
      <c r="Z257" s="111"/>
      <c r="AA257" s="111"/>
    </row>
    <row r="258" spans="1:27">
      <c r="A258" s="111"/>
      <c r="B258" s="111"/>
      <c r="C258" s="111"/>
      <c r="D258" s="111"/>
      <c r="E258" s="111"/>
      <c r="F258" s="111"/>
      <c r="G258" s="111"/>
      <c r="H258" s="111"/>
      <c r="I258" s="111"/>
      <c r="J258" s="111"/>
      <c r="K258" s="111"/>
      <c r="L258" s="111"/>
      <c r="M258" s="111"/>
      <c r="N258" s="111"/>
      <c r="O258" s="111"/>
      <c r="P258" s="111"/>
      <c r="Q258" s="111"/>
      <c r="R258" s="111"/>
      <c r="S258" s="111"/>
      <c r="T258" s="111"/>
      <c r="U258" s="111"/>
      <c r="V258" s="111"/>
      <c r="W258" s="111"/>
      <c r="X258" s="111"/>
      <c r="Y258" s="111"/>
      <c r="Z258" s="111"/>
      <c r="AA258" s="111"/>
    </row>
    <row r="259" spans="1:27">
      <c r="A259" s="111"/>
      <c r="B259" s="111"/>
      <c r="C259" s="111"/>
      <c r="D259" s="111"/>
      <c r="E259" s="111"/>
      <c r="F259" s="111"/>
      <c r="G259" s="111"/>
      <c r="H259" s="111"/>
      <c r="I259" s="111"/>
      <c r="J259" s="111"/>
      <c r="K259" s="111"/>
      <c r="L259" s="111"/>
      <c r="M259" s="111"/>
      <c r="N259" s="111"/>
      <c r="O259" s="111"/>
      <c r="P259" s="111"/>
      <c r="Q259" s="111"/>
      <c r="R259" s="111"/>
      <c r="S259" s="111"/>
      <c r="T259" s="111"/>
      <c r="U259" s="111"/>
      <c r="V259" s="111"/>
      <c r="W259" s="111"/>
      <c r="X259" s="111"/>
      <c r="Y259" s="111"/>
      <c r="Z259" s="111"/>
      <c r="AA259" s="111"/>
    </row>
    <row r="260" spans="1:27">
      <c r="A260" s="111"/>
      <c r="B260" s="111"/>
      <c r="C260" s="111"/>
      <c r="D260" s="111"/>
      <c r="E260" s="111"/>
      <c r="F260" s="111"/>
      <c r="G260" s="111"/>
      <c r="H260" s="111"/>
      <c r="I260" s="111"/>
      <c r="J260" s="111"/>
      <c r="K260" s="111"/>
      <c r="L260" s="111"/>
      <c r="M260" s="111"/>
      <c r="N260" s="111"/>
      <c r="O260" s="111"/>
      <c r="P260" s="111"/>
      <c r="Q260" s="111"/>
      <c r="R260" s="111"/>
      <c r="S260" s="111"/>
      <c r="T260" s="111"/>
      <c r="U260" s="111"/>
      <c r="V260" s="111"/>
      <c r="W260" s="111"/>
      <c r="X260" s="111"/>
      <c r="Y260" s="111"/>
      <c r="Z260" s="111"/>
      <c r="AA260" s="111"/>
    </row>
    <row r="261" spans="1:27">
      <c r="A261" s="111"/>
      <c r="B261" s="111"/>
      <c r="C261" s="111"/>
      <c r="D261" s="111"/>
      <c r="E261" s="111"/>
      <c r="F261" s="111"/>
      <c r="G261" s="111"/>
      <c r="H261" s="111"/>
      <c r="I261" s="111"/>
      <c r="J261" s="111"/>
      <c r="K261" s="111"/>
      <c r="L261" s="111"/>
      <c r="M261" s="111"/>
      <c r="N261" s="111"/>
      <c r="O261" s="111"/>
      <c r="P261" s="111"/>
      <c r="Q261" s="111"/>
      <c r="R261" s="111"/>
      <c r="S261" s="111"/>
      <c r="T261" s="111"/>
      <c r="U261" s="111"/>
      <c r="V261" s="111"/>
      <c r="W261" s="111"/>
      <c r="X261" s="111"/>
      <c r="Y261" s="111"/>
      <c r="Z261" s="111"/>
      <c r="AA261" s="111"/>
    </row>
    <row r="262" spans="1:27">
      <c r="A262" s="111"/>
      <c r="B262" s="111"/>
      <c r="C262" s="111"/>
      <c r="D262" s="111"/>
      <c r="E262" s="111"/>
      <c r="F262" s="111"/>
      <c r="G262" s="111"/>
      <c r="H262" s="111"/>
      <c r="I262" s="111"/>
      <c r="J262" s="111"/>
      <c r="K262" s="111"/>
      <c r="L262" s="111"/>
      <c r="M262" s="111"/>
      <c r="N262" s="111"/>
      <c r="O262" s="111"/>
      <c r="P262" s="111"/>
      <c r="Q262" s="111"/>
      <c r="R262" s="111"/>
      <c r="S262" s="111"/>
      <c r="T262" s="111"/>
      <c r="U262" s="111"/>
      <c r="V262" s="111"/>
      <c r="W262" s="111"/>
      <c r="X262" s="111"/>
      <c r="Y262" s="111"/>
      <c r="Z262" s="111"/>
      <c r="AA262" s="111"/>
    </row>
    <row r="263" spans="1:27">
      <c r="A263" s="111"/>
      <c r="B263" s="111"/>
      <c r="C263" s="111"/>
      <c r="D263" s="111"/>
      <c r="E263" s="111"/>
      <c r="F263" s="111"/>
      <c r="G263" s="111"/>
      <c r="H263" s="111"/>
      <c r="I263" s="111"/>
      <c r="J263" s="111"/>
      <c r="K263" s="111"/>
      <c r="L263" s="111"/>
      <c r="M263" s="111"/>
      <c r="N263" s="111"/>
      <c r="O263" s="111"/>
      <c r="P263" s="111"/>
      <c r="Q263" s="111"/>
      <c r="R263" s="111"/>
      <c r="S263" s="111"/>
      <c r="T263" s="111"/>
      <c r="U263" s="111"/>
      <c r="V263" s="111"/>
      <c r="W263" s="111"/>
      <c r="X263" s="111"/>
      <c r="Y263" s="111"/>
      <c r="Z263" s="111"/>
      <c r="AA263" s="111"/>
    </row>
    <row r="264" spans="1:27">
      <c r="A264" s="111"/>
      <c r="B264" s="111"/>
      <c r="C264" s="111"/>
      <c r="D264" s="111"/>
      <c r="E264" s="111"/>
      <c r="F264" s="111"/>
      <c r="G264" s="111"/>
      <c r="H264" s="111"/>
      <c r="I264" s="111"/>
      <c r="J264" s="111"/>
      <c r="K264" s="111"/>
      <c r="L264" s="111"/>
      <c r="M264" s="111"/>
      <c r="N264" s="111"/>
      <c r="O264" s="111"/>
      <c r="P264" s="111"/>
      <c r="Q264" s="111"/>
      <c r="R264" s="111"/>
      <c r="S264" s="111"/>
      <c r="T264" s="111"/>
      <c r="U264" s="111"/>
      <c r="V264" s="111"/>
      <c r="W264" s="111"/>
      <c r="X264" s="111"/>
      <c r="Y264" s="111"/>
      <c r="Z264" s="111"/>
      <c r="AA264" s="111"/>
    </row>
    <row r="265" spans="1:27">
      <c r="A265" s="111"/>
      <c r="B265" s="111"/>
      <c r="C265" s="111"/>
      <c r="D265" s="111"/>
      <c r="E265" s="111"/>
      <c r="F265" s="111"/>
      <c r="G265" s="111"/>
      <c r="H265" s="111"/>
      <c r="I265" s="111"/>
      <c r="J265" s="111"/>
      <c r="K265" s="111"/>
      <c r="L265" s="111"/>
      <c r="M265" s="111"/>
      <c r="N265" s="111"/>
      <c r="O265" s="111"/>
      <c r="P265" s="111"/>
      <c r="Q265" s="111"/>
      <c r="R265" s="111"/>
      <c r="S265" s="111"/>
      <c r="T265" s="111"/>
      <c r="U265" s="111"/>
      <c r="V265" s="111"/>
      <c r="W265" s="111"/>
      <c r="X265" s="111"/>
      <c r="Y265" s="111"/>
      <c r="Z265" s="111"/>
      <c r="AA265" s="111"/>
    </row>
    <row r="266" spans="1:27">
      <c r="A266" s="111"/>
      <c r="B266" s="111"/>
      <c r="C266" s="111"/>
      <c r="D266" s="111"/>
      <c r="E266" s="111"/>
      <c r="F266" s="111"/>
      <c r="G266" s="111"/>
      <c r="H266" s="111"/>
      <c r="I266" s="111"/>
      <c r="J266" s="111"/>
      <c r="K266" s="111"/>
      <c r="L266" s="111"/>
      <c r="M266" s="111"/>
      <c r="N266" s="111"/>
      <c r="O266" s="111"/>
      <c r="P266" s="111"/>
      <c r="Q266" s="111"/>
      <c r="R266" s="111"/>
      <c r="S266" s="111"/>
      <c r="T266" s="111"/>
      <c r="U266" s="111"/>
      <c r="V266" s="111"/>
      <c r="W266" s="111"/>
      <c r="X266" s="111"/>
      <c r="Y266" s="111"/>
      <c r="Z266" s="111"/>
      <c r="AA266" s="111"/>
    </row>
    <row r="267" spans="1:27">
      <c r="A267" s="111"/>
      <c r="B267" s="111"/>
      <c r="C267" s="111"/>
      <c r="D267" s="111"/>
      <c r="E267" s="111"/>
      <c r="F267" s="111"/>
      <c r="G267" s="111"/>
      <c r="H267" s="111"/>
      <c r="I267" s="111"/>
      <c r="J267" s="111"/>
      <c r="K267" s="111"/>
      <c r="L267" s="111"/>
      <c r="M267" s="111"/>
      <c r="N267" s="111"/>
      <c r="O267" s="111"/>
      <c r="P267" s="111"/>
      <c r="Q267" s="111"/>
      <c r="R267" s="111"/>
      <c r="S267" s="111"/>
      <c r="T267" s="111"/>
      <c r="U267" s="111"/>
      <c r="V267" s="111"/>
      <c r="W267" s="111"/>
      <c r="X267" s="111"/>
      <c r="Y267" s="111"/>
      <c r="Z267" s="111"/>
      <c r="AA267" s="111"/>
    </row>
    <row r="268" spans="1:27">
      <c r="A268" s="111"/>
      <c r="B268" s="111"/>
      <c r="C268" s="111"/>
      <c r="D268" s="111"/>
      <c r="E268" s="111"/>
      <c r="F268" s="111"/>
      <c r="G268" s="111"/>
      <c r="H268" s="111"/>
      <c r="I268" s="111"/>
      <c r="J268" s="111"/>
      <c r="K268" s="111"/>
      <c r="L268" s="111"/>
      <c r="M268" s="111"/>
      <c r="N268" s="111"/>
      <c r="O268" s="111"/>
      <c r="P268" s="111"/>
      <c r="Q268" s="111"/>
      <c r="R268" s="111"/>
      <c r="S268" s="111"/>
      <c r="T268" s="111"/>
      <c r="U268" s="111"/>
      <c r="V268" s="111"/>
      <c r="W268" s="111"/>
      <c r="X268" s="111"/>
      <c r="Y268" s="111"/>
      <c r="Z268" s="111"/>
      <c r="AA268" s="111"/>
    </row>
    <row r="269" spans="1:27">
      <c r="A269" s="111"/>
      <c r="B269" s="111"/>
      <c r="C269" s="111"/>
      <c r="D269" s="111"/>
      <c r="E269" s="111"/>
      <c r="F269" s="111"/>
      <c r="G269" s="111"/>
      <c r="H269" s="111"/>
      <c r="I269" s="111"/>
      <c r="J269" s="111"/>
      <c r="K269" s="111"/>
      <c r="L269" s="111"/>
      <c r="M269" s="111"/>
      <c r="N269" s="111"/>
      <c r="O269" s="111"/>
      <c r="P269" s="111"/>
      <c r="Q269" s="111"/>
      <c r="R269" s="111"/>
      <c r="S269" s="111"/>
      <c r="T269" s="111"/>
      <c r="U269" s="111"/>
      <c r="V269" s="111"/>
      <c r="W269" s="111"/>
      <c r="X269" s="111"/>
      <c r="Y269" s="111"/>
      <c r="Z269" s="111"/>
      <c r="AA269" s="111"/>
    </row>
    <row r="270" spans="1:27">
      <c r="A270" s="111"/>
      <c r="B270" s="111"/>
      <c r="C270" s="111"/>
      <c r="D270" s="111"/>
      <c r="E270" s="111"/>
      <c r="F270" s="111"/>
      <c r="G270" s="111"/>
      <c r="H270" s="111"/>
      <c r="I270" s="111"/>
      <c r="J270" s="111"/>
      <c r="K270" s="111"/>
      <c r="L270" s="111"/>
      <c r="M270" s="111"/>
      <c r="N270" s="111"/>
      <c r="O270" s="111"/>
      <c r="P270" s="111"/>
      <c r="Q270" s="111"/>
      <c r="R270" s="111"/>
      <c r="S270" s="111"/>
      <c r="T270" s="111"/>
      <c r="U270" s="111"/>
      <c r="V270" s="111"/>
      <c r="W270" s="111"/>
      <c r="X270" s="111"/>
      <c r="Y270" s="111"/>
      <c r="Z270" s="111"/>
      <c r="AA270" s="111"/>
    </row>
    <row r="271" spans="1:27">
      <c r="A271" s="111"/>
      <c r="B271" s="111"/>
      <c r="C271" s="111"/>
      <c r="D271" s="111"/>
      <c r="E271" s="111"/>
      <c r="F271" s="111"/>
      <c r="G271" s="111"/>
      <c r="H271" s="111"/>
      <c r="I271" s="111"/>
      <c r="J271" s="111"/>
      <c r="K271" s="111"/>
      <c r="L271" s="111"/>
      <c r="M271" s="111"/>
      <c r="N271" s="111"/>
      <c r="O271" s="111"/>
      <c r="P271" s="111"/>
      <c r="Q271" s="111"/>
      <c r="R271" s="111"/>
      <c r="S271" s="111"/>
      <c r="T271" s="111"/>
      <c r="U271" s="111"/>
      <c r="V271" s="111"/>
      <c r="W271" s="111"/>
      <c r="X271" s="111"/>
      <c r="Y271" s="111"/>
      <c r="Z271" s="111"/>
      <c r="AA271" s="111"/>
    </row>
    <row r="272" spans="1:27">
      <c r="A272" s="111"/>
      <c r="B272" s="111"/>
      <c r="C272" s="111"/>
      <c r="D272" s="111"/>
      <c r="E272" s="111"/>
      <c r="F272" s="111"/>
      <c r="G272" s="111"/>
      <c r="H272" s="111"/>
      <c r="I272" s="111"/>
      <c r="J272" s="111"/>
      <c r="K272" s="111"/>
      <c r="L272" s="111"/>
      <c r="M272" s="111"/>
      <c r="N272" s="111"/>
      <c r="O272" s="111"/>
      <c r="P272" s="111"/>
      <c r="Q272" s="111"/>
      <c r="R272" s="111"/>
      <c r="S272" s="111"/>
      <c r="T272" s="111"/>
      <c r="U272" s="111"/>
      <c r="V272" s="111"/>
      <c r="W272" s="111"/>
      <c r="X272" s="111"/>
      <c r="Y272" s="111"/>
      <c r="Z272" s="111"/>
      <c r="AA272" s="111"/>
    </row>
    <row r="273" spans="1:27">
      <c r="A273" s="111"/>
      <c r="B273" s="111"/>
      <c r="C273" s="111"/>
      <c r="D273" s="111"/>
      <c r="E273" s="111"/>
      <c r="F273" s="111"/>
      <c r="G273" s="111"/>
      <c r="H273" s="111"/>
      <c r="I273" s="111"/>
      <c r="J273" s="111"/>
      <c r="K273" s="111"/>
      <c r="L273" s="111"/>
      <c r="M273" s="111"/>
      <c r="N273" s="111"/>
      <c r="O273" s="111"/>
      <c r="P273" s="111"/>
      <c r="Q273" s="111"/>
      <c r="R273" s="111"/>
      <c r="S273" s="111"/>
      <c r="T273" s="111"/>
      <c r="U273" s="111"/>
      <c r="V273" s="111"/>
      <c r="W273" s="111"/>
      <c r="X273" s="111"/>
      <c r="Y273" s="111"/>
      <c r="Z273" s="111"/>
      <c r="AA273" s="111"/>
    </row>
    <row r="274" spans="1:27">
      <c r="A274" s="111"/>
      <c r="B274" s="111"/>
      <c r="C274" s="111"/>
      <c r="D274" s="111"/>
      <c r="E274" s="111"/>
      <c r="F274" s="111"/>
      <c r="G274" s="111"/>
      <c r="H274" s="111"/>
      <c r="I274" s="111"/>
      <c r="J274" s="111"/>
      <c r="K274" s="111"/>
      <c r="L274" s="111"/>
      <c r="M274" s="111"/>
      <c r="N274" s="111"/>
      <c r="O274" s="111"/>
      <c r="P274" s="111"/>
      <c r="Q274" s="111"/>
      <c r="R274" s="111"/>
      <c r="S274" s="111"/>
      <c r="T274" s="111"/>
      <c r="U274" s="111"/>
      <c r="V274" s="111"/>
      <c r="W274" s="111"/>
      <c r="X274" s="111"/>
      <c r="Y274" s="111"/>
      <c r="Z274" s="111"/>
      <c r="AA274" s="111"/>
    </row>
    <row r="275" spans="1:27">
      <c r="A275" s="111"/>
      <c r="B275" s="111"/>
      <c r="C275" s="111"/>
      <c r="D275" s="111"/>
      <c r="E275" s="111"/>
      <c r="F275" s="111"/>
      <c r="G275" s="111"/>
      <c r="H275" s="111"/>
      <c r="I275" s="111"/>
      <c r="J275" s="111"/>
      <c r="K275" s="111"/>
      <c r="L275" s="111"/>
      <c r="M275" s="111"/>
      <c r="N275" s="111"/>
      <c r="O275" s="111"/>
      <c r="P275" s="111"/>
      <c r="Q275" s="111"/>
      <c r="R275" s="111"/>
      <c r="S275" s="111"/>
      <c r="T275" s="111"/>
      <c r="U275" s="111"/>
      <c r="V275" s="111"/>
      <c r="W275" s="111"/>
      <c r="X275" s="111"/>
      <c r="Y275" s="111"/>
      <c r="Z275" s="111"/>
      <c r="AA275" s="111"/>
    </row>
    <row r="276" spans="1:27">
      <c r="A276" s="111"/>
      <c r="B276" s="111"/>
      <c r="C276" s="111"/>
      <c r="D276" s="111"/>
      <c r="E276" s="111"/>
      <c r="F276" s="111"/>
      <c r="G276" s="111"/>
      <c r="H276" s="111"/>
      <c r="I276" s="111"/>
      <c r="J276" s="111"/>
      <c r="K276" s="111"/>
      <c r="L276" s="111"/>
      <c r="M276" s="111"/>
      <c r="N276" s="111"/>
      <c r="O276" s="111"/>
      <c r="P276" s="111"/>
      <c r="Q276" s="111"/>
      <c r="R276" s="111"/>
      <c r="S276" s="111"/>
      <c r="T276" s="111"/>
      <c r="U276" s="111"/>
      <c r="V276" s="111"/>
      <c r="W276" s="111"/>
      <c r="X276" s="111"/>
      <c r="Y276" s="111"/>
      <c r="Z276" s="111"/>
      <c r="AA276" s="111"/>
    </row>
    <row r="277" spans="1:27">
      <c r="A277" s="111"/>
      <c r="B277" s="111"/>
      <c r="C277" s="111"/>
      <c r="D277" s="111"/>
      <c r="E277" s="111"/>
      <c r="F277" s="111"/>
      <c r="G277" s="111"/>
      <c r="H277" s="111"/>
      <c r="I277" s="111"/>
      <c r="J277" s="111"/>
      <c r="K277" s="111"/>
      <c r="L277" s="111"/>
      <c r="M277" s="111"/>
      <c r="N277" s="111"/>
      <c r="O277" s="111"/>
      <c r="P277" s="111"/>
      <c r="Q277" s="111"/>
      <c r="R277" s="111"/>
      <c r="S277" s="111"/>
      <c r="T277" s="111"/>
      <c r="U277" s="111"/>
      <c r="V277" s="111"/>
      <c r="W277" s="111"/>
      <c r="X277" s="111"/>
      <c r="Y277" s="111"/>
      <c r="Z277" s="111"/>
      <c r="AA277" s="111"/>
    </row>
    <row r="278" spans="1:27">
      <c r="A278" s="111"/>
      <c r="B278" s="111"/>
      <c r="C278" s="111"/>
      <c r="D278" s="111"/>
      <c r="E278" s="111"/>
      <c r="F278" s="111"/>
      <c r="G278" s="111"/>
      <c r="H278" s="111"/>
      <c r="I278" s="111"/>
      <c r="J278" s="111"/>
      <c r="K278" s="111"/>
      <c r="L278" s="111"/>
      <c r="M278" s="111"/>
      <c r="N278" s="111"/>
      <c r="O278" s="111"/>
      <c r="P278" s="111"/>
      <c r="Q278" s="111"/>
      <c r="R278" s="111"/>
      <c r="S278" s="111"/>
      <c r="T278" s="111"/>
      <c r="U278" s="111"/>
      <c r="V278" s="111"/>
      <c r="W278" s="111"/>
      <c r="X278" s="111"/>
      <c r="Y278" s="111"/>
      <c r="Z278" s="111"/>
      <c r="AA278" s="111"/>
    </row>
    <row r="279" spans="1:27">
      <c r="A279" s="111"/>
      <c r="B279" s="111"/>
      <c r="C279" s="111"/>
      <c r="D279" s="111"/>
      <c r="E279" s="111"/>
      <c r="F279" s="111"/>
      <c r="G279" s="111"/>
      <c r="H279" s="111"/>
      <c r="I279" s="111"/>
      <c r="J279" s="111"/>
      <c r="K279" s="111"/>
      <c r="L279" s="111"/>
      <c r="M279" s="111"/>
      <c r="N279" s="111"/>
      <c r="O279" s="111"/>
      <c r="P279" s="111"/>
      <c r="Q279" s="111"/>
      <c r="R279" s="111"/>
      <c r="S279" s="111"/>
      <c r="T279" s="111"/>
      <c r="U279" s="111"/>
      <c r="V279" s="111"/>
      <c r="W279" s="111"/>
      <c r="X279" s="111"/>
      <c r="Y279" s="111"/>
      <c r="Z279" s="111"/>
      <c r="AA279" s="111"/>
    </row>
    <row r="280" spans="1:27">
      <c r="A280" s="111"/>
      <c r="B280" s="111"/>
      <c r="C280" s="111"/>
      <c r="D280" s="111"/>
      <c r="E280" s="111"/>
      <c r="F280" s="111"/>
      <c r="G280" s="111"/>
      <c r="H280" s="111"/>
      <c r="I280" s="111"/>
      <c r="J280" s="111"/>
      <c r="K280" s="111"/>
      <c r="L280" s="111"/>
      <c r="M280" s="111"/>
      <c r="N280" s="111"/>
      <c r="O280" s="111"/>
      <c r="P280" s="111"/>
      <c r="Q280" s="111"/>
      <c r="R280" s="111"/>
      <c r="S280" s="111"/>
      <c r="T280" s="111"/>
      <c r="U280" s="111"/>
      <c r="V280" s="111"/>
      <c r="W280" s="111"/>
      <c r="X280" s="111"/>
      <c r="Y280" s="111"/>
      <c r="Z280" s="111"/>
      <c r="AA280" s="111"/>
    </row>
    <row r="281" spans="1:27">
      <c r="A281" s="111"/>
      <c r="B281" s="111"/>
      <c r="C281" s="111"/>
      <c r="D281" s="111"/>
      <c r="E281" s="111"/>
      <c r="F281" s="111"/>
      <c r="G281" s="111"/>
      <c r="H281" s="111"/>
      <c r="I281" s="111"/>
      <c r="J281" s="111"/>
      <c r="K281" s="111"/>
      <c r="L281" s="111"/>
      <c r="M281" s="111"/>
      <c r="N281" s="111"/>
      <c r="O281" s="111"/>
      <c r="P281" s="111"/>
      <c r="Q281" s="111"/>
      <c r="R281" s="111"/>
      <c r="S281" s="111"/>
      <c r="T281" s="111"/>
      <c r="U281" s="111"/>
      <c r="V281" s="111"/>
      <c r="W281" s="111"/>
      <c r="X281" s="111"/>
      <c r="Y281" s="111"/>
      <c r="Z281" s="111"/>
      <c r="AA281" s="111"/>
    </row>
    <row r="282" spans="1:27">
      <c r="A282" s="111"/>
      <c r="B282" s="111"/>
      <c r="C282" s="111"/>
      <c r="D282" s="111"/>
      <c r="E282" s="111"/>
      <c r="F282" s="111"/>
      <c r="G282" s="111"/>
      <c r="H282" s="111"/>
      <c r="I282" s="111"/>
      <c r="J282" s="111"/>
      <c r="K282" s="111"/>
      <c r="L282" s="111"/>
      <c r="M282" s="111"/>
      <c r="N282" s="111"/>
      <c r="O282" s="111"/>
      <c r="P282" s="111"/>
      <c r="Q282" s="111"/>
      <c r="R282" s="111"/>
      <c r="S282" s="111"/>
      <c r="T282" s="111"/>
      <c r="U282" s="111"/>
      <c r="V282" s="111"/>
      <c r="W282" s="111"/>
      <c r="X282" s="111"/>
      <c r="Y282" s="111"/>
      <c r="Z282" s="111"/>
      <c r="AA282" s="111"/>
    </row>
    <row r="283" spans="1:27">
      <c r="A283" s="111"/>
      <c r="B283" s="111"/>
      <c r="C283" s="111"/>
      <c r="D283" s="111"/>
      <c r="E283" s="111"/>
      <c r="F283" s="111"/>
      <c r="G283" s="111"/>
      <c r="H283" s="111"/>
      <c r="I283" s="111"/>
      <c r="J283" s="111"/>
      <c r="K283" s="111"/>
      <c r="L283" s="111"/>
      <c r="M283" s="111"/>
      <c r="N283" s="111"/>
      <c r="O283" s="111"/>
      <c r="P283" s="111"/>
      <c r="Q283" s="111"/>
      <c r="R283" s="111"/>
      <c r="S283" s="111"/>
      <c r="T283" s="111"/>
      <c r="U283" s="111"/>
      <c r="V283" s="111"/>
      <c r="W283" s="111"/>
      <c r="X283" s="111"/>
      <c r="Y283" s="111"/>
      <c r="Z283" s="111"/>
      <c r="AA283" s="111"/>
    </row>
    <row r="284" spans="1:27">
      <c r="A284" s="111"/>
      <c r="B284" s="111"/>
      <c r="C284" s="111"/>
      <c r="D284" s="111"/>
      <c r="E284" s="111"/>
      <c r="F284" s="111"/>
      <c r="G284" s="111"/>
      <c r="H284" s="111"/>
      <c r="I284" s="111"/>
      <c r="J284" s="111"/>
      <c r="K284" s="111"/>
      <c r="L284" s="111"/>
      <c r="M284" s="111"/>
      <c r="N284" s="111"/>
      <c r="O284" s="111"/>
      <c r="P284" s="111"/>
      <c r="Q284" s="111"/>
      <c r="R284" s="111"/>
      <c r="S284" s="111"/>
      <c r="T284" s="111"/>
      <c r="U284" s="111"/>
      <c r="V284" s="111"/>
      <c r="W284" s="111"/>
      <c r="X284" s="111"/>
      <c r="Y284" s="111"/>
      <c r="Z284" s="111"/>
      <c r="AA284" s="111"/>
    </row>
    <row r="285" spans="1:27">
      <c r="A285" s="111"/>
      <c r="B285" s="111"/>
      <c r="C285" s="111"/>
      <c r="D285" s="111"/>
      <c r="E285" s="111"/>
      <c r="F285" s="111"/>
      <c r="G285" s="111"/>
      <c r="H285" s="111"/>
      <c r="I285" s="111"/>
      <c r="J285" s="111"/>
      <c r="K285" s="111"/>
      <c r="L285" s="111"/>
      <c r="M285" s="111"/>
      <c r="N285" s="111"/>
      <c r="O285" s="111"/>
      <c r="P285" s="111"/>
      <c r="Q285" s="111"/>
      <c r="R285" s="111"/>
      <c r="S285" s="111"/>
      <c r="T285" s="111"/>
      <c r="U285" s="111"/>
      <c r="V285" s="111"/>
      <c r="W285" s="111"/>
      <c r="X285" s="111"/>
      <c r="Y285" s="111"/>
      <c r="Z285" s="111"/>
      <c r="AA285" s="111"/>
    </row>
    <row r="286" spans="1:27">
      <c r="A286" s="111"/>
      <c r="B286" s="111"/>
      <c r="C286" s="111"/>
      <c r="D286" s="111"/>
      <c r="E286" s="111"/>
      <c r="F286" s="111"/>
      <c r="G286" s="111"/>
      <c r="H286" s="111"/>
      <c r="I286" s="111"/>
      <c r="J286" s="111"/>
      <c r="K286" s="111"/>
      <c r="L286" s="111"/>
      <c r="M286" s="111"/>
      <c r="N286" s="111"/>
      <c r="O286" s="111"/>
      <c r="P286" s="111"/>
      <c r="Q286" s="111"/>
      <c r="R286" s="111"/>
      <c r="S286" s="111"/>
      <c r="T286" s="111"/>
      <c r="U286" s="111"/>
      <c r="V286" s="111"/>
      <c r="W286" s="111"/>
      <c r="X286" s="111"/>
      <c r="Y286" s="111"/>
      <c r="Z286" s="111"/>
      <c r="AA286" s="111"/>
    </row>
    <row r="287" spans="1:27">
      <c r="A287" s="111"/>
      <c r="B287" s="111"/>
      <c r="C287" s="111"/>
      <c r="D287" s="111"/>
      <c r="E287" s="111"/>
      <c r="F287" s="111"/>
      <c r="G287" s="111"/>
      <c r="H287" s="111"/>
      <c r="I287" s="111"/>
      <c r="J287" s="111"/>
      <c r="K287" s="111"/>
      <c r="L287" s="111"/>
      <c r="M287" s="111"/>
      <c r="N287" s="111"/>
      <c r="O287" s="111"/>
      <c r="P287" s="111"/>
      <c r="Q287" s="111"/>
      <c r="R287" s="111"/>
      <c r="S287" s="111"/>
      <c r="T287" s="111"/>
      <c r="U287" s="111"/>
      <c r="V287" s="111"/>
      <c r="W287" s="111"/>
      <c r="X287" s="111"/>
      <c r="Y287" s="111"/>
      <c r="Z287" s="111"/>
      <c r="AA287" s="111"/>
    </row>
    <row r="288" spans="1:27">
      <c r="A288" s="111"/>
      <c r="B288" s="111"/>
      <c r="C288" s="111"/>
      <c r="D288" s="111"/>
      <c r="E288" s="111"/>
      <c r="F288" s="111"/>
      <c r="G288" s="111"/>
      <c r="H288" s="111"/>
      <c r="I288" s="111"/>
      <c r="J288" s="111"/>
      <c r="K288" s="111"/>
      <c r="L288" s="111"/>
      <c r="M288" s="111"/>
      <c r="N288" s="111"/>
      <c r="O288" s="111"/>
      <c r="P288" s="111"/>
      <c r="Q288" s="111"/>
      <c r="R288" s="111"/>
      <c r="S288" s="111"/>
      <c r="T288" s="111"/>
      <c r="U288" s="111"/>
      <c r="V288" s="111"/>
      <c r="W288" s="111"/>
      <c r="X288" s="111"/>
      <c r="Y288" s="111"/>
      <c r="Z288" s="111"/>
      <c r="AA288" s="111"/>
    </row>
    <row r="289" spans="1:27">
      <c r="A289" s="111"/>
      <c r="B289" s="111"/>
      <c r="C289" s="111"/>
      <c r="D289" s="111"/>
      <c r="E289" s="111"/>
      <c r="F289" s="111"/>
      <c r="G289" s="111"/>
      <c r="H289" s="111"/>
      <c r="I289" s="111"/>
      <c r="J289" s="111"/>
      <c r="K289" s="111"/>
      <c r="L289" s="111"/>
      <c r="M289" s="111"/>
      <c r="N289" s="111"/>
      <c r="O289" s="111"/>
      <c r="P289" s="111"/>
      <c r="Q289" s="111"/>
      <c r="R289" s="111"/>
      <c r="S289" s="111"/>
      <c r="T289" s="111"/>
      <c r="U289" s="111"/>
      <c r="V289" s="111"/>
      <c r="W289" s="111"/>
      <c r="X289" s="111"/>
      <c r="Y289" s="111"/>
      <c r="Z289" s="111"/>
      <c r="AA289" s="111"/>
    </row>
    <row r="290" spans="1:27">
      <c r="A290" s="111"/>
      <c r="B290" s="111"/>
      <c r="C290" s="111"/>
      <c r="D290" s="111"/>
      <c r="E290" s="111"/>
      <c r="F290" s="111"/>
      <c r="G290" s="111"/>
      <c r="H290" s="111"/>
      <c r="I290" s="111"/>
      <c r="J290" s="111"/>
      <c r="K290" s="111"/>
      <c r="L290" s="111"/>
      <c r="M290" s="111"/>
      <c r="N290" s="111"/>
      <c r="O290" s="111"/>
      <c r="P290" s="111"/>
      <c r="Q290" s="111"/>
      <c r="R290" s="111"/>
      <c r="S290" s="111"/>
      <c r="T290" s="111"/>
      <c r="U290" s="111"/>
      <c r="V290" s="111"/>
      <c r="W290" s="111"/>
      <c r="X290" s="111"/>
      <c r="Y290" s="111"/>
      <c r="Z290" s="111"/>
      <c r="AA290" s="111"/>
    </row>
    <row r="291" spans="1:27">
      <c r="A291" s="111"/>
      <c r="B291" s="111"/>
      <c r="C291" s="111"/>
      <c r="D291" s="111"/>
      <c r="E291" s="111"/>
      <c r="F291" s="111"/>
      <c r="G291" s="111"/>
      <c r="H291" s="111"/>
      <c r="I291" s="111"/>
      <c r="J291" s="111"/>
      <c r="K291" s="111"/>
      <c r="L291" s="111"/>
      <c r="M291" s="111"/>
      <c r="N291" s="111"/>
      <c r="O291" s="111"/>
      <c r="P291" s="111"/>
      <c r="Q291" s="111"/>
      <c r="R291" s="111"/>
      <c r="S291" s="111"/>
      <c r="T291" s="111"/>
      <c r="U291" s="111"/>
      <c r="V291" s="111"/>
      <c r="W291" s="111"/>
      <c r="X291" s="111"/>
      <c r="Y291" s="111"/>
      <c r="Z291" s="111"/>
      <c r="AA291" s="111"/>
    </row>
    <row r="292" spans="1:27">
      <c r="A292" s="111"/>
      <c r="B292" s="111"/>
      <c r="C292" s="111"/>
      <c r="D292" s="111"/>
      <c r="E292" s="111"/>
      <c r="F292" s="111"/>
      <c r="G292" s="111"/>
      <c r="H292" s="111"/>
      <c r="I292" s="111"/>
      <c r="J292" s="111"/>
      <c r="K292" s="111"/>
      <c r="L292" s="111"/>
      <c r="M292" s="111"/>
      <c r="N292" s="111"/>
      <c r="O292" s="111"/>
      <c r="P292" s="111"/>
      <c r="Q292" s="111"/>
      <c r="R292" s="111"/>
      <c r="S292" s="111"/>
      <c r="T292" s="111"/>
      <c r="U292" s="111"/>
      <c r="V292" s="111"/>
      <c r="W292" s="111"/>
      <c r="X292" s="111"/>
      <c r="Y292" s="111"/>
      <c r="Z292" s="111"/>
      <c r="AA292" s="111"/>
    </row>
    <row r="293" spans="1:27">
      <c r="A293" s="111"/>
      <c r="B293" s="111"/>
      <c r="C293" s="111"/>
      <c r="D293" s="111"/>
      <c r="E293" s="111"/>
      <c r="F293" s="111"/>
      <c r="G293" s="111"/>
      <c r="H293" s="111"/>
      <c r="I293" s="111"/>
      <c r="J293" s="111"/>
      <c r="K293" s="111"/>
      <c r="L293" s="111"/>
      <c r="M293" s="111"/>
      <c r="N293" s="111"/>
      <c r="O293" s="111"/>
      <c r="P293" s="111"/>
      <c r="Q293" s="111"/>
      <c r="R293" s="111"/>
      <c r="S293" s="111"/>
      <c r="T293" s="111"/>
      <c r="U293" s="111"/>
      <c r="V293" s="111"/>
      <c r="W293" s="111"/>
      <c r="X293" s="111"/>
      <c r="Y293" s="111"/>
      <c r="Z293" s="111"/>
      <c r="AA293" s="111"/>
    </row>
    <row r="294" spans="1:27">
      <c r="A294" s="111"/>
      <c r="B294" s="111"/>
      <c r="C294" s="111"/>
      <c r="D294" s="111"/>
      <c r="E294" s="111"/>
      <c r="F294" s="111"/>
      <c r="G294" s="111"/>
      <c r="H294" s="111"/>
      <c r="I294" s="111"/>
      <c r="J294" s="111"/>
      <c r="K294" s="111"/>
      <c r="L294" s="111"/>
      <c r="M294" s="111"/>
      <c r="N294" s="111"/>
      <c r="O294" s="111"/>
      <c r="P294" s="111"/>
      <c r="Q294" s="111"/>
      <c r="R294" s="111"/>
      <c r="S294" s="111"/>
      <c r="T294" s="111"/>
      <c r="U294" s="111"/>
      <c r="V294" s="111"/>
      <c r="W294" s="111"/>
      <c r="X294" s="111"/>
      <c r="Y294" s="111"/>
      <c r="Z294" s="111"/>
      <c r="AA294" s="111"/>
    </row>
    <row r="295" spans="1:27">
      <c r="A295" s="111"/>
      <c r="B295" s="111"/>
      <c r="C295" s="111"/>
      <c r="D295" s="111"/>
      <c r="E295" s="111"/>
      <c r="F295" s="111"/>
      <c r="G295" s="111"/>
      <c r="H295" s="111"/>
      <c r="I295" s="111"/>
      <c r="J295" s="111"/>
      <c r="K295" s="111"/>
      <c r="L295" s="111"/>
      <c r="M295" s="111"/>
      <c r="N295" s="111"/>
      <c r="O295" s="111"/>
      <c r="P295" s="111"/>
      <c r="Q295" s="111"/>
      <c r="R295" s="111"/>
      <c r="S295" s="111"/>
      <c r="T295" s="111"/>
      <c r="U295" s="111"/>
      <c r="V295" s="111"/>
      <c r="W295" s="111"/>
      <c r="X295" s="111"/>
      <c r="Y295" s="111"/>
      <c r="Z295" s="111"/>
      <c r="AA295" s="111"/>
    </row>
    <row r="296" spans="1:27">
      <c r="A296" s="111"/>
      <c r="B296" s="111"/>
      <c r="C296" s="111"/>
      <c r="D296" s="111"/>
      <c r="E296" s="111"/>
      <c r="F296" s="111"/>
      <c r="G296" s="111"/>
      <c r="H296" s="111"/>
      <c r="I296" s="111"/>
      <c r="J296" s="111"/>
      <c r="K296" s="111"/>
      <c r="L296" s="111"/>
      <c r="M296" s="111"/>
      <c r="N296" s="111"/>
      <c r="O296" s="111"/>
      <c r="P296" s="111"/>
      <c r="Q296" s="111"/>
      <c r="R296" s="111"/>
      <c r="S296" s="111"/>
      <c r="T296" s="111"/>
      <c r="U296" s="111"/>
      <c r="V296" s="111"/>
      <c r="W296" s="111"/>
      <c r="X296" s="111"/>
      <c r="Y296" s="111"/>
      <c r="Z296" s="111"/>
      <c r="AA296" s="111"/>
    </row>
    <row r="297" spans="1:27">
      <c r="A297" s="111"/>
      <c r="B297" s="111"/>
      <c r="C297" s="111"/>
      <c r="D297" s="111"/>
      <c r="E297" s="111"/>
      <c r="F297" s="111"/>
      <c r="G297" s="111"/>
      <c r="H297" s="111"/>
      <c r="I297" s="111"/>
      <c r="J297" s="111"/>
      <c r="K297" s="111"/>
      <c r="L297" s="111"/>
      <c r="M297" s="111"/>
      <c r="N297" s="111"/>
      <c r="O297" s="111"/>
      <c r="P297" s="111"/>
      <c r="Q297" s="111"/>
      <c r="R297" s="111"/>
      <c r="S297" s="111"/>
      <c r="T297" s="111"/>
      <c r="U297" s="111"/>
      <c r="V297" s="111"/>
      <c r="W297" s="111"/>
      <c r="X297" s="111"/>
      <c r="Y297" s="111"/>
      <c r="Z297" s="111"/>
      <c r="AA297" s="111"/>
    </row>
    <row r="298" spans="1:27">
      <c r="A298" s="111"/>
      <c r="B298" s="111"/>
      <c r="C298" s="111"/>
      <c r="D298" s="111"/>
      <c r="E298" s="111"/>
      <c r="F298" s="111"/>
      <c r="G298" s="111"/>
      <c r="H298" s="111"/>
      <c r="I298" s="111"/>
      <c r="J298" s="111"/>
      <c r="K298" s="111"/>
      <c r="L298" s="111"/>
      <c r="M298" s="111"/>
      <c r="N298" s="111"/>
      <c r="O298" s="111"/>
      <c r="P298" s="111"/>
      <c r="Q298" s="111"/>
      <c r="R298" s="111"/>
      <c r="S298" s="111"/>
      <c r="T298" s="111"/>
      <c r="U298" s="111"/>
      <c r="V298" s="111"/>
      <c r="W298" s="111"/>
      <c r="X298" s="111"/>
      <c r="Y298" s="111"/>
      <c r="Z298" s="111"/>
      <c r="AA298" s="111"/>
    </row>
    <row r="299" spans="1:27">
      <c r="A299" s="111"/>
      <c r="B299" s="111"/>
      <c r="C299" s="111"/>
      <c r="D299" s="111"/>
      <c r="E299" s="111"/>
      <c r="F299" s="111"/>
      <c r="G299" s="111"/>
      <c r="H299" s="111"/>
      <c r="I299" s="111"/>
      <c r="J299" s="111"/>
      <c r="K299" s="111"/>
      <c r="L299" s="111"/>
      <c r="M299" s="111"/>
      <c r="N299" s="111"/>
      <c r="O299" s="111"/>
      <c r="P299" s="111"/>
      <c r="Q299" s="111"/>
      <c r="R299" s="111"/>
      <c r="S299" s="111"/>
      <c r="T299" s="111"/>
      <c r="U299" s="111"/>
      <c r="V299" s="111"/>
      <c r="W299" s="111"/>
      <c r="X299" s="111"/>
      <c r="Y299" s="111"/>
      <c r="Z299" s="111"/>
      <c r="AA299" s="111"/>
    </row>
    <row r="300" spans="1:27">
      <c r="A300" s="111"/>
      <c r="B300" s="111"/>
      <c r="C300" s="111"/>
      <c r="D300" s="111"/>
      <c r="E300" s="111"/>
      <c r="F300" s="111"/>
      <c r="G300" s="111"/>
      <c r="H300" s="111"/>
      <c r="I300" s="111"/>
      <c r="J300" s="111"/>
      <c r="K300" s="111"/>
      <c r="L300" s="111"/>
      <c r="M300" s="111"/>
      <c r="N300" s="111"/>
      <c r="O300" s="111"/>
      <c r="P300" s="111"/>
      <c r="Q300" s="111"/>
      <c r="R300" s="111"/>
      <c r="S300" s="111"/>
      <c r="T300" s="111"/>
      <c r="U300" s="111"/>
      <c r="V300" s="111"/>
      <c r="W300" s="111"/>
      <c r="X300" s="111"/>
      <c r="Y300" s="111"/>
      <c r="Z300" s="111"/>
      <c r="AA300" s="111"/>
    </row>
    <row r="301" spans="1:27">
      <c r="A301" s="111"/>
      <c r="B301" s="111"/>
      <c r="C301" s="111"/>
      <c r="D301" s="111"/>
      <c r="E301" s="111"/>
      <c r="F301" s="111"/>
      <c r="G301" s="111"/>
      <c r="H301" s="111"/>
      <c r="I301" s="111"/>
      <c r="J301" s="111"/>
      <c r="K301" s="111"/>
      <c r="L301" s="111"/>
      <c r="M301" s="111"/>
      <c r="N301" s="111"/>
      <c r="O301" s="111"/>
      <c r="P301" s="111"/>
      <c r="Q301" s="111"/>
      <c r="R301" s="111"/>
      <c r="S301" s="111"/>
      <c r="T301" s="111"/>
      <c r="U301" s="111"/>
      <c r="V301" s="111"/>
      <c r="W301" s="111"/>
      <c r="X301" s="111"/>
      <c r="Y301" s="111"/>
      <c r="Z301" s="111"/>
      <c r="AA301" s="111"/>
    </row>
    <row r="302" spans="1:27">
      <c r="A302" s="111"/>
      <c r="B302" s="111"/>
      <c r="C302" s="111"/>
      <c r="D302" s="111"/>
      <c r="E302" s="111"/>
      <c r="F302" s="111"/>
      <c r="G302" s="111"/>
      <c r="H302" s="111"/>
      <c r="I302" s="111"/>
      <c r="J302" s="111"/>
      <c r="K302" s="111"/>
      <c r="L302" s="111"/>
      <c r="M302" s="111"/>
      <c r="N302" s="111"/>
      <c r="O302" s="111"/>
      <c r="P302" s="111"/>
      <c r="Q302" s="111"/>
      <c r="R302" s="111"/>
      <c r="S302" s="111"/>
      <c r="T302" s="111"/>
      <c r="U302" s="111"/>
      <c r="V302" s="111"/>
      <c r="W302" s="111"/>
      <c r="X302" s="111"/>
      <c r="Y302" s="111"/>
      <c r="Z302" s="111"/>
      <c r="AA302" s="111"/>
    </row>
    <row r="303" spans="1:27">
      <c r="A303" s="111"/>
      <c r="B303" s="111"/>
      <c r="C303" s="111"/>
      <c r="D303" s="111"/>
      <c r="E303" s="111"/>
      <c r="F303" s="111"/>
      <c r="G303" s="111"/>
      <c r="H303" s="111"/>
      <c r="I303" s="111"/>
      <c r="J303" s="111"/>
      <c r="K303" s="111"/>
      <c r="L303" s="111"/>
      <c r="M303" s="111"/>
      <c r="N303" s="111"/>
      <c r="O303" s="111"/>
      <c r="P303" s="111"/>
      <c r="Q303" s="111"/>
      <c r="R303" s="111"/>
      <c r="S303" s="111"/>
      <c r="T303" s="111"/>
      <c r="U303" s="111"/>
      <c r="V303" s="111"/>
      <c r="W303" s="111"/>
      <c r="X303" s="111"/>
      <c r="Y303" s="111"/>
      <c r="Z303" s="111"/>
      <c r="AA303" s="111"/>
    </row>
    <row r="304" spans="1:27">
      <c r="A304" s="111"/>
      <c r="B304" s="111"/>
      <c r="C304" s="111"/>
      <c r="D304" s="111"/>
      <c r="E304" s="111"/>
      <c r="F304" s="111"/>
      <c r="G304" s="111"/>
      <c r="H304" s="111"/>
      <c r="I304" s="111"/>
      <c r="J304" s="111"/>
      <c r="K304" s="111"/>
      <c r="L304" s="111"/>
      <c r="M304" s="111"/>
      <c r="N304" s="111"/>
      <c r="O304" s="111"/>
      <c r="P304" s="111"/>
      <c r="Q304" s="111"/>
      <c r="R304" s="111"/>
      <c r="S304" s="111"/>
      <c r="T304" s="111"/>
      <c r="U304" s="111"/>
      <c r="V304" s="111"/>
      <c r="W304" s="111"/>
      <c r="X304" s="111"/>
      <c r="Y304" s="111"/>
      <c r="Z304" s="111"/>
      <c r="AA304" s="111"/>
    </row>
    <row r="305" spans="1:27">
      <c r="A305" s="111"/>
      <c r="B305" s="111"/>
      <c r="C305" s="111"/>
      <c r="D305" s="111"/>
      <c r="E305" s="111"/>
      <c r="F305" s="111"/>
      <c r="G305" s="111"/>
      <c r="H305" s="111"/>
      <c r="I305" s="111"/>
      <c r="J305" s="111"/>
      <c r="K305" s="111"/>
      <c r="L305" s="111"/>
      <c r="M305" s="111"/>
      <c r="N305" s="111"/>
      <c r="O305" s="111"/>
      <c r="P305" s="111"/>
      <c r="Q305" s="111"/>
      <c r="R305" s="111"/>
      <c r="S305" s="111"/>
      <c r="T305" s="111"/>
      <c r="U305" s="111"/>
      <c r="V305" s="111"/>
      <c r="W305" s="111"/>
      <c r="X305" s="111"/>
      <c r="Y305" s="111"/>
      <c r="Z305" s="111"/>
      <c r="AA305" s="111"/>
    </row>
    <row r="306" spans="1:27">
      <c r="A306" s="111"/>
      <c r="B306" s="111"/>
      <c r="C306" s="111"/>
      <c r="D306" s="111"/>
      <c r="E306" s="111"/>
      <c r="F306" s="111"/>
      <c r="G306" s="111"/>
      <c r="H306" s="111"/>
      <c r="I306" s="111"/>
      <c r="J306" s="111"/>
      <c r="K306" s="111"/>
      <c r="L306" s="111"/>
      <c r="M306" s="111"/>
      <c r="N306" s="111"/>
      <c r="O306" s="111"/>
      <c r="P306" s="111"/>
      <c r="Q306" s="111"/>
      <c r="R306" s="111"/>
      <c r="S306" s="111"/>
      <c r="T306" s="111"/>
      <c r="U306" s="111"/>
      <c r="V306" s="111"/>
      <c r="W306" s="111"/>
      <c r="X306" s="111"/>
      <c r="Y306" s="111"/>
      <c r="Z306" s="111"/>
      <c r="AA306" s="111"/>
    </row>
    <row r="307" spans="1:27">
      <c r="A307" s="111"/>
      <c r="B307" s="111"/>
      <c r="C307" s="111"/>
      <c r="D307" s="111"/>
      <c r="E307" s="111"/>
      <c r="F307" s="111"/>
      <c r="G307" s="111"/>
      <c r="H307" s="111"/>
      <c r="I307" s="111"/>
      <c r="J307" s="111"/>
      <c r="K307" s="111"/>
      <c r="L307" s="111"/>
      <c r="M307" s="111"/>
      <c r="N307" s="111"/>
      <c r="O307" s="111"/>
      <c r="P307" s="111"/>
      <c r="Q307" s="111"/>
      <c r="R307" s="111"/>
      <c r="S307" s="111"/>
      <c r="T307" s="111"/>
      <c r="U307" s="111"/>
      <c r="V307" s="111"/>
      <c r="W307" s="111"/>
      <c r="X307" s="111"/>
      <c r="Y307" s="111"/>
      <c r="Z307" s="111"/>
      <c r="AA307" s="111"/>
    </row>
    <row r="308" spans="1:27">
      <c r="A308" s="111"/>
      <c r="B308" s="111"/>
      <c r="C308" s="111"/>
      <c r="D308" s="111"/>
      <c r="E308" s="111"/>
      <c r="F308" s="111"/>
      <c r="G308" s="111"/>
      <c r="H308" s="111"/>
      <c r="I308" s="111"/>
      <c r="J308" s="111"/>
      <c r="K308" s="111"/>
      <c r="L308" s="111"/>
      <c r="M308" s="111"/>
      <c r="N308" s="111"/>
      <c r="O308" s="111"/>
      <c r="P308" s="111"/>
      <c r="Q308" s="111"/>
      <c r="R308" s="111"/>
      <c r="S308" s="111"/>
      <c r="T308" s="111"/>
      <c r="U308" s="111"/>
      <c r="V308" s="111"/>
      <c r="W308" s="111"/>
      <c r="X308" s="111"/>
      <c r="Y308" s="111"/>
      <c r="Z308" s="111"/>
      <c r="AA308" s="111"/>
    </row>
    <row r="309" spans="1:27">
      <c r="A309" s="111"/>
      <c r="B309" s="111"/>
      <c r="C309" s="111"/>
      <c r="D309" s="111"/>
      <c r="E309" s="111"/>
      <c r="F309" s="111"/>
      <c r="G309" s="111"/>
      <c r="H309" s="111"/>
      <c r="I309" s="111"/>
      <c r="J309" s="111"/>
      <c r="K309" s="111"/>
      <c r="L309" s="111"/>
      <c r="M309" s="111"/>
      <c r="N309" s="111"/>
      <c r="O309" s="111"/>
      <c r="P309" s="111"/>
      <c r="Q309" s="111"/>
      <c r="R309" s="111"/>
      <c r="S309" s="111"/>
      <c r="T309" s="111"/>
      <c r="U309" s="111"/>
      <c r="V309" s="111"/>
      <c r="W309" s="111"/>
      <c r="X309" s="111"/>
      <c r="Y309" s="111"/>
      <c r="Z309" s="111"/>
      <c r="AA309" s="111"/>
    </row>
    <row r="310" spans="1:27">
      <c r="A310" s="111"/>
      <c r="B310" s="111"/>
      <c r="C310" s="111"/>
      <c r="D310" s="111"/>
      <c r="E310" s="111"/>
      <c r="F310" s="111"/>
      <c r="G310" s="111"/>
      <c r="H310" s="111"/>
      <c r="I310" s="111"/>
      <c r="J310" s="111"/>
      <c r="K310" s="111"/>
      <c r="L310" s="111"/>
      <c r="M310" s="111"/>
      <c r="N310" s="111"/>
      <c r="O310" s="111"/>
      <c r="P310" s="111"/>
      <c r="Q310" s="111"/>
      <c r="R310" s="111"/>
      <c r="S310" s="111"/>
      <c r="T310" s="111"/>
      <c r="U310" s="111"/>
      <c r="V310" s="111"/>
      <c r="W310" s="111"/>
      <c r="X310" s="111"/>
      <c r="Y310" s="111"/>
      <c r="Z310" s="111"/>
      <c r="AA310" s="111"/>
    </row>
    <row r="311" spans="1:27">
      <c r="A311" s="111"/>
      <c r="B311" s="111"/>
      <c r="C311" s="111"/>
      <c r="D311" s="111"/>
      <c r="E311" s="111"/>
      <c r="F311" s="111"/>
      <c r="G311" s="111"/>
      <c r="H311" s="111"/>
      <c r="I311" s="111"/>
      <c r="J311" s="111"/>
      <c r="K311" s="111"/>
      <c r="L311" s="111"/>
      <c r="M311" s="111"/>
      <c r="N311" s="111"/>
      <c r="O311" s="111"/>
      <c r="P311" s="111"/>
      <c r="Q311" s="111"/>
      <c r="R311" s="111"/>
      <c r="S311" s="111"/>
      <c r="T311" s="111"/>
      <c r="U311" s="111"/>
      <c r="V311" s="111"/>
      <c r="W311" s="111"/>
      <c r="X311" s="111"/>
      <c r="Y311" s="111"/>
      <c r="Z311" s="111"/>
      <c r="AA311" s="111"/>
    </row>
    <row r="312" spans="1:27">
      <c r="A312" s="111"/>
      <c r="B312" s="111"/>
      <c r="C312" s="111"/>
      <c r="D312" s="111"/>
      <c r="E312" s="111"/>
      <c r="F312" s="111"/>
      <c r="G312" s="111"/>
      <c r="H312" s="111"/>
      <c r="I312" s="111"/>
      <c r="J312" s="111"/>
      <c r="K312" s="111"/>
      <c r="L312" s="111"/>
      <c r="M312" s="111"/>
      <c r="N312" s="111"/>
      <c r="O312" s="111"/>
      <c r="P312" s="111"/>
      <c r="Q312" s="111"/>
      <c r="R312" s="111"/>
      <c r="S312" s="111"/>
      <c r="T312" s="111"/>
      <c r="U312" s="111"/>
      <c r="V312" s="111"/>
      <c r="W312" s="111"/>
      <c r="X312" s="111"/>
      <c r="Y312" s="111"/>
      <c r="Z312" s="111"/>
      <c r="AA312" s="111"/>
    </row>
    <row r="313" spans="1:27">
      <c r="A313" s="111"/>
      <c r="B313" s="111"/>
      <c r="C313" s="111"/>
      <c r="D313" s="111"/>
      <c r="E313" s="111"/>
      <c r="F313" s="111"/>
      <c r="G313" s="111"/>
      <c r="H313" s="111"/>
      <c r="I313" s="111"/>
      <c r="J313" s="111"/>
      <c r="K313" s="111"/>
      <c r="L313" s="111"/>
      <c r="M313" s="111"/>
      <c r="N313" s="111"/>
      <c r="O313" s="111"/>
      <c r="P313" s="111"/>
      <c r="Q313" s="111"/>
      <c r="R313" s="111"/>
      <c r="S313" s="111"/>
      <c r="T313" s="111"/>
      <c r="U313" s="111"/>
      <c r="V313" s="111"/>
      <c r="W313" s="111"/>
      <c r="X313" s="111"/>
      <c r="Y313" s="111"/>
      <c r="Z313" s="111"/>
      <c r="AA313" s="111"/>
    </row>
    <row r="314" spans="1:27">
      <c r="A314" s="111"/>
      <c r="B314" s="111"/>
      <c r="C314" s="111"/>
      <c r="D314" s="111"/>
      <c r="E314" s="111"/>
      <c r="F314" s="111"/>
      <c r="G314" s="111"/>
      <c r="H314" s="111"/>
      <c r="I314" s="111"/>
      <c r="J314" s="111"/>
      <c r="K314" s="111"/>
      <c r="L314" s="111"/>
      <c r="M314" s="111"/>
      <c r="N314" s="111"/>
      <c r="O314" s="111"/>
      <c r="P314" s="111"/>
      <c r="Q314" s="111"/>
      <c r="R314" s="111"/>
      <c r="S314" s="111"/>
      <c r="T314" s="111"/>
      <c r="U314" s="111"/>
      <c r="V314" s="111"/>
      <c r="W314" s="111"/>
      <c r="X314" s="111"/>
      <c r="Y314" s="111"/>
      <c r="Z314" s="111"/>
      <c r="AA314" s="111"/>
    </row>
    <row r="315" spans="1:27">
      <c r="A315" s="111"/>
      <c r="B315" s="111"/>
      <c r="C315" s="111"/>
      <c r="D315" s="111"/>
      <c r="E315" s="111"/>
      <c r="F315" s="111"/>
      <c r="G315" s="111"/>
      <c r="H315" s="111"/>
      <c r="I315" s="111"/>
      <c r="J315" s="111"/>
      <c r="K315" s="111"/>
      <c r="L315" s="111"/>
      <c r="M315" s="111"/>
      <c r="N315" s="111"/>
      <c r="O315" s="111"/>
      <c r="P315" s="111"/>
      <c r="Q315" s="111"/>
      <c r="R315" s="111"/>
      <c r="S315" s="111"/>
      <c r="T315" s="111"/>
      <c r="U315" s="111"/>
      <c r="V315" s="111"/>
      <c r="W315" s="111"/>
      <c r="X315" s="111"/>
      <c r="Y315" s="111"/>
      <c r="Z315" s="111"/>
      <c r="AA315" s="111"/>
    </row>
    <row r="316" spans="1:27">
      <c r="A316" s="111"/>
      <c r="B316" s="111"/>
      <c r="C316" s="111"/>
      <c r="D316" s="111"/>
      <c r="E316" s="111"/>
      <c r="F316" s="111"/>
      <c r="G316" s="111"/>
      <c r="H316" s="111"/>
      <c r="I316" s="111"/>
      <c r="J316" s="111"/>
      <c r="K316" s="111"/>
      <c r="L316" s="111"/>
      <c r="M316" s="111"/>
      <c r="N316" s="111"/>
      <c r="O316" s="111"/>
      <c r="P316" s="111"/>
      <c r="Q316" s="111"/>
      <c r="R316" s="111"/>
      <c r="S316" s="111"/>
      <c r="T316" s="111"/>
      <c r="U316" s="111"/>
      <c r="V316" s="111"/>
      <c r="W316" s="111"/>
      <c r="X316" s="111"/>
      <c r="Y316" s="111"/>
      <c r="Z316" s="111"/>
      <c r="AA316" s="111"/>
    </row>
    <row r="317" spans="1:27">
      <c r="A317" s="111"/>
      <c r="B317" s="111"/>
      <c r="C317" s="111"/>
      <c r="D317" s="111"/>
      <c r="E317" s="111"/>
      <c r="F317" s="111"/>
      <c r="G317" s="111"/>
      <c r="H317" s="111"/>
      <c r="I317" s="111"/>
      <c r="J317" s="111"/>
      <c r="K317" s="111"/>
      <c r="L317" s="111"/>
      <c r="M317" s="111"/>
      <c r="N317" s="111"/>
      <c r="O317" s="111"/>
      <c r="P317" s="111"/>
      <c r="Q317" s="111"/>
      <c r="R317" s="111"/>
      <c r="S317" s="111"/>
      <c r="T317" s="111"/>
      <c r="U317" s="111"/>
      <c r="V317" s="111"/>
      <c r="W317" s="111"/>
      <c r="X317" s="111"/>
      <c r="Y317" s="111"/>
      <c r="Z317" s="111"/>
      <c r="AA317" s="111"/>
    </row>
    <row r="318" spans="1:27">
      <c r="A318" s="111"/>
      <c r="B318" s="111"/>
      <c r="C318" s="111"/>
      <c r="D318" s="111"/>
      <c r="E318" s="111"/>
      <c r="F318" s="111"/>
      <c r="G318" s="111"/>
      <c r="H318" s="111"/>
      <c r="I318" s="111"/>
      <c r="J318" s="111"/>
      <c r="K318" s="111"/>
      <c r="L318" s="111"/>
      <c r="M318" s="111"/>
      <c r="N318" s="111"/>
      <c r="O318" s="111"/>
      <c r="P318" s="111"/>
      <c r="Q318" s="111"/>
      <c r="R318" s="111"/>
      <c r="S318" s="111"/>
      <c r="T318" s="111"/>
      <c r="U318" s="111"/>
      <c r="V318" s="111"/>
      <c r="W318" s="111"/>
      <c r="X318" s="111"/>
      <c r="Y318" s="111"/>
      <c r="Z318" s="111"/>
      <c r="AA318" s="111"/>
    </row>
    <row r="319" spans="1:27">
      <c r="A319" s="111"/>
      <c r="B319" s="111"/>
      <c r="C319" s="111"/>
      <c r="D319" s="111"/>
      <c r="E319" s="111"/>
      <c r="F319" s="111"/>
      <c r="G319" s="111"/>
      <c r="H319" s="111"/>
      <c r="I319" s="111"/>
      <c r="J319" s="111"/>
      <c r="K319" s="111"/>
      <c r="L319" s="111"/>
      <c r="M319" s="111"/>
      <c r="N319" s="111"/>
      <c r="O319" s="111"/>
      <c r="P319" s="111"/>
      <c r="Q319" s="111"/>
      <c r="R319" s="111"/>
      <c r="S319" s="111"/>
      <c r="T319" s="111"/>
      <c r="U319" s="111"/>
      <c r="V319" s="111"/>
      <c r="W319" s="111"/>
      <c r="X319" s="111"/>
      <c r="Y319" s="111"/>
      <c r="Z319" s="111"/>
      <c r="AA319" s="111"/>
    </row>
    <row r="320" spans="1:27">
      <c r="A320" s="111"/>
      <c r="B320" s="111"/>
      <c r="C320" s="111"/>
      <c r="D320" s="111"/>
      <c r="E320" s="111"/>
      <c r="F320" s="111"/>
      <c r="G320" s="111"/>
      <c r="H320" s="111"/>
      <c r="I320" s="111"/>
      <c r="J320" s="111"/>
      <c r="K320" s="111"/>
      <c r="L320" s="111"/>
      <c r="M320" s="111"/>
      <c r="N320" s="111"/>
      <c r="O320" s="111"/>
      <c r="P320" s="111"/>
      <c r="Q320" s="111"/>
      <c r="R320" s="111"/>
      <c r="S320" s="111"/>
      <c r="T320" s="111"/>
      <c r="U320" s="111"/>
      <c r="V320" s="111"/>
      <c r="W320" s="111"/>
      <c r="X320" s="111"/>
      <c r="Y320" s="111"/>
      <c r="Z320" s="111"/>
      <c r="AA320" s="111"/>
    </row>
    <row r="321" spans="1:27">
      <c r="A321" s="111"/>
      <c r="B321" s="111"/>
      <c r="C321" s="111"/>
      <c r="D321" s="111"/>
      <c r="E321" s="111"/>
      <c r="F321" s="111"/>
      <c r="G321" s="111"/>
      <c r="H321" s="111"/>
      <c r="I321" s="111"/>
      <c r="J321" s="111"/>
      <c r="K321" s="111"/>
      <c r="L321" s="111"/>
      <c r="M321" s="111"/>
      <c r="N321" s="111"/>
      <c r="O321" s="111"/>
      <c r="P321" s="111"/>
      <c r="Q321" s="111"/>
      <c r="R321" s="111"/>
      <c r="S321" s="111"/>
      <c r="T321" s="111"/>
      <c r="U321" s="111"/>
      <c r="V321" s="111"/>
      <c r="W321" s="111"/>
      <c r="X321" s="111"/>
      <c r="Y321" s="111"/>
      <c r="Z321" s="111"/>
      <c r="AA321" s="111"/>
    </row>
    <row r="322" spans="1:27">
      <c r="A322" s="111"/>
      <c r="B322" s="111"/>
      <c r="C322" s="111"/>
      <c r="D322" s="111"/>
      <c r="E322" s="111"/>
      <c r="F322" s="111"/>
      <c r="G322" s="111"/>
      <c r="H322" s="111"/>
      <c r="I322" s="111"/>
      <c r="J322" s="111"/>
      <c r="K322" s="111"/>
      <c r="L322" s="111"/>
      <c r="M322" s="111"/>
      <c r="N322" s="111"/>
      <c r="O322" s="111"/>
      <c r="P322" s="111"/>
      <c r="Q322" s="111"/>
      <c r="R322" s="111"/>
      <c r="S322" s="111"/>
      <c r="T322" s="111"/>
      <c r="U322" s="111"/>
      <c r="V322" s="111"/>
      <c r="W322" s="111"/>
      <c r="X322" s="111"/>
      <c r="Y322" s="111"/>
      <c r="Z322" s="111"/>
      <c r="AA322" s="111"/>
    </row>
    <row r="323" spans="1:27">
      <c r="A323" s="111"/>
      <c r="B323" s="111"/>
      <c r="C323" s="111"/>
      <c r="D323" s="111"/>
      <c r="E323" s="111"/>
      <c r="F323" s="111"/>
      <c r="G323" s="111"/>
      <c r="H323" s="111"/>
      <c r="I323" s="111"/>
      <c r="J323" s="111"/>
      <c r="K323" s="111"/>
      <c r="L323" s="111"/>
      <c r="M323" s="111"/>
      <c r="N323" s="111"/>
      <c r="O323" s="111"/>
      <c r="P323" s="111"/>
      <c r="Q323" s="111"/>
      <c r="R323" s="111"/>
      <c r="S323" s="111"/>
      <c r="T323" s="111"/>
      <c r="U323" s="111"/>
      <c r="V323" s="111"/>
      <c r="W323" s="111"/>
      <c r="X323" s="111"/>
      <c r="Y323" s="111"/>
      <c r="Z323" s="111"/>
      <c r="AA323" s="111"/>
    </row>
    <row r="324" spans="1:27">
      <c r="A324" s="111"/>
      <c r="B324" s="111"/>
      <c r="C324" s="111"/>
      <c r="D324" s="111"/>
      <c r="E324" s="111"/>
      <c r="F324" s="111"/>
      <c r="G324" s="111"/>
      <c r="H324" s="111"/>
      <c r="I324" s="111"/>
      <c r="J324" s="111"/>
      <c r="K324" s="111"/>
      <c r="L324" s="111"/>
      <c r="M324" s="111"/>
      <c r="N324" s="111"/>
      <c r="O324" s="111"/>
      <c r="P324" s="111"/>
      <c r="Q324" s="111"/>
      <c r="R324" s="111"/>
      <c r="S324" s="111"/>
      <c r="T324" s="111"/>
      <c r="U324" s="111"/>
      <c r="V324" s="111"/>
      <c r="W324" s="111"/>
      <c r="X324" s="111"/>
      <c r="Y324" s="111"/>
      <c r="Z324" s="111"/>
      <c r="AA324" s="111"/>
    </row>
    <row r="325" spans="1:27">
      <c r="A325" s="111"/>
      <c r="B325" s="111"/>
      <c r="C325" s="111"/>
      <c r="D325" s="111"/>
      <c r="E325" s="111"/>
      <c r="F325" s="111"/>
      <c r="G325" s="111"/>
      <c r="H325" s="111"/>
      <c r="I325" s="111"/>
      <c r="J325" s="111"/>
      <c r="K325" s="111"/>
      <c r="L325" s="111"/>
      <c r="M325" s="111"/>
      <c r="N325" s="111"/>
      <c r="O325" s="111"/>
      <c r="P325" s="111"/>
      <c r="Q325" s="111"/>
      <c r="R325" s="111"/>
      <c r="S325" s="111"/>
      <c r="T325" s="111"/>
      <c r="U325" s="111"/>
      <c r="V325" s="111"/>
      <c r="W325" s="111"/>
      <c r="X325" s="111"/>
      <c r="Y325" s="111"/>
      <c r="Z325" s="111"/>
      <c r="AA325" s="111"/>
    </row>
    <row r="326" spans="1:27">
      <c r="A326" s="111"/>
      <c r="B326" s="111"/>
      <c r="C326" s="111"/>
      <c r="D326" s="111"/>
      <c r="E326" s="111"/>
      <c r="F326" s="111"/>
      <c r="G326" s="111"/>
      <c r="H326" s="111"/>
      <c r="I326" s="111"/>
      <c r="J326" s="111"/>
      <c r="K326" s="111"/>
      <c r="L326" s="111"/>
      <c r="M326" s="111"/>
      <c r="N326" s="111"/>
      <c r="O326" s="111"/>
      <c r="P326" s="111"/>
      <c r="Q326" s="111"/>
      <c r="R326" s="111"/>
      <c r="S326" s="111"/>
      <c r="T326" s="111"/>
      <c r="U326" s="111"/>
      <c r="V326" s="111"/>
      <c r="W326" s="111"/>
      <c r="X326" s="111"/>
      <c r="Y326" s="111"/>
      <c r="Z326" s="111"/>
      <c r="AA326" s="111"/>
    </row>
    <row r="327" spans="1:27">
      <c r="A327" s="111"/>
      <c r="B327" s="111"/>
      <c r="C327" s="111"/>
      <c r="D327" s="111"/>
      <c r="E327" s="111"/>
      <c r="F327" s="111"/>
      <c r="G327" s="111"/>
      <c r="H327" s="111"/>
      <c r="I327" s="111"/>
      <c r="J327" s="111"/>
      <c r="K327" s="111"/>
      <c r="L327" s="111"/>
      <c r="M327" s="111"/>
      <c r="N327" s="111"/>
      <c r="O327" s="111"/>
      <c r="P327" s="111"/>
      <c r="Q327" s="111"/>
      <c r="R327" s="111"/>
      <c r="S327" s="111"/>
      <c r="T327" s="111"/>
      <c r="U327" s="111"/>
      <c r="V327" s="111"/>
      <c r="W327" s="111"/>
      <c r="X327" s="111"/>
      <c r="Y327" s="111"/>
      <c r="Z327" s="111"/>
      <c r="AA327" s="111"/>
    </row>
    <row r="328" spans="1:27">
      <c r="A328" s="111"/>
      <c r="B328" s="111"/>
      <c r="C328" s="111"/>
      <c r="D328" s="111"/>
      <c r="E328" s="111"/>
      <c r="F328" s="111"/>
      <c r="G328" s="111"/>
      <c r="H328" s="111"/>
      <c r="I328" s="111"/>
      <c r="J328" s="111"/>
      <c r="K328" s="111"/>
      <c r="L328" s="111"/>
      <c r="M328" s="111"/>
      <c r="N328" s="111"/>
      <c r="O328" s="111"/>
      <c r="P328" s="111"/>
      <c r="Q328" s="111"/>
      <c r="R328" s="111"/>
      <c r="S328" s="111"/>
      <c r="T328" s="111"/>
      <c r="U328" s="111"/>
      <c r="V328" s="111"/>
      <c r="W328" s="111"/>
      <c r="X328" s="111"/>
      <c r="Y328" s="111"/>
      <c r="Z328" s="111"/>
      <c r="AA328" s="111"/>
    </row>
    <row r="329" spans="1:27">
      <c r="A329" s="111"/>
      <c r="B329" s="111"/>
      <c r="C329" s="111"/>
      <c r="D329" s="111"/>
      <c r="E329" s="111"/>
      <c r="F329" s="111"/>
      <c r="G329" s="111"/>
      <c r="H329" s="111"/>
      <c r="I329" s="111"/>
      <c r="J329" s="111"/>
      <c r="K329" s="111"/>
      <c r="L329" s="111"/>
      <c r="M329" s="111"/>
      <c r="N329" s="111"/>
      <c r="O329" s="111"/>
      <c r="P329" s="111"/>
      <c r="Q329" s="111"/>
      <c r="R329" s="111"/>
      <c r="S329" s="111"/>
      <c r="T329" s="111"/>
      <c r="U329" s="111"/>
      <c r="V329" s="111"/>
      <c r="W329" s="111"/>
      <c r="X329" s="111"/>
      <c r="Y329" s="111"/>
      <c r="Z329" s="111"/>
      <c r="AA329" s="111"/>
    </row>
    <row r="330" spans="1:27">
      <c r="A330" s="111"/>
      <c r="B330" s="111"/>
      <c r="C330" s="111"/>
      <c r="D330" s="111"/>
      <c r="E330" s="111"/>
      <c r="F330" s="111"/>
      <c r="G330" s="111"/>
      <c r="H330" s="111"/>
      <c r="I330" s="111"/>
      <c r="J330" s="111"/>
      <c r="K330" s="111"/>
      <c r="L330" s="111"/>
      <c r="M330" s="111"/>
      <c r="N330" s="111"/>
      <c r="O330" s="111"/>
      <c r="P330" s="111"/>
      <c r="Q330" s="111"/>
      <c r="R330" s="111"/>
      <c r="S330" s="111"/>
      <c r="T330" s="111"/>
      <c r="U330" s="111"/>
      <c r="V330" s="111"/>
      <c r="W330" s="111"/>
      <c r="X330" s="111"/>
      <c r="Y330" s="111"/>
      <c r="Z330" s="111"/>
      <c r="AA330" s="111"/>
    </row>
    <row r="331" spans="1:27">
      <c r="A331" s="111"/>
      <c r="B331" s="111"/>
      <c r="C331" s="111"/>
      <c r="D331" s="111"/>
      <c r="E331" s="111"/>
      <c r="F331" s="111"/>
      <c r="G331" s="111"/>
      <c r="H331" s="111"/>
      <c r="I331" s="111"/>
      <c r="J331" s="111"/>
      <c r="K331" s="111"/>
      <c r="L331" s="111"/>
      <c r="M331" s="111"/>
      <c r="N331" s="111"/>
      <c r="O331" s="111"/>
      <c r="P331" s="111"/>
      <c r="Q331" s="111"/>
      <c r="R331" s="111"/>
      <c r="S331" s="111"/>
      <c r="T331" s="111"/>
      <c r="U331" s="111"/>
      <c r="V331" s="111"/>
      <c r="W331" s="111"/>
      <c r="X331" s="111"/>
      <c r="Y331" s="111"/>
      <c r="Z331" s="111"/>
      <c r="AA331" s="111"/>
    </row>
    <row r="332" spans="1:27">
      <c r="A332" s="111"/>
      <c r="B332" s="111"/>
      <c r="C332" s="111"/>
      <c r="D332" s="111"/>
      <c r="E332" s="111"/>
      <c r="F332" s="111"/>
      <c r="G332" s="111"/>
      <c r="H332" s="111"/>
      <c r="I332" s="111"/>
      <c r="J332" s="111"/>
      <c r="K332" s="111"/>
      <c r="L332" s="111"/>
      <c r="M332" s="111"/>
      <c r="N332" s="111"/>
      <c r="O332" s="111"/>
      <c r="P332" s="111"/>
      <c r="Q332" s="111"/>
      <c r="R332" s="111"/>
      <c r="S332" s="111"/>
      <c r="T332" s="111"/>
      <c r="U332" s="111"/>
      <c r="V332" s="111"/>
      <c r="W332" s="111"/>
      <c r="X332" s="111"/>
      <c r="Y332" s="111"/>
      <c r="Z332" s="111"/>
      <c r="AA332" s="111"/>
    </row>
    <row r="333" spans="1:27">
      <c r="A333" s="111"/>
      <c r="B333" s="111"/>
      <c r="C333" s="111"/>
      <c r="D333" s="111"/>
      <c r="E333" s="111"/>
      <c r="F333" s="111"/>
      <c r="G333" s="111"/>
      <c r="H333" s="111"/>
      <c r="I333" s="111"/>
      <c r="J333" s="111"/>
      <c r="K333" s="111"/>
      <c r="L333" s="111"/>
      <c r="M333" s="111"/>
      <c r="N333" s="111"/>
      <c r="O333" s="111"/>
      <c r="P333" s="111"/>
      <c r="Q333" s="111"/>
      <c r="R333" s="111"/>
      <c r="S333" s="111"/>
      <c r="T333" s="111"/>
      <c r="U333" s="111"/>
      <c r="V333" s="111"/>
      <c r="W333" s="111"/>
      <c r="X333" s="111"/>
      <c r="Y333" s="111"/>
      <c r="Z333" s="111"/>
      <c r="AA333" s="111"/>
    </row>
    <row r="334" spans="1:27">
      <c r="A334" s="111"/>
      <c r="B334" s="111"/>
      <c r="C334" s="111"/>
      <c r="D334" s="111"/>
      <c r="E334" s="111"/>
      <c r="F334" s="111"/>
      <c r="G334" s="111"/>
      <c r="H334" s="111"/>
      <c r="I334" s="111"/>
      <c r="J334" s="111"/>
      <c r="K334" s="111"/>
      <c r="L334" s="111"/>
      <c r="M334" s="111"/>
      <c r="N334" s="111"/>
      <c r="O334" s="111"/>
      <c r="P334" s="111"/>
      <c r="Q334" s="111"/>
      <c r="R334" s="111"/>
      <c r="S334" s="111"/>
      <c r="T334" s="111"/>
      <c r="U334" s="111"/>
      <c r="V334" s="111"/>
      <c r="W334" s="111"/>
      <c r="X334" s="111"/>
      <c r="Y334" s="111"/>
      <c r="Z334" s="111"/>
      <c r="AA334" s="111"/>
    </row>
    <row r="335" spans="1:27">
      <c r="A335" s="111"/>
      <c r="B335" s="111"/>
      <c r="C335" s="111"/>
      <c r="D335" s="111"/>
      <c r="E335" s="111"/>
      <c r="F335" s="111"/>
      <c r="G335" s="111"/>
      <c r="H335" s="111"/>
      <c r="I335" s="111"/>
      <c r="J335" s="111"/>
      <c r="K335" s="111"/>
      <c r="L335" s="111"/>
      <c r="M335" s="111"/>
      <c r="N335" s="111"/>
      <c r="O335" s="111"/>
      <c r="P335" s="111"/>
      <c r="Q335" s="111"/>
      <c r="R335" s="111"/>
      <c r="S335" s="111"/>
      <c r="T335" s="111"/>
      <c r="U335" s="111"/>
      <c r="V335" s="111"/>
      <c r="W335" s="111"/>
      <c r="X335" s="111"/>
      <c r="Y335" s="111"/>
      <c r="Z335" s="111"/>
      <c r="AA335" s="111"/>
    </row>
    <row r="336" spans="1:27">
      <c r="A336" s="111"/>
      <c r="B336" s="111"/>
      <c r="C336" s="111"/>
      <c r="D336" s="111"/>
      <c r="E336" s="111"/>
      <c r="F336" s="111"/>
      <c r="G336" s="111"/>
      <c r="H336" s="111"/>
      <c r="I336" s="111"/>
      <c r="J336" s="111"/>
      <c r="K336" s="111"/>
      <c r="L336" s="111"/>
      <c r="M336" s="111"/>
      <c r="N336" s="111"/>
      <c r="O336" s="111"/>
      <c r="P336" s="111"/>
      <c r="Q336" s="111"/>
      <c r="R336" s="111"/>
      <c r="S336" s="111"/>
      <c r="T336" s="111"/>
      <c r="U336" s="111"/>
      <c r="V336" s="111"/>
      <c r="W336" s="111"/>
      <c r="X336" s="111"/>
      <c r="Y336" s="111"/>
      <c r="Z336" s="111"/>
      <c r="AA336" s="111"/>
    </row>
    <row r="337" spans="1:27">
      <c r="A337" s="111"/>
      <c r="B337" s="111"/>
      <c r="C337" s="111"/>
      <c r="D337" s="111"/>
      <c r="E337" s="111"/>
      <c r="F337" s="111"/>
      <c r="G337" s="111"/>
      <c r="H337" s="111"/>
      <c r="I337" s="111"/>
      <c r="J337" s="111"/>
      <c r="K337" s="111"/>
      <c r="L337" s="111"/>
      <c r="M337" s="111"/>
      <c r="N337" s="111"/>
      <c r="O337" s="111"/>
      <c r="P337" s="111"/>
      <c r="Q337" s="111"/>
      <c r="R337" s="111"/>
      <c r="S337" s="111"/>
      <c r="T337" s="111"/>
      <c r="U337" s="111"/>
      <c r="V337" s="111"/>
      <c r="W337" s="111"/>
      <c r="X337" s="111"/>
      <c r="Y337" s="111"/>
      <c r="Z337" s="111"/>
      <c r="AA337" s="111"/>
    </row>
    <row r="338" spans="1:27">
      <c r="A338" s="111"/>
      <c r="B338" s="111"/>
      <c r="C338" s="111"/>
      <c r="D338" s="111"/>
      <c r="E338" s="111"/>
      <c r="F338" s="111"/>
      <c r="G338" s="111"/>
      <c r="H338" s="111"/>
      <c r="I338" s="111"/>
      <c r="J338" s="111"/>
      <c r="K338" s="111"/>
      <c r="L338" s="111"/>
      <c r="M338" s="111"/>
      <c r="N338" s="111"/>
      <c r="O338" s="111"/>
      <c r="P338" s="111"/>
      <c r="Q338" s="111"/>
      <c r="R338" s="111"/>
      <c r="S338" s="111"/>
      <c r="T338" s="111"/>
      <c r="U338" s="111"/>
      <c r="V338" s="111"/>
      <c r="W338" s="111"/>
      <c r="X338" s="111"/>
      <c r="Y338" s="111"/>
      <c r="Z338" s="111"/>
      <c r="AA338" s="111"/>
    </row>
    <row r="339" spans="1:27">
      <c r="A339" s="111"/>
      <c r="B339" s="111"/>
      <c r="C339" s="111"/>
      <c r="D339" s="111"/>
      <c r="E339" s="111"/>
      <c r="F339" s="111"/>
      <c r="G339" s="111"/>
      <c r="H339" s="111"/>
      <c r="I339" s="111"/>
      <c r="J339" s="111"/>
      <c r="K339" s="111"/>
      <c r="L339" s="111"/>
      <c r="M339" s="111"/>
      <c r="N339" s="111"/>
      <c r="O339" s="111"/>
      <c r="P339" s="111"/>
      <c r="Q339" s="111"/>
      <c r="R339" s="111"/>
      <c r="S339" s="111"/>
      <c r="T339" s="111"/>
      <c r="U339" s="111"/>
      <c r="V339" s="111"/>
      <c r="W339" s="111"/>
      <c r="X339" s="111"/>
      <c r="Y339" s="111"/>
      <c r="Z339" s="111"/>
      <c r="AA339" s="111"/>
    </row>
    <row r="340" spans="1:27">
      <c r="A340" s="111"/>
      <c r="B340" s="111"/>
      <c r="C340" s="111"/>
      <c r="D340" s="111"/>
      <c r="E340" s="111"/>
      <c r="F340" s="111"/>
      <c r="G340" s="111"/>
      <c r="H340" s="111"/>
      <c r="I340" s="111"/>
      <c r="J340" s="111"/>
      <c r="K340" s="111"/>
      <c r="L340" s="111"/>
      <c r="M340" s="111"/>
      <c r="N340" s="111"/>
      <c r="O340" s="111"/>
      <c r="P340" s="111"/>
      <c r="Q340" s="111"/>
      <c r="R340" s="111"/>
      <c r="S340" s="111"/>
      <c r="T340" s="111"/>
      <c r="U340" s="111"/>
      <c r="V340" s="111"/>
      <c r="W340" s="111"/>
      <c r="X340" s="111"/>
      <c r="Y340" s="111"/>
      <c r="Z340" s="111"/>
      <c r="AA340" s="111"/>
    </row>
    <row r="341" spans="1:27">
      <c r="A341" s="111"/>
      <c r="B341" s="111"/>
      <c r="C341" s="111"/>
      <c r="D341" s="111"/>
      <c r="E341" s="111"/>
      <c r="F341" s="111"/>
      <c r="G341" s="111"/>
      <c r="H341" s="111"/>
      <c r="I341" s="111"/>
      <c r="J341" s="111"/>
      <c r="K341" s="111"/>
      <c r="L341" s="111"/>
      <c r="M341" s="111"/>
      <c r="N341" s="111"/>
      <c r="O341" s="111"/>
      <c r="P341" s="111"/>
      <c r="Q341" s="111"/>
      <c r="R341" s="111"/>
      <c r="S341" s="111"/>
      <c r="T341" s="111"/>
      <c r="U341" s="111"/>
      <c r="V341" s="111"/>
      <c r="W341" s="111"/>
      <c r="X341" s="111"/>
      <c r="Y341" s="111"/>
      <c r="Z341" s="111"/>
      <c r="AA341" s="111"/>
    </row>
    <row r="342" spans="1:27">
      <c r="A342" s="111"/>
      <c r="B342" s="111"/>
      <c r="C342" s="111"/>
      <c r="D342" s="111"/>
      <c r="E342" s="111"/>
      <c r="F342" s="111"/>
      <c r="G342" s="111"/>
      <c r="H342" s="111"/>
      <c r="I342" s="111"/>
      <c r="J342" s="111"/>
      <c r="K342" s="111"/>
      <c r="L342" s="111"/>
      <c r="M342" s="111"/>
      <c r="N342" s="111"/>
      <c r="O342" s="111"/>
      <c r="P342" s="111"/>
      <c r="Q342" s="111"/>
      <c r="R342" s="111"/>
      <c r="S342" s="111"/>
      <c r="T342" s="111"/>
      <c r="U342" s="111"/>
      <c r="V342" s="111"/>
      <c r="W342" s="111"/>
      <c r="X342" s="111"/>
      <c r="Y342" s="111"/>
      <c r="Z342" s="111"/>
      <c r="AA342" s="111"/>
    </row>
    <row r="343" spans="1:27">
      <c r="A343" s="111"/>
      <c r="B343" s="111"/>
      <c r="C343" s="111"/>
      <c r="D343" s="111"/>
      <c r="E343" s="111"/>
      <c r="F343" s="111"/>
      <c r="G343" s="111"/>
      <c r="H343" s="111"/>
      <c r="I343" s="111"/>
      <c r="J343" s="111"/>
      <c r="K343" s="111"/>
      <c r="L343" s="111"/>
      <c r="M343" s="111"/>
      <c r="N343" s="111"/>
      <c r="O343" s="111"/>
      <c r="P343" s="111"/>
      <c r="Q343" s="111"/>
      <c r="R343" s="111"/>
      <c r="S343" s="111"/>
      <c r="T343" s="111"/>
      <c r="U343" s="111"/>
      <c r="V343" s="111"/>
      <c r="W343" s="111"/>
      <c r="X343" s="111"/>
      <c r="Y343" s="111"/>
      <c r="Z343" s="111"/>
      <c r="AA343" s="111"/>
    </row>
    <row r="344" spans="1:27">
      <c r="A344" s="111"/>
      <c r="B344" s="111"/>
      <c r="C344" s="111"/>
      <c r="D344" s="111"/>
      <c r="E344" s="111"/>
      <c r="F344" s="111"/>
      <c r="G344" s="111"/>
      <c r="H344" s="111"/>
      <c r="I344" s="111"/>
      <c r="J344" s="111"/>
      <c r="K344" s="111"/>
      <c r="L344" s="111"/>
      <c r="M344" s="111"/>
      <c r="N344" s="111"/>
      <c r="O344" s="111"/>
      <c r="P344" s="111"/>
      <c r="Q344" s="111"/>
      <c r="R344" s="111"/>
      <c r="S344" s="111"/>
      <c r="T344" s="111"/>
      <c r="U344" s="111"/>
      <c r="V344" s="111"/>
      <c r="W344" s="111"/>
      <c r="X344" s="111"/>
      <c r="Y344" s="111"/>
      <c r="Z344" s="111"/>
      <c r="AA344" s="111"/>
    </row>
    <row r="345" spans="1:27">
      <c r="A345" s="111"/>
      <c r="B345" s="111"/>
      <c r="C345" s="111"/>
      <c r="D345" s="111"/>
      <c r="E345" s="111"/>
      <c r="F345" s="111"/>
      <c r="G345" s="111"/>
      <c r="H345" s="111"/>
      <c r="I345" s="111"/>
      <c r="J345" s="111"/>
      <c r="K345" s="111"/>
      <c r="L345" s="111"/>
      <c r="M345" s="111"/>
      <c r="N345" s="111"/>
      <c r="O345" s="111"/>
      <c r="P345" s="111"/>
      <c r="Q345" s="111"/>
      <c r="R345" s="111"/>
      <c r="S345" s="111"/>
      <c r="T345" s="111"/>
      <c r="U345" s="111"/>
      <c r="V345" s="111"/>
      <c r="W345" s="111"/>
      <c r="X345" s="111"/>
      <c r="Y345" s="111"/>
      <c r="Z345" s="111"/>
      <c r="AA345" s="111"/>
    </row>
    <row r="346" spans="1:27">
      <c r="A346" s="111"/>
      <c r="B346" s="111"/>
      <c r="C346" s="111"/>
      <c r="D346" s="111"/>
      <c r="E346" s="111"/>
      <c r="F346" s="111"/>
      <c r="G346" s="111"/>
      <c r="H346" s="111"/>
      <c r="I346" s="111"/>
      <c r="J346" s="111"/>
      <c r="K346" s="111"/>
      <c r="L346" s="111"/>
      <c r="M346" s="111"/>
      <c r="N346" s="111"/>
      <c r="O346" s="111"/>
      <c r="P346" s="111"/>
      <c r="Q346" s="111"/>
      <c r="R346" s="111"/>
      <c r="S346" s="111"/>
      <c r="T346" s="111"/>
      <c r="U346" s="111"/>
      <c r="V346" s="111"/>
      <c r="W346" s="111"/>
      <c r="X346" s="111"/>
      <c r="Y346" s="111"/>
      <c r="Z346" s="111"/>
      <c r="AA346" s="111"/>
    </row>
    <row r="347" spans="1:27">
      <c r="A347" s="111"/>
      <c r="B347" s="111"/>
      <c r="C347" s="111"/>
      <c r="D347" s="111"/>
      <c r="E347" s="111"/>
      <c r="F347" s="111"/>
      <c r="G347" s="111"/>
      <c r="H347" s="111"/>
      <c r="I347" s="111"/>
      <c r="J347" s="111"/>
      <c r="K347" s="111"/>
      <c r="L347" s="111"/>
      <c r="M347" s="111"/>
      <c r="N347" s="111"/>
      <c r="O347" s="111"/>
      <c r="P347" s="111"/>
      <c r="Q347" s="111"/>
      <c r="R347" s="111"/>
      <c r="S347" s="111"/>
      <c r="T347" s="111"/>
      <c r="U347" s="111"/>
      <c r="V347" s="111"/>
      <c r="W347" s="111"/>
      <c r="X347" s="111"/>
      <c r="Y347" s="111"/>
      <c r="Z347" s="111"/>
      <c r="AA347" s="111"/>
    </row>
    <row r="348" spans="1:27">
      <c r="A348" s="111"/>
      <c r="B348" s="111"/>
      <c r="C348" s="111"/>
      <c r="D348" s="111"/>
      <c r="E348" s="111"/>
      <c r="F348" s="111"/>
      <c r="G348" s="111"/>
      <c r="H348" s="111"/>
      <c r="I348" s="111"/>
      <c r="J348" s="111"/>
      <c r="K348" s="111"/>
      <c r="L348" s="111"/>
      <c r="M348" s="111"/>
      <c r="N348" s="111"/>
      <c r="O348" s="111"/>
      <c r="P348" s="111"/>
      <c r="Q348" s="111"/>
      <c r="R348" s="111"/>
      <c r="S348" s="111"/>
      <c r="T348" s="111"/>
      <c r="U348" s="111"/>
      <c r="V348" s="111"/>
      <c r="W348" s="111"/>
      <c r="X348" s="111"/>
      <c r="Y348" s="111"/>
      <c r="Z348" s="111"/>
      <c r="AA348" s="111"/>
    </row>
    <row r="349" spans="1:27">
      <c r="A349" s="111"/>
      <c r="B349" s="111"/>
      <c r="C349" s="111"/>
      <c r="D349" s="111"/>
      <c r="E349" s="111"/>
      <c r="F349" s="111"/>
      <c r="G349" s="111"/>
      <c r="H349" s="111"/>
      <c r="I349" s="111"/>
      <c r="J349" s="111"/>
      <c r="K349" s="111"/>
      <c r="L349" s="111"/>
      <c r="M349" s="111"/>
      <c r="N349" s="111"/>
      <c r="O349" s="111"/>
      <c r="P349" s="111"/>
      <c r="Q349" s="111"/>
      <c r="R349" s="111"/>
      <c r="S349" s="111"/>
      <c r="T349" s="111"/>
      <c r="U349" s="111"/>
      <c r="V349" s="111"/>
      <c r="W349" s="111"/>
      <c r="X349" s="111"/>
      <c r="Y349" s="111"/>
      <c r="Z349" s="111"/>
      <c r="AA349" s="111"/>
    </row>
    <row r="350" spans="1:27">
      <c r="A350" s="111"/>
      <c r="B350" s="111"/>
      <c r="C350" s="111"/>
      <c r="D350" s="111"/>
      <c r="E350" s="111"/>
      <c r="F350" s="111"/>
      <c r="G350" s="111"/>
      <c r="H350" s="111"/>
      <c r="I350" s="111"/>
      <c r="J350" s="111"/>
      <c r="K350" s="111"/>
      <c r="L350" s="111"/>
      <c r="M350" s="111"/>
      <c r="N350" s="111"/>
      <c r="O350" s="111"/>
      <c r="P350" s="111"/>
      <c r="Q350" s="111"/>
      <c r="R350" s="111"/>
      <c r="S350" s="111"/>
      <c r="T350" s="111"/>
      <c r="U350" s="111"/>
      <c r="V350" s="111"/>
      <c r="W350" s="111"/>
      <c r="X350" s="111"/>
      <c r="Y350" s="111"/>
      <c r="Z350" s="111"/>
      <c r="AA350" s="111"/>
    </row>
    <row r="351" spans="1:27">
      <c r="A351" s="111"/>
      <c r="B351" s="111"/>
      <c r="C351" s="111"/>
      <c r="D351" s="111"/>
      <c r="E351" s="111"/>
      <c r="F351" s="111"/>
      <c r="G351" s="111"/>
      <c r="H351" s="111"/>
      <c r="I351" s="111"/>
      <c r="J351" s="111"/>
      <c r="K351" s="111"/>
      <c r="L351" s="111"/>
      <c r="M351" s="111"/>
      <c r="N351" s="111"/>
      <c r="O351" s="111"/>
      <c r="P351" s="111"/>
      <c r="Q351" s="111"/>
      <c r="R351" s="111"/>
      <c r="S351" s="111"/>
      <c r="T351" s="111"/>
      <c r="U351" s="111"/>
      <c r="V351" s="111"/>
      <c r="W351" s="111"/>
      <c r="X351" s="111"/>
      <c r="Y351" s="111"/>
      <c r="Z351" s="111"/>
      <c r="AA351" s="111"/>
    </row>
    <row r="352" spans="1:27">
      <c r="A352" s="111"/>
      <c r="B352" s="111"/>
      <c r="C352" s="111"/>
      <c r="D352" s="111"/>
      <c r="E352" s="111"/>
      <c r="F352" s="111"/>
      <c r="G352" s="111"/>
      <c r="H352" s="111"/>
      <c r="I352" s="111"/>
      <c r="J352" s="111"/>
      <c r="K352" s="111"/>
      <c r="L352" s="111"/>
      <c r="M352" s="111"/>
      <c r="N352" s="111"/>
      <c r="O352" s="111"/>
      <c r="P352" s="111"/>
      <c r="Q352" s="111"/>
      <c r="R352" s="111"/>
      <c r="S352" s="111"/>
      <c r="T352" s="111"/>
      <c r="U352" s="111"/>
      <c r="V352" s="111"/>
      <c r="W352" s="111"/>
      <c r="X352" s="111"/>
      <c r="Y352" s="111"/>
      <c r="Z352" s="111"/>
      <c r="AA352" s="111"/>
    </row>
    <row r="353" spans="1:27">
      <c r="A353" s="111"/>
      <c r="B353" s="111"/>
      <c r="C353" s="111"/>
      <c r="D353" s="111"/>
      <c r="E353" s="111"/>
      <c r="F353" s="111"/>
      <c r="G353" s="111"/>
      <c r="H353" s="111"/>
      <c r="I353" s="111"/>
      <c r="J353" s="111"/>
      <c r="K353" s="111"/>
      <c r="L353" s="111"/>
      <c r="M353" s="111"/>
      <c r="N353" s="111"/>
      <c r="O353" s="111"/>
      <c r="P353" s="111"/>
      <c r="Q353" s="111"/>
      <c r="R353" s="111"/>
      <c r="S353" s="111"/>
      <c r="T353" s="111"/>
      <c r="U353" s="111"/>
      <c r="V353" s="111"/>
      <c r="W353" s="111"/>
      <c r="X353" s="111"/>
      <c r="Y353" s="111"/>
      <c r="Z353" s="111"/>
      <c r="AA353" s="111"/>
    </row>
    <row r="354" spans="1:27">
      <c r="A354" s="111"/>
      <c r="B354" s="111"/>
      <c r="C354" s="111"/>
      <c r="D354" s="111"/>
      <c r="E354" s="111"/>
      <c r="F354" s="111"/>
      <c r="G354" s="111"/>
      <c r="H354" s="111"/>
      <c r="I354" s="111"/>
      <c r="J354" s="111"/>
      <c r="K354" s="111"/>
      <c r="L354" s="111"/>
      <c r="M354" s="111"/>
      <c r="N354" s="111"/>
      <c r="O354" s="111"/>
      <c r="P354" s="111"/>
      <c r="Q354" s="111"/>
      <c r="R354" s="111"/>
      <c r="S354" s="111"/>
      <c r="T354" s="111"/>
      <c r="U354" s="111"/>
      <c r="V354" s="111"/>
      <c r="W354" s="111"/>
      <c r="X354" s="111"/>
      <c r="Y354" s="111"/>
      <c r="Z354" s="111"/>
      <c r="AA354" s="111"/>
    </row>
    <row r="355" spans="1:27">
      <c r="A355" s="111"/>
      <c r="B355" s="111"/>
      <c r="C355" s="111"/>
      <c r="D355" s="111"/>
      <c r="E355" s="111"/>
      <c r="F355" s="111"/>
      <c r="G355" s="111"/>
      <c r="H355" s="111"/>
      <c r="I355" s="111"/>
      <c r="J355" s="111"/>
      <c r="K355" s="111"/>
      <c r="L355" s="111"/>
      <c r="M355" s="111"/>
      <c r="N355" s="111"/>
      <c r="O355" s="111"/>
      <c r="P355" s="111"/>
      <c r="Q355" s="111"/>
      <c r="R355" s="111"/>
      <c r="S355" s="111"/>
      <c r="T355" s="111"/>
      <c r="U355" s="111"/>
      <c r="V355" s="111"/>
      <c r="W355" s="111"/>
      <c r="X355" s="111"/>
      <c r="Y355" s="111"/>
      <c r="Z355" s="111"/>
      <c r="AA355" s="111"/>
    </row>
    <row r="356" spans="1:27">
      <c r="A356" s="111"/>
      <c r="B356" s="111"/>
      <c r="C356" s="111"/>
      <c r="D356" s="111"/>
      <c r="E356" s="111"/>
      <c r="F356" s="111"/>
      <c r="G356" s="111"/>
      <c r="H356" s="111"/>
      <c r="I356" s="111"/>
      <c r="J356" s="111"/>
      <c r="K356" s="111"/>
      <c r="L356" s="111"/>
      <c r="M356" s="111"/>
      <c r="N356" s="111"/>
      <c r="O356" s="111"/>
      <c r="P356" s="111"/>
      <c r="Q356" s="111"/>
      <c r="R356" s="111"/>
      <c r="S356" s="111"/>
      <c r="T356" s="111"/>
      <c r="U356" s="111"/>
      <c r="V356" s="111"/>
      <c r="W356" s="111"/>
      <c r="X356" s="111"/>
      <c r="Y356" s="111"/>
      <c r="Z356" s="111"/>
      <c r="AA356" s="111"/>
    </row>
    <row r="357" spans="1:27">
      <c r="A357" s="111"/>
      <c r="B357" s="111"/>
      <c r="C357" s="111"/>
      <c r="D357" s="111"/>
      <c r="E357" s="111"/>
      <c r="F357" s="111"/>
      <c r="G357" s="111"/>
      <c r="H357" s="111"/>
      <c r="I357" s="111"/>
      <c r="J357" s="111"/>
      <c r="K357" s="111"/>
      <c r="L357" s="111"/>
      <c r="M357" s="111"/>
      <c r="N357" s="111"/>
      <c r="O357" s="111"/>
      <c r="P357" s="111"/>
      <c r="Q357" s="111"/>
      <c r="R357" s="111"/>
      <c r="S357" s="111"/>
      <c r="T357" s="111"/>
      <c r="U357" s="111"/>
      <c r="V357" s="111"/>
      <c r="W357" s="111"/>
      <c r="X357" s="111"/>
      <c r="Y357" s="111"/>
      <c r="Z357" s="111"/>
      <c r="AA357" s="111"/>
    </row>
    <row r="358" spans="1:27">
      <c r="A358" s="111"/>
      <c r="B358" s="111"/>
      <c r="C358" s="111"/>
      <c r="D358" s="111"/>
      <c r="E358" s="111"/>
      <c r="F358" s="111"/>
      <c r="G358" s="111"/>
      <c r="H358" s="111"/>
      <c r="I358" s="111"/>
      <c r="J358" s="111"/>
      <c r="K358" s="111"/>
      <c r="L358" s="111"/>
      <c r="M358" s="111"/>
      <c r="N358" s="111"/>
      <c r="O358" s="111"/>
      <c r="P358" s="111"/>
      <c r="Q358" s="111"/>
      <c r="R358" s="111"/>
      <c r="S358" s="111"/>
      <c r="T358" s="111"/>
      <c r="U358" s="111"/>
      <c r="V358" s="111"/>
      <c r="W358" s="111"/>
      <c r="X358" s="111"/>
      <c r="Y358" s="111"/>
      <c r="Z358" s="111"/>
      <c r="AA358" s="111"/>
    </row>
    <row r="359" spans="1:27">
      <c r="A359" s="111"/>
      <c r="B359" s="111"/>
      <c r="C359" s="111"/>
      <c r="D359" s="111"/>
      <c r="E359" s="111"/>
      <c r="F359" s="111"/>
      <c r="G359" s="111"/>
      <c r="H359" s="111"/>
      <c r="I359" s="111"/>
      <c r="J359" s="111"/>
      <c r="K359" s="111"/>
      <c r="L359" s="111"/>
      <c r="M359" s="111"/>
      <c r="N359" s="111"/>
      <c r="O359" s="111"/>
      <c r="P359" s="111"/>
      <c r="Q359" s="111"/>
      <c r="R359" s="111"/>
      <c r="S359" s="111"/>
      <c r="T359" s="111"/>
      <c r="U359" s="111"/>
      <c r="V359" s="111"/>
      <c r="W359" s="111"/>
      <c r="X359" s="111"/>
      <c r="Y359" s="111"/>
      <c r="Z359" s="111"/>
      <c r="AA359" s="111"/>
    </row>
    <row r="360" spans="1:27">
      <c r="A360" s="111"/>
      <c r="B360" s="111"/>
      <c r="C360" s="111"/>
      <c r="D360" s="111"/>
      <c r="E360" s="111"/>
      <c r="F360" s="111"/>
      <c r="G360" s="111"/>
      <c r="H360" s="111"/>
      <c r="I360" s="111"/>
      <c r="J360" s="111"/>
      <c r="K360" s="111"/>
      <c r="L360" s="111"/>
      <c r="M360" s="111"/>
      <c r="N360" s="111"/>
      <c r="O360" s="111"/>
      <c r="P360" s="111"/>
      <c r="Q360" s="111"/>
      <c r="R360" s="111"/>
      <c r="S360" s="111"/>
      <c r="T360" s="111"/>
      <c r="U360" s="111"/>
      <c r="V360" s="111"/>
      <c r="W360" s="111"/>
      <c r="X360" s="111"/>
      <c r="Y360" s="111"/>
      <c r="Z360" s="111"/>
      <c r="AA360" s="111"/>
    </row>
    <row r="361" spans="1:27">
      <c r="A361" s="111"/>
      <c r="B361" s="111"/>
      <c r="C361" s="111"/>
      <c r="D361" s="111"/>
      <c r="E361" s="111"/>
      <c r="F361" s="111"/>
      <c r="G361" s="111"/>
      <c r="H361" s="111"/>
      <c r="I361" s="111"/>
      <c r="J361" s="111"/>
      <c r="K361" s="111"/>
      <c r="L361" s="111"/>
      <c r="M361" s="111"/>
      <c r="N361" s="111"/>
      <c r="O361" s="111"/>
      <c r="P361" s="111"/>
      <c r="Q361" s="111"/>
      <c r="R361" s="111"/>
      <c r="S361" s="111"/>
      <c r="T361" s="111"/>
      <c r="U361" s="111"/>
      <c r="V361" s="111"/>
      <c r="W361" s="111"/>
      <c r="X361" s="111"/>
      <c r="Y361" s="111"/>
      <c r="Z361" s="111"/>
      <c r="AA361" s="111"/>
    </row>
    <row r="362" spans="1:27">
      <c r="A362" s="111"/>
      <c r="B362" s="111"/>
      <c r="C362" s="111"/>
      <c r="D362" s="111"/>
      <c r="E362" s="111"/>
      <c r="F362" s="111"/>
      <c r="G362" s="111"/>
      <c r="H362" s="111"/>
      <c r="I362" s="111"/>
      <c r="J362" s="111"/>
      <c r="K362" s="111"/>
      <c r="L362" s="111"/>
      <c r="M362" s="111"/>
      <c r="N362" s="111"/>
      <c r="O362" s="111"/>
      <c r="P362" s="111"/>
      <c r="Q362" s="111"/>
      <c r="R362" s="111"/>
      <c r="S362" s="111"/>
      <c r="T362" s="111"/>
      <c r="U362" s="111"/>
      <c r="V362" s="111"/>
      <c r="W362" s="111"/>
      <c r="X362" s="111"/>
      <c r="Y362" s="111"/>
      <c r="Z362" s="111"/>
      <c r="AA362" s="111"/>
    </row>
    <row r="363" spans="1:27">
      <c r="A363" s="111"/>
      <c r="B363" s="111"/>
      <c r="C363" s="111"/>
      <c r="D363" s="111"/>
      <c r="E363" s="111"/>
      <c r="F363" s="111"/>
      <c r="G363" s="111"/>
      <c r="H363" s="111"/>
      <c r="I363" s="111"/>
      <c r="J363" s="111"/>
      <c r="K363" s="111"/>
      <c r="L363" s="111"/>
      <c r="M363" s="111"/>
      <c r="N363" s="111"/>
      <c r="O363" s="111"/>
      <c r="P363" s="111"/>
      <c r="Q363" s="111"/>
      <c r="R363" s="111"/>
      <c r="S363" s="111"/>
      <c r="T363" s="111"/>
      <c r="U363" s="111"/>
      <c r="V363" s="111"/>
      <c r="W363" s="111"/>
      <c r="X363" s="111"/>
      <c r="Y363" s="111"/>
      <c r="Z363" s="111"/>
      <c r="AA363" s="111"/>
    </row>
    <row r="364" spans="1:27">
      <c r="A364" s="111"/>
      <c r="B364" s="111"/>
      <c r="C364" s="111"/>
      <c r="D364" s="111"/>
      <c r="E364" s="111"/>
      <c r="F364" s="111"/>
      <c r="G364" s="111"/>
      <c r="H364" s="111"/>
      <c r="I364" s="111"/>
      <c r="J364" s="111"/>
      <c r="K364" s="111"/>
      <c r="L364" s="111"/>
      <c r="M364" s="111"/>
      <c r="N364" s="111"/>
      <c r="O364" s="111"/>
      <c r="P364" s="111"/>
      <c r="Q364" s="111"/>
      <c r="R364" s="111"/>
      <c r="S364" s="111"/>
      <c r="T364" s="111"/>
      <c r="U364" s="111"/>
      <c r="V364" s="111"/>
      <c r="W364" s="111"/>
      <c r="X364" s="111"/>
      <c r="Y364" s="111"/>
      <c r="Z364" s="111"/>
      <c r="AA364" s="111"/>
    </row>
    <row r="365" spans="1:27">
      <c r="A365" s="111"/>
      <c r="B365" s="111"/>
      <c r="C365" s="111"/>
      <c r="D365" s="111"/>
      <c r="E365" s="111"/>
      <c r="F365" s="111"/>
      <c r="G365" s="111"/>
      <c r="H365" s="111"/>
      <c r="I365" s="111"/>
      <c r="J365" s="111"/>
      <c r="K365" s="111"/>
      <c r="L365" s="111"/>
      <c r="M365" s="111"/>
      <c r="N365" s="111"/>
      <c r="O365" s="111"/>
      <c r="P365" s="111"/>
      <c r="Q365" s="111"/>
      <c r="R365" s="111"/>
      <c r="S365" s="111"/>
      <c r="T365" s="111"/>
      <c r="U365" s="111"/>
      <c r="V365" s="111"/>
      <c r="W365" s="111"/>
      <c r="X365" s="111"/>
      <c r="Y365" s="111"/>
      <c r="Z365" s="111"/>
      <c r="AA365" s="111"/>
    </row>
    <row r="366" spans="1:27">
      <c r="A366" s="111"/>
      <c r="B366" s="111"/>
      <c r="C366" s="111"/>
      <c r="D366" s="111"/>
      <c r="E366" s="111"/>
      <c r="F366" s="111"/>
      <c r="G366" s="111"/>
      <c r="H366" s="111"/>
      <c r="I366" s="111"/>
      <c r="J366" s="111"/>
      <c r="K366" s="111"/>
      <c r="L366" s="111"/>
      <c r="M366" s="111"/>
      <c r="N366" s="111"/>
      <c r="O366" s="111"/>
      <c r="P366" s="111"/>
      <c r="Q366" s="111"/>
      <c r="R366" s="111"/>
      <c r="S366" s="111"/>
      <c r="T366" s="111"/>
      <c r="U366" s="111"/>
      <c r="V366" s="111"/>
      <c r="W366" s="111"/>
      <c r="X366" s="111"/>
      <c r="Y366" s="111"/>
      <c r="Z366" s="111"/>
      <c r="AA366" s="111"/>
    </row>
    <row r="367" spans="1:27">
      <c r="A367" s="111"/>
      <c r="B367" s="111"/>
      <c r="C367" s="111"/>
      <c r="D367" s="111"/>
      <c r="E367" s="111"/>
      <c r="F367" s="111"/>
      <c r="G367" s="111"/>
      <c r="H367" s="111"/>
      <c r="I367" s="111"/>
      <c r="J367" s="111"/>
      <c r="K367" s="111"/>
      <c r="L367" s="111"/>
      <c r="M367" s="111"/>
      <c r="N367" s="111"/>
      <c r="O367" s="111"/>
      <c r="P367" s="111"/>
      <c r="Q367" s="111"/>
      <c r="R367" s="111"/>
      <c r="S367" s="111"/>
      <c r="T367" s="111"/>
      <c r="U367" s="111"/>
      <c r="V367" s="111"/>
      <c r="W367" s="111"/>
      <c r="X367" s="111"/>
      <c r="Y367" s="111"/>
      <c r="Z367" s="111"/>
      <c r="AA367" s="111"/>
    </row>
    <row r="368" spans="1:27">
      <c r="A368" s="111"/>
      <c r="B368" s="111"/>
      <c r="C368" s="111"/>
      <c r="D368" s="111"/>
      <c r="E368" s="111"/>
      <c r="F368" s="111"/>
      <c r="G368" s="111"/>
      <c r="H368" s="111"/>
      <c r="I368" s="111"/>
      <c r="J368" s="111"/>
      <c r="K368" s="111"/>
      <c r="L368" s="111"/>
      <c r="M368" s="111"/>
      <c r="N368" s="111"/>
      <c r="O368" s="111"/>
      <c r="P368" s="111"/>
      <c r="Q368" s="111"/>
      <c r="R368" s="111"/>
      <c r="S368" s="111"/>
      <c r="T368" s="111"/>
      <c r="U368" s="111"/>
      <c r="V368" s="111"/>
      <c r="W368" s="111"/>
      <c r="X368" s="111"/>
      <c r="Y368" s="111"/>
      <c r="Z368" s="111"/>
      <c r="AA368" s="111"/>
    </row>
    <row r="369" spans="1:27">
      <c r="A369" s="111"/>
      <c r="B369" s="111"/>
      <c r="C369" s="111"/>
      <c r="D369" s="111"/>
      <c r="E369" s="111"/>
      <c r="F369" s="111"/>
      <c r="G369" s="111"/>
      <c r="H369" s="111"/>
      <c r="I369" s="111"/>
      <c r="J369" s="111"/>
      <c r="K369" s="111"/>
      <c r="L369" s="111"/>
      <c r="M369" s="111"/>
      <c r="N369" s="111"/>
      <c r="O369" s="111"/>
      <c r="P369" s="111"/>
      <c r="Q369" s="111"/>
      <c r="R369" s="111"/>
      <c r="S369" s="111"/>
      <c r="T369" s="111"/>
      <c r="U369" s="111"/>
      <c r="V369" s="111"/>
      <c r="W369" s="111"/>
      <c r="X369" s="111"/>
      <c r="Y369" s="111"/>
      <c r="Z369" s="111"/>
      <c r="AA369" s="111"/>
    </row>
    <row r="370" spans="1:27">
      <c r="A370" s="111"/>
      <c r="B370" s="111"/>
      <c r="C370" s="111"/>
      <c r="D370" s="111"/>
      <c r="E370" s="111"/>
      <c r="F370" s="111"/>
      <c r="G370" s="111"/>
      <c r="H370" s="111"/>
      <c r="I370" s="111"/>
      <c r="J370" s="111"/>
      <c r="K370" s="111"/>
      <c r="L370" s="111"/>
      <c r="M370" s="111"/>
      <c r="N370" s="111"/>
      <c r="O370" s="111"/>
      <c r="P370" s="111"/>
      <c r="Q370" s="111"/>
      <c r="R370" s="111"/>
      <c r="S370" s="111"/>
      <c r="T370" s="111"/>
      <c r="U370" s="111"/>
      <c r="V370" s="111"/>
      <c r="W370" s="111"/>
      <c r="X370" s="111"/>
      <c r="Y370" s="111"/>
      <c r="Z370" s="111"/>
      <c r="AA370" s="111"/>
    </row>
    <row r="371" spans="1:27">
      <c r="A371" s="111"/>
      <c r="B371" s="111"/>
      <c r="C371" s="111"/>
      <c r="D371" s="111"/>
      <c r="E371" s="111"/>
      <c r="F371" s="111"/>
      <c r="G371" s="111"/>
      <c r="H371" s="111"/>
      <c r="I371" s="111"/>
      <c r="J371" s="111"/>
      <c r="K371" s="111"/>
      <c r="L371" s="111"/>
      <c r="M371" s="111"/>
      <c r="N371" s="111"/>
      <c r="O371" s="111"/>
      <c r="P371" s="111"/>
      <c r="Q371" s="111"/>
      <c r="R371" s="111"/>
      <c r="S371" s="111"/>
      <c r="T371" s="111"/>
      <c r="U371" s="111"/>
      <c r="V371" s="111"/>
      <c r="W371" s="111"/>
      <c r="X371" s="111"/>
      <c r="Y371" s="111"/>
      <c r="Z371" s="111"/>
      <c r="AA371" s="111"/>
    </row>
    <row r="372" spans="1:27">
      <c r="A372" s="111"/>
      <c r="B372" s="111"/>
      <c r="C372" s="111"/>
      <c r="D372" s="111"/>
      <c r="E372" s="111"/>
      <c r="F372" s="111"/>
      <c r="G372" s="111"/>
      <c r="H372" s="111"/>
      <c r="I372" s="111"/>
      <c r="J372" s="111"/>
      <c r="K372" s="111"/>
      <c r="L372" s="111"/>
      <c r="M372" s="111"/>
      <c r="N372" s="111"/>
      <c r="O372" s="111"/>
      <c r="P372" s="111"/>
      <c r="Q372" s="111"/>
      <c r="R372" s="111"/>
      <c r="S372" s="111"/>
      <c r="T372" s="111"/>
      <c r="U372" s="111"/>
      <c r="V372" s="111"/>
      <c r="W372" s="111"/>
      <c r="X372" s="111"/>
      <c r="Y372" s="111"/>
      <c r="Z372" s="111"/>
      <c r="AA372" s="111"/>
    </row>
    <row r="373" spans="1:27">
      <c r="A373" s="111"/>
      <c r="B373" s="111"/>
      <c r="C373" s="111"/>
      <c r="D373" s="111"/>
      <c r="E373" s="111"/>
      <c r="F373" s="111"/>
      <c r="G373" s="111"/>
      <c r="H373" s="111"/>
      <c r="I373" s="111"/>
      <c r="J373" s="111"/>
      <c r="K373" s="111"/>
      <c r="L373" s="111"/>
      <c r="M373" s="111"/>
      <c r="N373" s="111"/>
      <c r="O373" s="111"/>
      <c r="P373" s="111"/>
      <c r="Q373" s="111"/>
      <c r="R373" s="111"/>
      <c r="S373" s="111"/>
      <c r="T373" s="111"/>
      <c r="U373" s="111"/>
      <c r="V373" s="111"/>
      <c r="W373" s="111"/>
      <c r="X373" s="111"/>
      <c r="Y373" s="111"/>
      <c r="Z373" s="111"/>
      <c r="AA373" s="111"/>
    </row>
    <row r="374" spans="1:27">
      <c r="A374" s="111"/>
      <c r="B374" s="111"/>
      <c r="C374" s="111"/>
      <c r="D374" s="111"/>
      <c r="E374" s="111"/>
      <c r="F374" s="111"/>
      <c r="G374" s="111"/>
      <c r="H374" s="111"/>
      <c r="I374" s="111"/>
      <c r="J374" s="111"/>
      <c r="K374" s="111"/>
      <c r="L374" s="111"/>
      <c r="M374" s="111"/>
      <c r="N374" s="111"/>
      <c r="O374" s="111"/>
      <c r="P374" s="111"/>
      <c r="Q374" s="111"/>
      <c r="R374" s="111"/>
      <c r="S374" s="111"/>
      <c r="T374" s="111"/>
      <c r="U374" s="111"/>
      <c r="V374" s="111"/>
      <c r="W374" s="111"/>
      <c r="X374" s="111"/>
      <c r="Y374" s="111"/>
      <c r="Z374" s="111"/>
      <c r="AA374" s="111"/>
    </row>
    <row r="375" spans="1:27">
      <c r="A375" s="111"/>
      <c r="B375" s="111"/>
      <c r="C375" s="111"/>
      <c r="D375" s="111"/>
      <c r="E375" s="111"/>
      <c r="F375" s="111"/>
      <c r="G375" s="111"/>
      <c r="H375" s="111"/>
      <c r="I375" s="111"/>
      <c r="J375" s="111"/>
      <c r="K375" s="111"/>
      <c r="L375" s="111"/>
      <c r="M375" s="111"/>
      <c r="N375" s="111"/>
      <c r="O375" s="111"/>
      <c r="P375" s="111"/>
      <c r="Q375" s="111"/>
      <c r="R375" s="111"/>
      <c r="S375" s="111"/>
      <c r="T375" s="111"/>
      <c r="U375" s="111"/>
      <c r="V375" s="111"/>
      <c r="W375" s="111"/>
      <c r="X375" s="111"/>
      <c r="Y375" s="111"/>
      <c r="Z375" s="111"/>
      <c r="AA375" s="111"/>
    </row>
    <row r="376" spans="1:27">
      <c r="A376" s="111"/>
      <c r="B376" s="111"/>
      <c r="C376" s="111"/>
      <c r="D376" s="111"/>
      <c r="E376" s="111"/>
      <c r="F376" s="111"/>
      <c r="G376" s="111"/>
      <c r="H376" s="111"/>
      <c r="I376" s="111"/>
      <c r="J376" s="111"/>
      <c r="K376" s="111"/>
      <c r="L376" s="111"/>
      <c r="M376" s="111"/>
      <c r="N376" s="111"/>
      <c r="O376" s="111"/>
      <c r="P376" s="111"/>
      <c r="Q376" s="111"/>
      <c r="R376" s="111"/>
      <c r="S376" s="111"/>
      <c r="T376" s="111"/>
      <c r="U376" s="111"/>
      <c r="V376" s="111"/>
      <c r="W376" s="111"/>
      <c r="X376" s="111"/>
      <c r="Y376" s="111"/>
      <c r="Z376" s="111"/>
      <c r="AA376" s="111"/>
    </row>
    <row r="377" spans="1:27">
      <c r="A377" s="111"/>
      <c r="B377" s="111"/>
      <c r="C377" s="111"/>
      <c r="D377" s="111"/>
      <c r="E377" s="111"/>
      <c r="F377" s="111"/>
      <c r="G377" s="111"/>
      <c r="H377" s="111"/>
      <c r="I377" s="111"/>
      <c r="J377" s="111"/>
      <c r="K377" s="111"/>
      <c r="L377" s="111"/>
      <c r="M377" s="111"/>
      <c r="N377" s="111"/>
      <c r="O377" s="111"/>
      <c r="P377" s="111"/>
      <c r="Q377" s="111"/>
      <c r="R377" s="111"/>
      <c r="S377" s="111"/>
      <c r="T377" s="111"/>
      <c r="U377" s="111"/>
      <c r="V377" s="111"/>
      <c r="W377" s="111"/>
      <c r="X377" s="111"/>
      <c r="Y377" s="111"/>
      <c r="Z377" s="111"/>
      <c r="AA377" s="111"/>
    </row>
    <row r="378" spans="1:27">
      <c r="A378" s="111"/>
      <c r="B378" s="111"/>
      <c r="C378" s="111"/>
      <c r="D378" s="111"/>
      <c r="E378" s="111"/>
      <c r="F378" s="111"/>
      <c r="G378" s="111"/>
      <c r="H378" s="111"/>
      <c r="I378" s="111"/>
      <c r="J378" s="111"/>
      <c r="K378" s="111"/>
      <c r="L378" s="111"/>
      <c r="M378" s="111"/>
      <c r="N378" s="111"/>
      <c r="O378" s="111"/>
      <c r="P378" s="111"/>
      <c r="Q378" s="111"/>
      <c r="R378" s="111"/>
      <c r="S378" s="111"/>
      <c r="T378" s="111"/>
      <c r="U378" s="111"/>
      <c r="V378" s="111"/>
      <c r="W378" s="111"/>
      <c r="X378" s="111"/>
      <c r="Y378" s="111"/>
      <c r="Z378" s="111"/>
      <c r="AA378" s="111"/>
    </row>
    <row r="379" spans="1:27">
      <c r="A379" s="111"/>
      <c r="B379" s="111"/>
      <c r="C379" s="111"/>
      <c r="D379" s="111"/>
      <c r="E379" s="111"/>
      <c r="F379" s="111"/>
      <c r="G379" s="111"/>
      <c r="H379" s="111"/>
      <c r="I379" s="111"/>
      <c r="J379" s="111"/>
      <c r="K379" s="111"/>
      <c r="L379" s="111"/>
      <c r="M379" s="111"/>
      <c r="N379" s="111"/>
      <c r="O379" s="111"/>
      <c r="P379" s="111"/>
      <c r="Q379" s="111"/>
      <c r="R379" s="111"/>
      <c r="S379" s="111"/>
      <c r="T379" s="111"/>
      <c r="U379" s="111"/>
      <c r="V379" s="111"/>
      <c r="W379" s="111"/>
      <c r="X379" s="111"/>
      <c r="Y379" s="111"/>
      <c r="Z379" s="111"/>
      <c r="AA379" s="111"/>
    </row>
    <row r="380" spans="1:27">
      <c r="A380" s="111"/>
      <c r="B380" s="111"/>
      <c r="C380" s="111"/>
      <c r="D380" s="111"/>
      <c r="E380" s="111"/>
      <c r="F380" s="111"/>
      <c r="G380" s="111"/>
      <c r="H380" s="111"/>
      <c r="I380" s="111"/>
      <c r="J380" s="111"/>
      <c r="K380" s="111"/>
      <c r="L380" s="111"/>
      <c r="M380" s="111"/>
      <c r="N380" s="111"/>
      <c r="O380" s="111"/>
      <c r="P380" s="111"/>
      <c r="Q380" s="111"/>
      <c r="R380" s="111"/>
      <c r="S380" s="111"/>
      <c r="T380" s="111"/>
      <c r="U380" s="111"/>
      <c r="V380" s="111"/>
      <c r="W380" s="111"/>
      <c r="X380" s="111"/>
      <c r="Y380" s="111"/>
      <c r="Z380" s="111"/>
      <c r="AA380" s="111"/>
    </row>
    <row r="381" spans="1:27">
      <c r="A381" s="111"/>
      <c r="B381" s="111"/>
      <c r="C381" s="111"/>
      <c r="D381" s="111"/>
      <c r="E381" s="111"/>
      <c r="F381" s="111"/>
      <c r="G381" s="111"/>
      <c r="H381" s="111"/>
      <c r="I381" s="111"/>
      <c r="J381" s="111"/>
      <c r="K381" s="111"/>
      <c r="L381" s="111"/>
      <c r="M381" s="111"/>
      <c r="N381" s="111"/>
      <c r="O381" s="111"/>
      <c r="P381" s="111"/>
      <c r="Q381" s="111"/>
      <c r="R381" s="111"/>
      <c r="S381" s="111"/>
      <c r="T381" s="111"/>
      <c r="U381" s="111"/>
      <c r="V381" s="111"/>
      <c r="W381" s="111"/>
      <c r="X381" s="111"/>
      <c r="Y381" s="111"/>
      <c r="Z381" s="111"/>
      <c r="AA381" s="111"/>
    </row>
    <row r="382" spans="1:27">
      <c r="A382" s="111"/>
      <c r="B382" s="111"/>
      <c r="C382" s="111"/>
      <c r="D382" s="111"/>
      <c r="E382" s="111"/>
      <c r="F382" s="111"/>
      <c r="G382" s="111"/>
      <c r="H382" s="111"/>
      <c r="I382" s="111"/>
      <c r="J382" s="111"/>
      <c r="K382" s="111"/>
      <c r="L382" s="111"/>
      <c r="M382" s="111"/>
      <c r="N382" s="111"/>
      <c r="O382" s="111"/>
      <c r="P382" s="111"/>
      <c r="Q382" s="111"/>
      <c r="R382" s="111"/>
      <c r="S382" s="111"/>
      <c r="T382" s="111"/>
      <c r="U382" s="111"/>
      <c r="V382" s="111"/>
      <c r="W382" s="111"/>
      <c r="X382" s="111"/>
      <c r="Y382" s="111"/>
      <c r="Z382" s="111"/>
      <c r="AA382" s="111"/>
    </row>
    <row r="383" spans="1:27">
      <c r="A383" s="111"/>
      <c r="B383" s="111"/>
      <c r="C383" s="111"/>
      <c r="D383" s="111"/>
      <c r="E383" s="111"/>
      <c r="F383" s="111"/>
      <c r="G383" s="111"/>
      <c r="H383" s="111"/>
      <c r="I383" s="111"/>
      <c r="J383" s="111"/>
      <c r="K383" s="111"/>
      <c r="L383" s="111"/>
      <c r="M383" s="111"/>
      <c r="N383" s="111"/>
      <c r="O383" s="111"/>
      <c r="P383" s="111"/>
      <c r="Q383" s="111"/>
      <c r="R383" s="111"/>
      <c r="S383" s="111"/>
      <c r="T383" s="111"/>
      <c r="U383" s="111"/>
      <c r="V383" s="111"/>
      <c r="W383" s="111"/>
      <c r="X383" s="111"/>
      <c r="Y383" s="111"/>
      <c r="Z383" s="111"/>
      <c r="AA383" s="111"/>
    </row>
    <row r="384" spans="1:27">
      <c r="A384" s="111"/>
      <c r="B384" s="111"/>
      <c r="C384" s="111"/>
      <c r="D384" s="111"/>
      <c r="E384" s="111"/>
      <c r="F384" s="111"/>
      <c r="G384" s="111"/>
      <c r="H384" s="111"/>
      <c r="I384" s="111"/>
      <c r="J384" s="111"/>
      <c r="K384" s="111"/>
      <c r="L384" s="111"/>
      <c r="M384" s="111"/>
      <c r="N384" s="111"/>
      <c r="O384" s="111"/>
      <c r="P384" s="111"/>
      <c r="Q384" s="111"/>
      <c r="R384" s="111"/>
      <c r="S384" s="111"/>
      <c r="T384" s="111"/>
      <c r="U384" s="111"/>
      <c r="V384" s="111"/>
      <c r="W384" s="111"/>
      <c r="X384" s="111"/>
      <c r="Y384" s="111"/>
      <c r="Z384" s="111"/>
      <c r="AA384" s="111"/>
    </row>
    <row r="385" spans="1:27">
      <c r="A385" s="111"/>
      <c r="B385" s="111"/>
      <c r="C385" s="111"/>
      <c r="D385" s="111"/>
      <c r="E385" s="111"/>
      <c r="F385" s="111"/>
      <c r="G385" s="111"/>
      <c r="H385" s="111"/>
      <c r="I385" s="111"/>
      <c r="J385" s="111"/>
      <c r="K385" s="111"/>
      <c r="L385" s="111"/>
      <c r="M385" s="111"/>
      <c r="N385" s="111"/>
      <c r="O385" s="111"/>
      <c r="P385" s="111"/>
      <c r="Q385" s="111"/>
      <c r="R385" s="111"/>
      <c r="S385" s="111"/>
      <c r="T385" s="111"/>
      <c r="U385" s="111"/>
      <c r="V385" s="111"/>
      <c r="W385" s="111"/>
      <c r="X385" s="111"/>
      <c r="Y385" s="111"/>
      <c r="Z385" s="111"/>
      <c r="AA385" s="111"/>
    </row>
    <row r="386" spans="1:27">
      <c r="A386" s="111"/>
      <c r="B386" s="111"/>
      <c r="C386" s="111"/>
      <c r="D386" s="111"/>
      <c r="E386" s="111"/>
      <c r="F386" s="111"/>
      <c r="G386" s="111"/>
      <c r="H386" s="111"/>
      <c r="I386" s="111"/>
      <c r="J386" s="111"/>
      <c r="K386" s="111"/>
      <c r="L386" s="111"/>
      <c r="M386" s="111"/>
      <c r="N386" s="111"/>
      <c r="O386" s="111"/>
      <c r="P386" s="111"/>
      <c r="Q386" s="111"/>
      <c r="R386" s="111"/>
      <c r="S386" s="111"/>
      <c r="T386" s="111"/>
      <c r="U386" s="111"/>
      <c r="V386" s="111"/>
      <c r="W386" s="111"/>
      <c r="X386" s="111"/>
      <c r="Y386" s="111"/>
      <c r="Z386" s="111"/>
      <c r="AA386" s="111"/>
    </row>
    <row r="387" spans="1:27">
      <c r="A387" s="111"/>
      <c r="B387" s="111"/>
      <c r="C387" s="111"/>
      <c r="D387" s="111"/>
      <c r="E387" s="111"/>
      <c r="F387" s="111"/>
      <c r="G387" s="111"/>
      <c r="H387" s="111"/>
      <c r="I387" s="111"/>
      <c r="J387" s="111"/>
      <c r="K387" s="111"/>
      <c r="L387" s="111"/>
      <c r="M387" s="111"/>
      <c r="N387" s="111"/>
      <c r="O387" s="111"/>
      <c r="P387" s="111"/>
      <c r="Q387" s="111"/>
      <c r="R387" s="111"/>
      <c r="S387" s="111"/>
      <c r="T387" s="111"/>
      <c r="U387" s="111"/>
      <c r="V387" s="111"/>
      <c r="W387" s="111"/>
      <c r="X387" s="111"/>
      <c r="Y387" s="111"/>
      <c r="Z387" s="111"/>
      <c r="AA387" s="111"/>
    </row>
    <row r="388" spans="1:27">
      <c r="A388" s="111"/>
      <c r="B388" s="111"/>
      <c r="C388" s="111"/>
      <c r="D388" s="111"/>
      <c r="E388" s="111"/>
      <c r="F388" s="111"/>
      <c r="G388" s="111"/>
      <c r="H388" s="111"/>
      <c r="I388" s="111"/>
      <c r="J388" s="111"/>
      <c r="K388" s="111"/>
      <c r="L388" s="111"/>
      <c r="M388" s="111"/>
      <c r="N388" s="111"/>
      <c r="O388" s="111"/>
      <c r="P388" s="111"/>
      <c r="Q388" s="111"/>
      <c r="R388" s="111"/>
      <c r="S388" s="111"/>
      <c r="T388" s="111"/>
      <c r="U388" s="111"/>
      <c r="V388" s="111"/>
      <c r="W388" s="111"/>
      <c r="X388" s="111"/>
      <c r="Y388" s="111"/>
      <c r="Z388" s="111"/>
      <c r="AA388" s="111"/>
    </row>
    <row r="389" spans="1:27">
      <c r="A389" s="111"/>
      <c r="B389" s="111"/>
      <c r="C389" s="111"/>
      <c r="D389" s="111"/>
      <c r="E389" s="111"/>
      <c r="F389" s="111"/>
      <c r="G389" s="111"/>
      <c r="H389" s="111"/>
      <c r="I389" s="111"/>
      <c r="J389" s="111"/>
      <c r="K389" s="111"/>
      <c r="L389" s="111"/>
      <c r="M389" s="111"/>
      <c r="N389" s="111"/>
      <c r="O389" s="111"/>
      <c r="P389" s="111"/>
      <c r="Q389" s="111"/>
      <c r="R389" s="111"/>
      <c r="S389" s="111"/>
      <c r="T389" s="111"/>
      <c r="U389" s="111"/>
      <c r="V389" s="111"/>
      <c r="W389" s="111"/>
      <c r="X389" s="111"/>
      <c r="Y389" s="111"/>
      <c r="Z389" s="111"/>
      <c r="AA389" s="111"/>
    </row>
    <row r="390" spans="1:27">
      <c r="A390" s="111"/>
      <c r="B390" s="111"/>
      <c r="C390" s="111"/>
      <c r="D390" s="111"/>
      <c r="E390" s="111"/>
      <c r="F390" s="111"/>
      <c r="G390" s="111"/>
      <c r="H390" s="111"/>
      <c r="I390" s="111"/>
      <c r="J390" s="111"/>
      <c r="K390" s="111"/>
      <c r="L390" s="111"/>
      <c r="M390" s="111"/>
      <c r="N390" s="111"/>
      <c r="O390" s="111"/>
      <c r="P390" s="111"/>
      <c r="Q390" s="111"/>
      <c r="R390" s="111"/>
      <c r="S390" s="111"/>
      <c r="T390" s="111"/>
      <c r="U390" s="111"/>
      <c r="V390" s="111"/>
      <c r="W390" s="111"/>
      <c r="X390" s="111"/>
      <c r="Y390" s="111"/>
      <c r="Z390" s="111"/>
      <c r="AA390" s="111"/>
    </row>
    <row r="391" spans="1:27">
      <c r="A391" s="111"/>
      <c r="B391" s="111"/>
      <c r="C391" s="111"/>
      <c r="D391" s="111"/>
      <c r="E391" s="111"/>
      <c r="F391" s="111"/>
      <c r="G391" s="111"/>
      <c r="H391" s="111"/>
      <c r="I391" s="111"/>
      <c r="J391" s="111"/>
      <c r="K391" s="111"/>
      <c r="L391" s="111"/>
      <c r="M391" s="111"/>
      <c r="N391" s="111"/>
      <c r="O391" s="111"/>
      <c r="P391" s="111"/>
      <c r="Q391" s="111"/>
      <c r="R391" s="111"/>
      <c r="S391" s="111"/>
      <c r="T391" s="111"/>
      <c r="U391" s="111"/>
      <c r="V391" s="111"/>
      <c r="W391" s="111"/>
      <c r="X391" s="111"/>
      <c r="Y391" s="111"/>
      <c r="Z391" s="111"/>
      <c r="AA391" s="111"/>
    </row>
    <row r="392" spans="1:27">
      <c r="A392" s="111"/>
      <c r="B392" s="111"/>
      <c r="C392" s="111"/>
      <c r="D392" s="111"/>
      <c r="E392" s="111"/>
      <c r="F392" s="111"/>
      <c r="G392" s="111"/>
      <c r="H392" s="111"/>
      <c r="I392" s="111"/>
      <c r="J392" s="111"/>
      <c r="K392" s="111"/>
      <c r="L392" s="111"/>
      <c r="M392" s="111"/>
      <c r="N392" s="111"/>
      <c r="O392" s="111"/>
      <c r="P392" s="111"/>
      <c r="Q392" s="111"/>
      <c r="R392" s="111"/>
      <c r="S392" s="111"/>
      <c r="T392" s="111"/>
      <c r="U392" s="111"/>
      <c r="V392" s="111"/>
      <c r="W392" s="111"/>
      <c r="X392" s="111"/>
      <c r="Y392" s="111"/>
      <c r="Z392" s="111"/>
      <c r="AA392" s="111"/>
    </row>
    <row r="393" spans="1:27">
      <c r="A393" s="111"/>
      <c r="B393" s="111"/>
      <c r="C393" s="111"/>
      <c r="D393" s="111"/>
      <c r="E393" s="111"/>
      <c r="F393" s="111"/>
      <c r="G393" s="111"/>
      <c r="H393" s="111"/>
      <c r="I393" s="111"/>
      <c r="J393" s="111"/>
      <c r="K393" s="111"/>
      <c r="L393" s="111"/>
      <c r="M393" s="111"/>
      <c r="N393" s="111"/>
      <c r="O393" s="111"/>
      <c r="P393" s="111"/>
      <c r="Q393" s="111"/>
      <c r="R393" s="111"/>
      <c r="S393" s="111"/>
      <c r="T393" s="111"/>
      <c r="U393" s="111"/>
      <c r="V393" s="111"/>
      <c r="W393" s="111"/>
      <c r="X393" s="111"/>
      <c r="Y393" s="111"/>
      <c r="Z393" s="111"/>
      <c r="AA393" s="111"/>
    </row>
    <row r="394" spans="1:27">
      <c r="A394" s="111"/>
      <c r="B394" s="111"/>
      <c r="C394" s="111"/>
      <c r="D394" s="111"/>
      <c r="E394" s="111"/>
      <c r="F394" s="111"/>
      <c r="G394" s="111"/>
      <c r="H394" s="111"/>
      <c r="I394" s="111"/>
      <c r="J394" s="111"/>
      <c r="K394" s="111"/>
      <c r="L394" s="111"/>
      <c r="M394" s="111"/>
      <c r="N394" s="111"/>
      <c r="O394" s="111"/>
      <c r="P394" s="111"/>
      <c r="Q394" s="111"/>
      <c r="R394" s="111"/>
      <c r="S394" s="111"/>
      <c r="T394" s="111"/>
      <c r="U394" s="111"/>
      <c r="V394" s="111"/>
      <c r="W394" s="111"/>
      <c r="X394" s="111"/>
      <c r="Y394" s="111"/>
      <c r="Z394" s="111"/>
      <c r="AA394" s="111"/>
    </row>
    <row r="395" spans="1:27">
      <c r="A395" s="111"/>
      <c r="B395" s="111"/>
      <c r="C395" s="111"/>
      <c r="D395" s="111"/>
      <c r="E395" s="111"/>
      <c r="F395" s="111"/>
      <c r="G395" s="111"/>
      <c r="H395" s="111"/>
      <c r="I395" s="111"/>
      <c r="J395" s="111"/>
      <c r="K395" s="111"/>
      <c r="L395" s="111"/>
      <c r="M395" s="111"/>
      <c r="N395" s="111"/>
      <c r="O395" s="111"/>
      <c r="P395" s="111"/>
      <c r="Q395" s="111"/>
      <c r="R395" s="111"/>
      <c r="S395" s="111"/>
      <c r="T395" s="111"/>
      <c r="U395" s="111"/>
      <c r="V395" s="111"/>
      <c r="W395" s="111"/>
      <c r="X395" s="111"/>
      <c r="Y395" s="111"/>
      <c r="Z395" s="111"/>
      <c r="AA395" s="111"/>
    </row>
    <row r="396" spans="1:27">
      <c r="A396" s="111"/>
      <c r="B396" s="111"/>
      <c r="C396" s="111"/>
      <c r="D396" s="111"/>
      <c r="E396" s="111"/>
      <c r="F396" s="111"/>
      <c r="G396" s="111"/>
      <c r="H396" s="111"/>
      <c r="I396" s="111"/>
      <c r="J396" s="111"/>
      <c r="K396" s="111"/>
      <c r="L396" s="111"/>
      <c r="M396" s="111"/>
      <c r="N396" s="111"/>
      <c r="O396" s="111"/>
      <c r="P396" s="111"/>
      <c r="Q396" s="111"/>
      <c r="R396" s="111"/>
      <c r="S396" s="111"/>
      <c r="T396" s="111"/>
      <c r="U396" s="111"/>
      <c r="V396" s="111"/>
      <c r="W396" s="111"/>
      <c r="X396" s="111"/>
      <c r="Y396" s="111"/>
      <c r="Z396" s="111"/>
      <c r="AA396" s="111"/>
    </row>
    <row r="397" spans="1:27">
      <c r="A397" s="111"/>
      <c r="B397" s="111"/>
      <c r="C397" s="111"/>
      <c r="D397" s="111"/>
      <c r="E397" s="111"/>
      <c r="F397" s="111"/>
      <c r="G397" s="111"/>
      <c r="H397" s="111"/>
      <c r="I397" s="111"/>
      <c r="J397" s="111"/>
      <c r="K397" s="111"/>
      <c r="L397" s="111"/>
      <c r="M397" s="111"/>
      <c r="N397" s="111"/>
      <c r="O397" s="111"/>
      <c r="P397" s="111"/>
      <c r="Q397" s="111"/>
      <c r="R397" s="111"/>
      <c r="S397" s="111"/>
      <c r="T397" s="111"/>
      <c r="U397" s="111"/>
      <c r="V397" s="111"/>
      <c r="W397" s="111"/>
      <c r="X397" s="111"/>
      <c r="Y397" s="111"/>
      <c r="Z397" s="111"/>
      <c r="AA397" s="111"/>
    </row>
    <row r="398" spans="1:27">
      <c r="A398" s="111"/>
      <c r="B398" s="111"/>
      <c r="C398" s="111"/>
      <c r="D398" s="111"/>
      <c r="E398" s="111"/>
      <c r="F398" s="111"/>
      <c r="G398" s="111"/>
      <c r="H398" s="111"/>
      <c r="I398" s="111"/>
      <c r="J398" s="111"/>
      <c r="K398" s="111"/>
      <c r="L398" s="111"/>
      <c r="M398" s="111"/>
      <c r="N398" s="111"/>
      <c r="O398" s="111"/>
      <c r="P398" s="111"/>
      <c r="Q398" s="111"/>
      <c r="R398" s="111"/>
      <c r="S398" s="111"/>
      <c r="T398" s="111"/>
      <c r="U398" s="111"/>
      <c r="V398" s="111"/>
      <c r="W398" s="111"/>
      <c r="X398" s="111"/>
      <c r="Y398" s="111"/>
      <c r="Z398" s="111"/>
      <c r="AA398" s="111"/>
    </row>
    <row r="399" spans="1:27">
      <c r="A399" s="111"/>
      <c r="B399" s="111"/>
      <c r="C399" s="111"/>
      <c r="D399" s="111"/>
      <c r="E399" s="111"/>
      <c r="F399" s="111"/>
      <c r="G399" s="111"/>
      <c r="H399" s="111"/>
      <c r="I399" s="111"/>
      <c r="J399" s="111"/>
      <c r="K399" s="111"/>
      <c r="L399" s="111"/>
      <c r="M399" s="111"/>
      <c r="N399" s="111"/>
      <c r="O399" s="111"/>
      <c r="P399" s="111"/>
      <c r="Q399" s="111"/>
      <c r="R399" s="111"/>
      <c r="S399" s="111"/>
      <c r="T399" s="111"/>
      <c r="U399" s="111"/>
      <c r="V399" s="111"/>
      <c r="W399" s="111"/>
      <c r="X399" s="111"/>
      <c r="Y399" s="111"/>
      <c r="Z399" s="111"/>
      <c r="AA399" s="111"/>
    </row>
    <row r="400" spans="1:27">
      <c r="A400" s="111"/>
      <c r="B400" s="111"/>
      <c r="C400" s="111"/>
      <c r="D400" s="111"/>
      <c r="E400" s="111"/>
      <c r="F400" s="111"/>
      <c r="G400" s="111"/>
      <c r="H400" s="111"/>
      <c r="I400" s="111"/>
      <c r="J400" s="111"/>
      <c r="K400" s="111"/>
      <c r="L400" s="111"/>
      <c r="M400" s="111"/>
      <c r="N400" s="111"/>
      <c r="O400" s="111"/>
      <c r="P400" s="111"/>
      <c r="Q400" s="111"/>
      <c r="R400" s="111"/>
      <c r="S400" s="111"/>
      <c r="T400" s="111"/>
      <c r="U400" s="111"/>
      <c r="V400" s="111"/>
      <c r="W400" s="111"/>
      <c r="X400" s="111"/>
      <c r="Y400" s="111"/>
      <c r="Z400" s="111"/>
      <c r="AA400" s="111"/>
    </row>
    <row r="401" spans="1:27">
      <c r="A401" s="111"/>
      <c r="B401" s="111"/>
      <c r="C401" s="111"/>
      <c r="D401" s="111"/>
      <c r="E401" s="111"/>
      <c r="F401" s="111"/>
      <c r="G401" s="111"/>
      <c r="H401" s="111"/>
      <c r="I401" s="111"/>
      <c r="J401" s="111"/>
      <c r="K401" s="111"/>
      <c r="L401" s="111"/>
      <c r="M401" s="111"/>
      <c r="N401" s="111"/>
      <c r="O401" s="111"/>
      <c r="P401" s="111"/>
      <c r="Q401" s="111"/>
      <c r="R401" s="111"/>
      <c r="S401" s="111"/>
      <c r="T401" s="111"/>
      <c r="U401" s="111"/>
      <c r="V401" s="111"/>
      <c r="W401" s="111"/>
      <c r="X401" s="111"/>
      <c r="Y401" s="111"/>
      <c r="Z401" s="111"/>
      <c r="AA401" s="111"/>
    </row>
    <row r="402" spans="1:27">
      <c r="A402" s="111"/>
      <c r="B402" s="111"/>
      <c r="C402" s="111"/>
      <c r="D402" s="111"/>
      <c r="E402" s="111"/>
      <c r="F402" s="111"/>
      <c r="G402" s="111"/>
      <c r="H402" s="111"/>
      <c r="I402" s="111"/>
      <c r="J402" s="111"/>
      <c r="K402" s="111"/>
      <c r="L402" s="111"/>
      <c r="M402" s="111"/>
      <c r="N402" s="111"/>
      <c r="O402" s="111"/>
      <c r="P402" s="111"/>
      <c r="Q402" s="111"/>
      <c r="R402" s="111"/>
      <c r="S402" s="111"/>
      <c r="T402" s="111"/>
      <c r="U402" s="111"/>
      <c r="V402" s="111"/>
      <c r="W402" s="111"/>
      <c r="X402" s="111"/>
      <c r="Y402" s="111"/>
      <c r="Z402" s="111"/>
      <c r="AA402" s="111"/>
    </row>
    <row r="403" spans="1:27">
      <c r="A403" s="111"/>
      <c r="B403" s="111"/>
      <c r="C403" s="111"/>
      <c r="D403" s="111"/>
      <c r="E403" s="111"/>
      <c r="F403" s="111"/>
      <c r="G403" s="111"/>
      <c r="H403" s="111"/>
      <c r="I403" s="111"/>
      <c r="J403" s="111"/>
      <c r="K403" s="111"/>
      <c r="L403" s="111"/>
      <c r="M403" s="111"/>
      <c r="N403" s="111"/>
      <c r="O403" s="111"/>
      <c r="P403" s="111"/>
      <c r="Q403" s="111"/>
      <c r="R403" s="111"/>
      <c r="S403" s="111"/>
      <c r="T403" s="111"/>
      <c r="U403" s="111"/>
      <c r="V403" s="111"/>
      <c r="W403" s="111"/>
      <c r="X403" s="111"/>
      <c r="Y403" s="111"/>
      <c r="Z403" s="111"/>
      <c r="AA403" s="111"/>
    </row>
    <row r="404" spans="1:27">
      <c r="A404" s="111"/>
      <c r="B404" s="111"/>
      <c r="C404" s="111"/>
      <c r="D404" s="111"/>
      <c r="E404" s="111"/>
      <c r="F404" s="111"/>
      <c r="G404" s="111"/>
      <c r="H404" s="111"/>
      <c r="I404" s="111"/>
      <c r="J404" s="111"/>
      <c r="K404" s="111"/>
      <c r="L404" s="111"/>
      <c r="M404" s="111"/>
      <c r="N404" s="111"/>
      <c r="O404" s="111"/>
      <c r="P404" s="111"/>
      <c r="Q404" s="111"/>
      <c r="R404" s="111"/>
      <c r="S404" s="111"/>
      <c r="T404" s="111"/>
      <c r="U404" s="111"/>
      <c r="V404" s="111"/>
      <c r="W404" s="111"/>
      <c r="X404" s="111"/>
      <c r="Y404" s="111"/>
      <c r="Z404" s="111"/>
      <c r="AA404" s="111"/>
    </row>
    <row r="405" spans="1:27">
      <c r="A405" s="111"/>
      <c r="B405" s="111"/>
      <c r="C405" s="111"/>
      <c r="D405" s="111"/>
      <c r="E405" s="111"/>
      <c r="F405" s="111"/>
      <c r="G405" s="111"/>
      <c r="H405" s="111"/>
      <c r="I405" s="111"/>
      <c r="J405" s="111"/>
      <c r="K405" s="111"/>
      <c r="L405" s="111"/>
      <c r="M405" s="111"/>
      <c r="N405" s="111"/>
      <c r="O405" s="111"/>
      <c r="P405" s="111"/>
      <c r="Q405" s="111"/>
      <c r="R405" s="111"/>
      <c r="S405" s="111"/>
      <c r="T405" s="111"/>
      <c r="U405" s="111"/>
      <c r="V405" s="111"/>
      <c r="W405" s="111"/>
      <c r="X405" s="111"/>
      <c r="Y405" s="111"/>
      <c r="Z405" s="111"/>
      <c r="AA405" s="111"/>
    </row>
    <row r="406" spans="1:27">
      <c r="A406" s="111"/>
      <c r="B406" s="111"/>
      <c r="C406" s="111"/>
      <c r="D406" s="111"/>
      <c r="E406" s="111"/>
      <c r="F406" s="111"/>
      <c r="G406" s="111"/>
      <c r="H406" s="111"/>
      <c r="I406" s="111"/>
      <c r="J406" s="111"/>
      <c r="K406" s="111"/>
      <c r="L406" s="111"/>
      <c r="M406" s="111"/>
      <c r="N406" s="111"/>
      <c r="O406" s="111"/>
      <c r="P406" s="111"/>
      <c r="Q406" s="111"/>
      <c r="R406" s="111"/>
      <c r="S406" s="111"/>
      <c r="T406" s="111"/>
      <c r="U406" s="111"/>
      <c r="V406" s="111"/>
      <c r="W406" s="111"/>
      <c r="X406" s="111"/>
      <c r="Y406" s="111"/>
      <c r="Z406" s="111"/>
      <c r="AA406" s="111"/>
    </row>
    <row r="407" spans="1:27">
      <c r="A407" s="111"/>
      <c r="B407" s="111"/>
      <c r="C407" s="111"/>
      <c r="D407" s="111"/>
      <c r="E407" s="111"/>
      <c r="F407" s="111"/>
      <c r="G407" s="111"/>
      <c r="H407" s="111"/>
      <c r="I407" s="111"/>
      <c r="J407" s="111"/>
      <c r="K407" s="111"/>
      <c r="L407" s="111"/>
      <c r="M407" s="111"/>
      <c r="N407" s="111"/>
      <c r="O407" s="111"/>
      <c r="P407" s="111"/>
      <c r="Q407" s="111"/>
      <c r="R407" s="111"/>
      <c r="S407" s="111"/>
      <c r="T407" s="111"/>
      <c r="U407" s="111"/>
      <c r="V407" s="111"/>
      <c r="W407" s="111"/>
      <c r="X407" s="111"/>
      <c r="Y407" s="111"/>
      <c r="Z407" s="111"/>
      <c r="AA407" s="111"/>
    </row>
    <row r="408" spans="1:27">
      <c r="A408" s="111"/>
      <c r="B408" s="111"/>
      <c r="C408" s="111"/>
      <c r="D408" s="111"/>
      <c r="E408" s="111"/>
      <c r="F408" s="111"/>
      <c r="G408" s="111"/>
      <c r="H408" s="111"/>
      <c r="I408" s="111"/>
      <c r="J408" s="111"/>
      <c r="K408" s="111"/>
      <c r="L408" s="111"/>
      <c r="M408" s="111"/>
      <c r="N408" s="111"/>
      <c r="O408" s="111"/>
      <c r="P408" s="111"/>
      <c r="Q408" s="111"/>
      <c r="R408" s="111"/>
      <c r="S408" s="111"/>
      <c r="T408" s="111"/>
      <c r="U408" s="111"/>
      <c r="V408" s="111"/>
      <c r="W408" s="111"/>
      <c r="X408" s="111"/>
      <c r="Y408" s="111"/>
      <c r="Z408" s="111"/>
      <c r="AA408" s="111"/>
    </row>
    <row r="409" spans="1:27">
      <c r="A409" s="111"/>
      <c r="B409" s="111"/>
      <c r="C409" s="111"/>
      <c r="D409" s="111"/>
      <c r="E409" s="111"/>
      <c r="F409" s="111"/>
      <c r="G409" s="111"/>
      <c r="H409" s="111"/>
      <c r="I409" s="111"/>
      <c r="J409" s="111"/>
      <c r="K409" s="111"/>
      <c r="L409" s="111"/>
      <c r="M409" s="111"/>
      <c r="N409" s="111"/>
      <c r="O409" s="111"/>
      <c r="P409" s="111"/>
      <c r="Q409" s="111"/>
      <c r="R409" s="111"/>
      <c r="S409" s="111"/>
      <c r="T409" s="111"/>
      <c r="U409" s="111"/>
      <c r="V409" s="111"/>
      <c r="W409" s="111"/>
      <c r="X409" s="111"/>
      <c r="Y409" s="111"/>
      <c r="Z409" s="111"/>
      <c r="AA409" s="111"/>
    </row>
    <row r="410" spans="1:27">
      <c r="A410" s="111"/>
      <c r="B410" s="111"/>
      <c r="C410" s="111"/>
      <c r="D410" s="111"/>
      <c r="E410" s="111"/>
      <c r="F410" s="111"/>
      <c r="G410" s="111"/>
      <c r="H410" s="111"/>
      <c r="I410" s="111"/>
      <c r="J410" s="111"/>
      <c r="K410" s="111"/>
      <c r="L410" s="111"/>
      <c r="M410" s="111"/>
      <c r="N410" s="111"/>
      <c r="O410" s="111"/>
      <c r="P410" s="111"/>
      <c r="Q410" s="111"/>
      <c r="R410" s="111"/>
      <c r="S410" s="111"/>
      <c r="T410" s="111"/>
      <c r="U410" s="111"/>
      <c r="V410" s="111"/>
      <c r="W410" s="111"/>
      <c r="X410" s="111"/>
      <c r="Y410" s="111"/>
      <c r="Z410" s="111"/>
      <c r="AA410" s="111"/>
    </row>
    <row r="411" spans="1:27">
      <c r="A411" s="111"/>
      <c r="B411" s="111"/>
      <c r="C411" s="111"/>
      <c r="D411" s="111"/>
      <c r="E411" s="111"/>
      <c r="F411" s="111"/>
      <c r="G411" s="111"/>
      <c r="H411" s="111"/>
      <c r="I411" s="111"/>
      <c r="J411" s="111"/>
      <c r="K411" s="111"/>
      <c r="L411" s="111"/>
      <c r="M411" s="111"/>
      <c r="N411" s="111"/>
      <c r="O411" s="111"/>
      <c r="P411" s="111"/>
      <c r="Q411" s="111"/>
      <c r="R411" s="111"/>
      <c r="S411" s="111"/>
      <c r="T411" s="111"/>
      <c r="U411" s="111"/>
      <c r="V411" s="111"/>
      <c r="W411" s="111"/>
      <c r="X411" s="111"/>
      <c r="Y411" s="111"/>
      <c r="Z411" s="111"/>
      <c r="AA411" s="111"/>
    </row>
    <row r="412" spans="1:27">
      <c r="A412" s="111"/>
      <c r="B412" s="111"/>
      <c r="C412" s="111"/>
      <c r="D412" s="111"/>
      <c r="E412" s="111"/>
      <c r="F412" s="111"/>
      <c r="G412" s="111"/>
      <c r="H412" s="111"/>
      <c r="I412" s="111"/>
      <c r="J412" s="111"/>
      <c r="K412" s="111"/>
      <c r="L412" s="111"/>
      <c r="M412" s="111"/>
      <c r="N412" s="111"/>
      <c r="O412" s="111"/>
      <c r="P412" s="111"/>
      <c r="Q412" s="111"/>
      <c r="R412" s="111"/>
      <c r="S412" s="111"/>
      <c r="T412" s="111"/>
      <c r="U412" s="111"/>
      <c r="V412" s="111"/>
      <c r="W412" s="111"/>
      <c r="X412" s="111"/>
      <c r="Y412" s="111"/>
      <c r="Z412" s="111"/>
      <c r="AA412" s="111"/>
    </row>
    <row r="413" spans="1:27">
      <c r="A413" s="111"/>
      <c r="B413" s="111"/>
      <c r="C413" s="111"/>
      <c r="D413" s="111"/>
      <c r="E413" s="111"/>
      <c r="F413" s="111"/>
      <c r="G413" s="111"/>
      <c r="H413" s="111"/>
      <c r="I413" s="111"/>
      <c r="J413" s="111"/>
      <c r="K413" s="111"/>
      <c r="L413" s="111"/>
      <c r="M413" s="111"/>
      <c r="N413" s="111"/>
      <c r="O413" s="111"/>
      <c r="P413" s="111"/>
      <c r="Q413" s="111"/>
      <c r="R413" s="111"/>
      <c r="S413" s="111"/>
      <c r="T413" s="111"/>
      <c r="U413" s="111"/>
      <c r="V413" s="111"/>
      <c r="W413" s="111"/>
      <c r="X413" s="111"/>
      <c r="Y413" s="111"/>
      <c r="Z413" s="111"/>
      <c r="AA413" s="111"/>
    </row>
    <row r="414" spans="1:27">
      <c r="A414" s="111"/>
      <c r="B414" s="111"/>
      <c r="C414" s="111"/>
      <c r="D414" s="111"/>
      <c r="E414" s="111"/>
      <c r="F414" s="111"/>
      <c r="G414" s="111"/>
      <c r="H414" s="111"/>
      <c r="I414" s="111"/>
      <c r="J414" s="111"/>
      <c r="K414" s="111"/>
      <c r="L414" s="111"/>
      <c r="M414" s="111"/>
      <c r="N414" s="111"/>
      <c r="O414" s="111"/>
      <c r="P414" s="111"/>
      <c r="Q414" s="111"/>
      <c r="R414" s="111"/>
      <c r="S414" s="111"/>
      <c r="T414" s="111"/>
      <c r="U414" s="111"/>
      <c r="V414" s="111"/>
      <c r="W414" s="111"/>
      <c r="X414" s="111"/>
      <c r="Y414" s="111"/>
      <c r="Z414" s="111"/>
      <c r="AA414" s="111"/>
    </row>
    <row r="415" spans="1:27">
      <c r="A415" s="111"/>
      <c r="B415" s="111"/>
      <c r="C415" s="111"/>
      <c r="D415" s="111"/>
      <c r="E415" s="111"/>
      <c r="F415" s="111"/>
      <c r="G415" s="111"/>
      <c r="H415" s="111"/>
      <c r="I415" s="111"/>
      <c r="J415" s="111"/>
      <c r="K415" s="111"/>
      <c r="L415" s="111"/>
      <c r="M415" s="111"/>
      <c r="N415" s="111"/>
      <c r="O415" s="111"/>
      <c r="P415" s="111"/>
      <c r="Q415" s="111"/>
      <c r="R415" s="111"/>
      <c r="S415" s="111"/>
      <c r="T415" s="111"/>
      <c r="U415" s="111"/>
      <c r="V415" s="111"/>
      <c r="W415" s="111"/>
      <c r="X415" s="111"/>
      <c r="Y415" s="111"/>
      <c r="Z415" s="111"/>
      <c r="AA415" s="111"/>
    </row>
    <row r="416" spans="1:27">
      <c r="A416" s="111"/>
      <c r="B416" s="111"/>
      <c r="C416" s="111"/>
      <c r="D416" s="111"/>
      <c r="E416" s="111"/>
      <c r="F416" s="111"/>
      <c r="G416" s="111"/>
      <c r="H416" s="111"/>
      <c r="I416" s="111"/>
      <c r="J416" s="111"/>
      <c r="K416" s="111"/>
      <c r="L416" s="111"/>
      <c r="M416" s="111"/>
      <c r="N416" s="111"/>
      <c r="O416" s="111"/>
      <c r="P416" s="111"/>
      <c r="Q416" s="111"/>
      <c r="R416" s="111"/>
      <c r="S416" s="111"/>
      <c r="T416" s="111"/>
      <c r="U416" s="111"/>
      <c r="V416" s="111"/>
      <c r="W416" s="111"/>
      <c r="X416" s="111"/>
      <c r="Y416" s="111"/>
      <c r="Z416" s="111"/>
      <c r="AA416" s="111"/>
    </row>
    <row r="417" spans="1:27">
      <c r="A417" s="111"/>
      <c r="B417" s="111"/>
      <c r="C417" s="111"/>
      <c r="D417" s="111"/>
      <c r="E417" s="111"/>
      <c r="F417" s="111"/>
      <c r="G417" s="111"/>
      <c r="H417" s="111"/>
      <c r="I417" s="111"/>
      <c r="J417" s="111"/>
      <c r="K417" s="111"/>
      <c r="L417" s="111"/>
      <c r="M417" s="111"/>
      <c r="N417" s="111"/>
      <c r="O417" s="111"/>
      <c r="P417" s="111"/>
      <c r="Q417" s="111"/>
      <c r="R417" s="111"/>
      <c r="S417" s="111"/>
      <c r="T417" s="111"/>
      <c r="U417" s="111"/>
      <c r="V417" s="111"/>
      <c r="W417" s="111"/>
      <c r="X417" s="111"/>
      <c r="Y417" s="111"/>
      <c r="Z417" s="111"/>
      <c r="AA417" s="111"/>
    </row>
    <row r="418" spans="1:27">
      <c r="A418" s="111"/>
      <c r="B418" s="111"/>
      <c r="C418" s="111"/>
      <c r="D418" s="111"/>
      <c r="E418" s="111"/>
      <c r="F418" s="111"/>
      <c r="G418" s="111"/>
      <c r="H418" s="111"/>
      <c r="I418" s="111"/>
      <c r="J418" s="111"/>
      <c r="K418" s="111"/>
      <c r="L418" s="111"/>
      <c r="M418" s="111"/>
      <c r="N418" s="111"/>
      <c r="O418" s="111"/>
      <c r="P418" s="111"/>
      <c r="Q418" s="111"/>
      <c r="R418" s="111"/>
      <c r="S418" s="111"/>
      <c r="T418" s="111"/>
      <c r="U418" s="111"/>
      <c r="V418" s="111"/>
      <c r="W418" s="111"/>
      <c r="X418" s="111"/>
      <c r="Y418" s="111"/>
      <c r="Z418" s="111"/>
      <c r="AA418" s="111"/>
    </row>
    <row r="419" spans="1:27">
      <c r="A419" s="111"/>
      <c r="B419" s="111"/>
      <c r="C419" s="111"/>
      <c r="D419" s="111"/>
      <c r="E419" s="111"/>
      <c r="F419" s="111"/>
      <c r="G419" s="111"/>
      <c r="H419" s="111"/>
      <c r="I419" s="111"/>
      <c r="J419" s="111"/>
      <c r="K419" s="111"/>
      <c r="L419" s="111"/>
      <c r="M419" s="111"/>
      <c r="N419" s="111"/>
      <c r="O419" s="111"/>
      <c r="P419" s="111"/>
      <c r="Q419" s="111"/>
      <c r="R419" s="111"/>
      <c r="S419" s="111"/>
      <c r="T419" s="111"/>
      <c r="U419" s="111"/>
      <c r="V419" s="111"/>
      <c r="W419" s="111"/>
      <c r="X419" s="111"/>
      <c r="Y419" s="111"/>
      <c r="Z419" s="111"/>
      <c r="AA419" s="111"/>
    </row>
    <row r="420" spans="1:27">
      <c r="A420" s="111"/>
      <c r="B420" s="111"/>
      <c r="C420" s="111"/>
      <c r="D420" s="111"/>
      <c r="E420" s="111"/>
      <c r="F420" s="111"/>
      <c r="G420" s="111"/>
      <c r="H420" s="111"/>
      <c r="I420" s="111"/>
      <c r="J420" s="111"/>
      <c r="K420" s="111"/>
      <c r="L420" s="111"/>
      <c r="M420" s="111"/>
      <c r="N420" s="111"/>
      <c r="O420" s="111"/>
      <c r="P420" s="111"/>
      <c r="Q420" s="111"/>
      <c r="R420" s="111"/>
      <c r="S420" s="111"/>
      <c r="T420" s="111"/>
      <c r="U420" s="111"/>
      <c r="V420" s="111"/>
      <c r="W420" s="111"/>
      <c r="X420" s="111"/>
      <c r="Y420" s="111"/>
      <c r="Z420" s="111"/>
      <c r="AA420" s="111"/>
    </row>
    <row r="421" spans="1:27">
      <c r="A421" s="111"/>
      <c r="B421" s="111"/>
      <c r="C421" s="111"/>
      <c r="D421" s="111"/>
      <c r="E421" s="111"/>
      <c r="F421" s="111"/>
      <c r="G421" s="111"/>
      <c r="H421" s="111"/>
      <c r="I421" s="111"/>
      <c r="J421" s="111"/>
      <c r="K421" s="111"/>
      <c r="L421" s="111"/>
      <c r="M421" s="111"/>
      <c r="N421" s="111"/>
      <c r="O421" s="111"/>
      <c r="P421" s="111"/>
      <c r="Q421" s="111"/>
      <c r="R421" s="111"/>
      <c r="S421" s="111"/>
      <c r="T421" s="111"/>
      <c r="U421" s="111"/>
      <c r="V421" s="111"/>
      <c r="W421" s="111"/>
      <c r="X421" s="111"/>
      <c r="Y421" s="111"/>
      <c r="Z421" s="111"/>
      <c r="AA421" s="111"/>
    </row>
    <row r="422" spans="1:27">
      <c r="A422" s="111"/>
      <c r="B422" s="111"/>
      <c r="C422" s="111"/>
      <c r="D422" s="111"/>
      <c r="E422" s="111"/>
      <c r="F422" s="111"/>
      <c r="G422" s="111"/>
      <c r="H422" s="111"/>
      <c r="I422" s="111"/>
      <c r="J422" s="111"/>
      <c r="K422" s="111"/>
      <c r="L422" s="111"/>
      <c r="M422" s="111"/>
      <c r="N422" s="111"/>
      <c r="O422" s="111"/>
      <c r="P422" s="111"/>
      <c r="Q422" s="111"/>
      <c r="R422" s="111"/>
      <c r="S422" s="111"/>
      <c r="T422" s="111"/>
      <c r="U422" s="111"/>
      <c r="V422" s="111"/>
      <c r="W422" s="111"/>
      <c r="X422" s="111"/>
      <c r="Y422" s="111"/>
      <c r="Z422" s="111"/>
      <c r="AA422" s="111"/>
    </row>
    <row r="423" spans="1:27">
      <c r="A423" s="111"/>
      <c r="B423" s="111"/>
      <c r="C423" s="111"/>
      <c r="D423" s="111"/>
      <c r="E423" s="111"/>
      <c r="F423" s="111"/>
      <c r="G423" s="111"/>
      <c r="H423" s="111"/>
      <c r="I423" s="111"/>
      <c r="J423" s="111"/>
      <c r="K423" s="111"/>
      <c r="L423" s="111"/>
      <c r="M423" s="111"/>
      <c r="N423" s="111"/>
      <c r="O423" s="111"/>
      <c r="P423" s="111"/>
      <c r="Q423" s="111"/>
      <c r="R423" s="111"/>
      <c r="S423" s="111"/>
      <c r="T423" s="111"/>
      <c r="U423" s="111"/>
      <c r="V423" s="111"/>
      <c r="W423" s="111"/>
      <c r="X423" s="111"/>
      <c r="Y423" s="111"/>
      <c r="Z423" s="111"/>
      <c r="AA423" s="111"/>
    </row>
    <row r="424" spans="1:27">
      <c r="A424" s="111"/>
      <c r="B424" s="111"/>
      <c r="C424" s="111"/>
      <c r="D424" s="111"/>
      <c r="E424" s="111"/>
      <c r="F424" s="111"/>
      <c r="G424" s="111"/>
      <c r="H424" s="111"/>
      <c r="I424" s="111"/>
      <c r="J424" s="111"/>
      <c r="K424" s="111"/>
      <c r="L424" s="111"/>
      <c r="M424" s="111"/>
      <c r="N424" s="111"/>
      <c r="O424" s="111"/>
      <c r="P424" s="111"/>
      <c r="Q424" s="111"/>
      <c r="R424" s="111"/>
      <c r="S424" s="111"/>
      <c r="T424" s="111"/>
      <c r="U424" s="111"/>
      <c r="V424" s="111"/>
      <c r="W424" s="111"/>
      <c r="X424" s="111"/>
      <c r="Y424" s="111"/>
      <c r="Z424" s="111"/>
      <c r="AA424" s="111"/>
    </row>
    <row r="425" spans="1:27">
      <c r="A425" s="111"/>
      <c r="B425" s="111"/>
      <c r="C425" s="111"/>
      <c r="D425" s="111"/>
      <c r="E425" s="111"/>
      <c r="F425" s="111"/>
      <c r="G425" s="111"/>
      <c r="H425" s="111"/>
      <c r="I425" s="111"/>
      <c r="J425" s="111"/>
      <c r="K425" s="111"/>
      <c r="L425" s="111"/>
      <c r="M425" s="111"/>
      <c r="N425" s="111"/>
      <c r="O425" s="111"/>
      <c r="P425" s="111"/>
      <c r="Q425" s="111"/>
      <c r="R425" s="111"/>
      <c r="S425" s="111"/>
      <c r="T425" s="111"/>
      <c r="U425" s="111"/>
      <c r="V425" s="111"/>
      <c r="W425" s="111"/>
      <c r="X425" s="111"/>
      <c r="Y425" s="111"/>
      <c r="Z425" s="111"/>
      <c r="AA425" s="111"/>
    </row>
    <row r="426" spans="1:27">
      <c r="A426" s="111"/>
      <c r="B426" s="111"/>
      <c r="C426" s="111"/>
      <c r="D426" s="111"/>
      <c r="E426" s="111"/>
      <c r="F426" s="111"/>
      <c r="G426" s="111"/>
      <c r="H426" s="111"/>
      <c r="I426" s="111"/>
      <c r="J426" s="111"/>
      <c r="K426" s="111"/>
      <c r="L426" s="111"/>
      <c r="M426" s="111"/>
      <c r="N426" s="111"/>
      <c r="O426" s="111"/>
      <c r="P426" s="111"/>
      <c r="Q426" s="111"/>
      <c r="R426" s="111"/>
      <c r="S426" s="111"/>
      <c r="T426" s="111"/>
      <c r="U426" s="111"/>
      <c r="V426" s="111"/>
      <c r="W426" s="111"/>
      <c r="X426" s="111"/>
      <c r="Y426" s="111"/>
      <c r="Z426" s="111"/>
      <c r="AA426" s="111"/>
    </row>
    <row r="427" spans="1:27">
      <c r="A427" s="111"/>
      <c r="B427" s="111"/>
      <c r="C427" s="111"/>
      <c r="D427" s="111"/>
      <c r="E427" s="111"/>
      <c r="F427" s="111"/>
      <c r="G427" s="111"/>
      <c r="H427" s="111"/>
      <c r="I427" s="111"/>
      <c r="J427" s="111"/>
      <c r="K427" s="111"/>
      <c r="L427" s="111"/>
      <c r="M427" s="111"/>
      <c r="N427" s="111"/>
      <c r="O427" s="111"/>
      <c r="P427" s="111"/>
      <c r="Q427" s="111"/>
      <c r="R427" s="111"/>
      <c r="S427" s="111"/>
      <c r="T427" s="111"/>
      <c r="U427" s="111"/>
      <c r="V427" s="111"/>
      <c r="W427" s="111"/>
      <c r="X427" s="111"/>
      <c r="Y427" s="111"/>
      <c r="Z427" s="111"/>
      <c r="AA427" s="111"/>
    </row>
    <row r="428" spans="1:27">
      <c r="A428" s="111"/>
      <c r="B428" s="111"/>
      <c r="C428" s="111"/>
      <c r="D428" s="111"/>
      <c r="E428" s="111"/>
      <c r="F428" s="111"/>
      <c r="G428" s="111"/>
      <c r="H428" s="111"/>
      <c r="I428" s="111"/>
      <c r="J428" s="111"/>
      <c r="K428" s="111"/>
      <c r="L428" s="111"/>
      <c r="M428" s="111"/>
      <c r="N428" s="111"/>
      <c r="O428" s="111"/>
      <c r="P428" s="111"/>
      <c r="Q428" s="111"/>
      <c r="R428" s="111"/>
      <c r="S428" s="111"/>
      <c r="T428" s="111"/>
      <c r="U428" s="111"/>
      <c r="V428" s="111"/>
      <c r="W428" s="111"/>
      <c r="X428" s="111"/>
      <c r="Y428" s="111"/>
      <c r="Z428" s="111"/>
      <c r="AA428" s="111"/>
    </row>
    <row r="429" spans="1:27">
      <c r="A429" s="111"/>
      <c r="B429" s="111"/>
      <c r="C429" s="111"/>
      <c r="D429" s="111"/>
      <c r="E429" s="111"/>
      <c r="F429" s="111"/>
      <c r="G429" s="111"/>
      <c r="H429" s="111"/>
      <c r="I429" s="111"/>
      <c r="J429" s="111"/>
      <c r="K429" s="111"/>
      <c r="L429" s="111"/>
      <c r="M429" s="111"/>
      <c r="N429" s="111"/>
      <c r="O429" s="111"/>
      <c r="P429" s="111"/>
      <c r="Q429" s="111"/>
      <c r="R429" s="111"/>
      <c r="S429" s="111"/>
      <c r="T429" s="111"/>
      <c r="U429" s="111"/>
      <c r="V429" s="111"/>
      <c r="W429" s="111"/>
      <c r="X429" s="111"/>
      <c r="Y429" s="111"/>
      <c r="Z429" s="111"/>
      <c r="AA429" s="111"/>
    </row>
    <row r="430" spans="1:27">
      <c r="A430" s="111"/>
      <c r="B430" s="111"/>
      <c r="C430" s="111"/>
      <c r="D430" s="111"/>
      <c r="E430" s="111"/>
      <c r="F430" s="111"/>
      <c r="G430" s="111"/>
      <c r="H430" s="111"/>
      <c r="I430" s="111"/>
      <c r="J430" s="111"/>
      <c r="K430" s="111"/>
      <c r="L430" s="111"/>
      <c r="M430" s="111"/>
      <c r="N430" s="111"/>
      <c r="O430" s="111"/>
      <c r="P430" s="111"/>
      <c r="Q430" s="111"/>
      <c r="R430" s="111"/>
      <c r="S430" s="111"/>
      <c r="T430" s="111"/>
      <c r="U430" s="111"/>
      <c r="V430" s="111"/>
      <c r="W430" s="111"/>
      <c r="X430" s="111"/>
      <c r="Y430" s="111"/>
      <c r="Z430" s="111"/>
      <c r="AA430" s="111"/>
    </row>
    <row r="431" spans="1:27">
      <c r="A431" s="111"/>
      <c r="B431" s="111"/>
      <c r="C431" s="111"/>
      <c r="D431" s="111"/>
      <c r="E431" s="111"/>
      <c r="F431" s="111"/>
      <c r="G431" s="111"/>
      <c r="H431" s="111"/>
      <c r="I431" s="111"/>
      <c r="J431" s="111"/>
      <c r="K431" s="111"/>
      <c r="L431" s="111"/>
      <c r="M431" s="111"/>
      <c r="N431" s="111"/>
      <c r="O431" s="111"/>
      <c r="P431" s="111"/>
      <c r="Q431" s="111"/>
      <c r="R431" s="111"/>
      <c r="S431" s="111"/>
      <c r="T431" s="111"/>
      <c r="U431" s="111"/>
      <c r="V431" s="111"/>
      <c r="W431" s="111"/>
      <c r="X431" s="111"/>
      <c r="Y431" s="111"/>
      <c r="Z431" s="111"/>
      <c r="AA431" s="111"/>
    </row>
    <row r="432" spans="1:27">
      <c r="A432" s="111"/>
      <c r="B432" s="111"/>
      <c r="C432" s="111"/>
      <c r="D432" s="111"/>
      <c r="E432" s="111"/>
      <c r="F432" s="111"/>
      <c r="G432" s="111"/>
      <c r="H432" s="111"/>
      <c r="I432" s="111"/>
      <c r="J432" s="111"/>
      <c r="K432" s="111"/>
      <c r="L432" s="111"/>
      <c r="M432" s="111"/>
      <c r="N432" s="111"/>
      <c r="O432" s="111"/>
      <c r="P432" s="111"/>
      <c r="Q432" s="111"/>
      <c r="R432" s="111"/>
      <c r="S432" s="111"/>
      <c r="T432" s="111"/>
      <c r="U432" s="111"/>
      <c r="V432" s="111"/>
      <c r="W432" s="111"/>
      <c r="X432" s="111"/>
      <c r="Y432" s="111"/>
      <c r="Z432" s="111"/>
      <c r="AA432" s="111"/>
    </row>
    <row r="433" spans="1:27">
      <c r="A433" s="111"/>
      <c r="B433" s="111"/>
      <c r="C433" s="111"/>
      <c r="D433" s="111"/>
      <c r="E433" s="111"/>
      <c r="F433" s="111"/>
      <c r="G433" s="111"/>
      <c r="H433" s="111"/>
      <c r="I433" s="111"/>
      <c r="J433" s="111"/>
      <c r="K433" s="111"/>
      <c r="L433" s="111"/>
      <c r="M433" s="111"/>
      <c r="N433" s="111"/>
      <c r="O433" s="111"/>
      <c r="P433" s="111"/>
      <c r="Q433" s="111"/>
      <c r="R433" s="111"/>
      <c r="S433" s="111"/>
      <c r="T433" s="111"/>
      <c r="U433" s="111"/>
      <c r="V433" s="111"/>
      <c r="W433" s="111"/>
      <c r="X433" s="111"/>
      <c r="Y433" s="111"/>
      <c r="Z433" s="111"/>
      <c r="AA433" s="111"/>
    </row>
    <row r="434" spans="1:27">
      <c r="A434" s="111"/>
      <c r="B434" s="111"/>
      <c r="C434" s="111"/>
      <c r="D434" s="111"/>
      <c r="E434" s="111"/>
      <c r="F434" s="111"/>
      <c r="G434" s="111"/>
      <c r="H434" s="111"/>
      <c r="I434" s="111"/>
      <c r="J434" s="111"/>
      <c r="K434" s="111"/>
      <c r="L434" s="111"/>
      <c r="M434" s="111"/>
      <c r="N434" s="111"/>
      <c r="O434" s="111"/>
      <c r="P434" s="111"/>
      <c r="Q434" s="111"/>
      <c r="R434" s="111"/>
      <c r="S434" s="111"/>
      <c r="T434" s="111"/>
      <c r="U434" s="111"/>
      <c r="V434" s="111"/>
      <c r="W434" s="111"/>
      <c r="X434" s="111"/>
      <c r="Y434" s="111"/>
      <c r="Z434" s="111"/>
      <c r="AA434" s="111"/>
    </row>
    <row r="435" spans="1:27">
      <c r="A435" s="111"/>
      <c r="B435" s="111"/>
      <c r="C435" s="111"/>
      <c r="D435" s="111"/>
      <c r="E435" s="111"/>
      <c r="F435" s="111"/>
      <c r="G435" s="111"/>
      <c r="H435" s="111"/>
      <c r="I435" s="111"/>
      <c r="J435" s="111"/>
      <c r="K435" s="111"/>
      <c r="L435" s="111"/>
      <c r="M435" s="111"/>
      <c r="N435" s="111"/>
      <c r="O435" s="111"/>
      <c r="P435" s="111"/>
      <c r="Q435" s="111"/>
      <c r="R435" s="111"/>
      <c r="S435" s="111"/>
      <c r="T435" s="111"/>
      <c r="U435" s="111"/>
      <c r="V435" s="111"/>
      <c r="W435" s="111"/>
      <c r="X435" s="111"/>
      <c r="Y435" s="111"/>
      <c r="Z435" s="111"/>
      <c r="AA435" s="111"/>
    </row>
    <row r="436" spans="1:27">
      <c r="A436" s="111"/>
      <c r="B436" s="111"/>
      <c r="C436" s="111"/>
      <c r="D436" s="111"/>
      <c r="E436" s="111"/>
      <c r="F436" s="111"/>
      <c r="G436" s="111"/>
      <c r="H436" s="111"/>
      <c r="I436" s="111"/>
      <c r="J436" s="111"/>
      <c r="K436" s="111"/>
      <c r="L436" s="111"/>
      <c r="M436" s="111"/>
      <c r="N436" s="111"/>
      <c r="O436" s="111"/>
      <c r="P436" s="111"/>
      <c r="Q436" s="111"/>
      <c r="R436" s="111"/>
      <c r="S436" s="111"/>
      <c r="T436" s="111"/>
      <c r="U436" s="111"/>
      <c r="V436" s="111"/>
      <c r="W436" s="111"/>
      <c r="X436" s="111"/>
      <c r="Y436" s="111"/>
      <c r="Z436" s="111"/>
      <c r="AA436" s="111"/>
    </row>
    <row r="437" spans="1:27">
      <c r="A437" s="111"/>
      <c r="B437" s="111"/>
      <c r="C437" s="111"/>
      <c r="D437" s="111"/>
      <c r="E437" s="111"/>
      <c r="F437" s="111"/>
      <c r="G437" s="111"/>
      <c r="H437" s="111"/>
      <c r="I437" s="111"/>
      <c r="J437" s="111"/>
      <c r="K437" s="111"/>
      <c r="L437" s="111"/>
      <c r="M437" s="111"/>
      <c r="N437" s="111"/>
      <c r="O437" s="111"/>
      <c r="P437" s="111"/>
      <c r="Q437" s="111"/>
      <c r="R437" s="111"/>
      <c r="S437" s="111"/>
      <c r="T437" s="111"/>
      <c r="U437" s="111"/>
      <c r="V437" s="111"/>
      <c r="W437" s="111"/>
      <c r="X437" s="111"/>
      <c r="Y437" s="111"/>
      <c r="Z437" s="111"/>
      <c r="AA437" s="111"/>
    </row>
    <row r="438" spans="1:27">
      <c r="A438" s="111"/>
      <c r="B438" s="111"/>
      <c r="C438" s="111"/>
      <c r="D438" s="111"/>
      <c r="E438" s="111"/>
      <c r="F438" s="111"/>
      <c r="G438" s="111"/>
      <c r="H438" s="111"/>
      <c r="I438" s="111"/>
      <c r="J438" s="111"/>
      <c r="K438" s="111"/>
      <c r="L438" s="111"/>
      <c r="M438" s="111"/>
      <c r="N438" s="111"/>
      <c r="O438" s="111"/>
      <c r="P438" s="111"/>
      <c r="Q438" s="111"/>
      <c r="R438" s="111"/>
      <c r="S438" s="111"/>
      <c r="T438" s="111"/>
      <c r="U438" s="111"/>
      <c r="V438" s="111"/>
      <c r="W438" s="111"/>
      <c r="X438" s="111"/>
      <c r="Y438" s="111"/>
      <c r="Z438" s="111"/>
      <c r="AA438" s="111"/>
    </row>
    <row r="439" spans="1:27">
      <c r="A439" s="111"/>
      <c r="B439" s="111"/>
      <c r="C439" s="111"/>
      <c r="D439" s="111"/>
      <c r="E439" s="111"/>
      <c r="F439" s="111"/>
      <c r="G439" s="111"/>
      <c r="H439" s="111"/>
      <c r="I439" s="111"/>
      <c r="J439" s="111"/>
      <c r="K439" s="111"/>
      <c r="L439" s="111"/>
      <c r="M439" s="111"/>
      <c r="N439" s="111"/>
      <c r="O439" s="111"/>
      <c r="P439" s="111"/>
      <c r="Q439" s="111"/>
      <c r="R439" s="111"/>
      <c r="S439" s="111"/>
      <c r="T439" s="111"/>
      <c r="U439" s="111"/>
      <c r="V439" s="111"/>
      <c r="W439" s="111"/>
      <c r="X439" s="111"/>
      <c r="Y439" s="111"/>
      <c r="Z439" s="111"/>
      <c r="AA439" s="111"/>
    </row>
    <row r="440" spans="1:27">
      <c r="A440" s="111"/>
      <c r="B440" s="111"/>
      <c r="C440" s="111"/>
      <c r="D440" s="111"/>
      <c r="E440" s="111"/>
      <c r="F440" s="111"/>
      <c r="G440" s="111"/>
      <c r="H440" s="111"/>
      <c r="I440" s="111"/>
      <c r="J440" s="111"/>
      <c r="K440" s="111"/>
      <c r="L440" s="111"/>
      <c r="M440" s="111"/>
      <c r="N440" s="111"/>
      <c r="O440" s="111"/>
      <c r="P440" s="111"/>
      <c r="Q440" s="111"/>
      <c r="R440" s="111"/>
      <c r="S440" s="111"/>
      <c r="T440" s="111"/>
      <c r="U440" s="111"/>
      <c r="V440" s="111"/>
      <c r="W440" s="111"/>
      <c r="X440" s="111"/>
      <c r="Y440" s="111"/>
      <c r="Z440" s="111"/>
      <c r="AA440" s="111"/>
    </row>
    <row r="441" spans="1:27">
      <c r="A441" s="111"/>
      <c r="B441" s="111"/>
      <c r="C441" s="111"/>
      <c r="D441" s="111"/>
      <c r="E441" s="111"/>
      <c r="F441" s="111"/>
      <c r="G441" s="111"/>
      <c r="H441" s="111"/>
      <c r="I441" s="111"/>
      <c r="J441" s="111"/>
      <c r="K441" s="111"/>
      <c r="L441" s="111"/>
      <c r="M441" s="111"/>
      <c r="N441" s="111"/>
      <c r="O441" s="111"/>
      <c r="P441" s="111"/>
      <c r="Q441" s="111"/>
      <c r="R441" s="111"/>
      <c r="S441" s="111"/>
      <c r="T441" s="111"/>
      <c r="U441" s="111"/>
      <c r="V441" s="111"/>
      <c r="W441" s="111"/>
      <c r="X441" s="111"/>
      <c r="Y441" s="111"/>
      <c r="Z441" s="111"/>
      <c r="AA441" s="111"/>
    </row>
    <row r="442" spans="1:27">
      <c r="A442" s="111"/>
      <c r="B442" s="111"/>
      <c r="C442" s="111"/>
      <c r="D442" s="111"/>
      <c r="E442" s="111"/>
      <c r="F442" s="111"/>
      <c r="G442" s="111"/>
      <c r="H442" s="111"/>
      <c r="I442" s="111"/>
      <c r="J442" s="111"/>
      <c r="K442" s="111"/>
      <c r="L442" s="111"/>
      <c r="M442" s="111"/>
      <c r="N442" s="111"/>
      <c r="O442" s="111"/>
      <c r="P442" s="111"/>
      <c r="Q442" s="111"/>
      <c r="R442" s="111"/>
      <c r="S442" s="111"/>
      <c r="T442" s="111"/>
      <c r="U442" s="111"/>
      <c r="V442" s="111"/>
      <c r="W442" s="111"/>
      <c r="X442" s="111"/>
      <c r="Y442" s="111"/>
      <c r="Z442" s="111"/>
      <c r="AA442" s="111"/>
    </row>
    <row r="443" spans="1:27">
      <c r="A443" s="111"/>
      <c r="B443" s="111"/>
      <c r="C443" s="111"/>
      <c r="D443" s="111"/>
      <c r="E443" s="111"/>
      <c r="F443" s="111"/>
      <c r="G443" s="111"/>
      <c r="H443" s="111"/>
      <c r="I443" s="111"/>
      <c r="J443" s="111"/>
      <c r="K443" s="111"/>
      <c r="L443" s="111"/>
      <c r="M443" s="111"/>
      <c r="N443" s="111"/>
      <c r="O443" s="111"/>
      <c r="P443" s="111"/>
      <c r="Q443" s="111"/>
      <c r="R443" s="111"/>
      <c r="S443" s="111"/>
      <c r="T443" s="111"/>
      <c r="U443" s="111"/>
      <c r="V443" s="111"/>
      <c r="W443" s="111"/>
      <c r="X443" s="111"/>
      <c r="Y443" s="111"/>
      <c r="Z443" s="111"/>
      <c r="AA443" s="111"/>
    </row>
    <row r="444" spans="1:27">
      <c r="A444" s="111"/>
      <c r="B444" s="111"/>
      <c r="C444" s="111"/>
      <c r="D444" s="111"/>
      <c r="E444" s="111"/>
      <c r="F444" s="111"/>
      <c r="G444" s="111"/>
      <c r="H444" s="111"/>
      <c r="I444" s="111"/>
      <c r="J444" s="111"/>
      <c r="K444" s="111"/>
      <c r="L444" s="111"/>
      <c r="M444" s="111"/>
      <c r="N444" s="111"/>
      <c r="O444" s="111"/>
      <c r="P444" s="111"/>
      <c r="Q444" s="111"/>
      <c r="R444" s="111"/>
      <c r="S444" s="111"/>
      <c r="T444" s="111"/>
      <c r="U444" s="111"/>
      <c r="V444" s="111"/>
      <c r="W444" s="111"/>
      <c r="X444" s="111"/>
      <c r="Y444" s="111"/>
      <c r="Z444" s="111"/>
      <c r="AA444" s="111"/>
    </row>
    <row r="445" spans="1:27">
      <c r="A445" s="111"/>
      <c r="B445" s="111"/>
      <c r="C445" s="111"/>
      <c r="D445" s="111"/>
      <c r="E445" s="111"/>
      <c r="F445" s="111"/>
      <c r="G445" s="111"/>
      <c r="H445" s="111"/>
      <c r="I445" s="111"/>
      <c r="J445" s="111"/>
      <c r="K445" s="111"/>
      <c r="L445" s="111"/>
      <c r="M445" s="111"/>
      <c r="N445" s="111"/>
      <c r="O445" s="111"/>
      <c r="P445" s="111"/>
      <c r="Q445" s="111"/>
      <c r="R445" s="111"/>
      <c r="S445" s="111"/>
      <c r="T445" s="111"/>
      <c r="U445" s="111"/>
      <c r="V445" s="111"/>
      <c r="W445" s="111"/>
      <c r="X445" s="111"/>
      <c r="Y445" s="111"/>
      <c r="Z445" s="111"/>
      <c r="AA445" s="111"/>
    </row>
    <row r="446" spans="1:27">
      <c r="A446" s="111"/>
      <c r="B446" s="111"/>
      <c r="C446" s="111"/>
      <c r="D446" s="111"/>
      <c r="E446" s="111"/>
      <c r="F446" s="111"/>
      <c r="G446" s="111"/>
      <c r="H446" s="111"/>
      <c r="I446" s="111"/>
      <c r="J446" s="111"/>
      <c r="K446" s="111"/>
      <c r="L446" s="111"/>
      <c r="M446" s="111"/>
      <c r="N446" s="111"/>
      <c r="O446" s="111"/>
      <c r="P446" s="111"/>
      <c r="Q446" s="111"/>
      <c r="R446" s="111"/>
      <c r="S446" s="111"/>
      <c r="T446" s="111"/>
      <c r="U446" s="111"/>
      <c r="V446" s="111"/>
      <c r="W446" s="111"/>
      <c r="X446" s="111"/>
      <c r="Y446" s="111"/>
      <c r="Z446" s="111"/>
      <c r="AA446" s="111"/>
    </row>
    <row r="447" spans="1:27">
      <c r="A447" s="111"/>
      <c r="B447" s="111"/>
      <c r="C447" s="111"/>
      <c r="D447" s="111"/>
      <c r="E447" s="111"/>
      <c r="F447" s="111"/>
      <c r="G447" s="111"/>
      <c r="H447" s="111"/>
      <c r="I447" s="111"/>
      <c r="J447" s="111"/>
      <c r="K447" s="111"/>
      <c r="L447" s="111"/>
      <c r="M447" s="111"/>
      <c r="N447" s="111"/>
      <c r="O447" s="111"/>
      <c r="P447" s="111"/>
      <c r="Q447" s="111"/>
      <c r="R447" s="111"/>
      <c r="S447" s="111"/>
      <c r="T447" s="111"/>
      <c r="U447" s="111"/>
      <c r="V447" s="111"/>
      <c r="W447" s="111"/>
      <c r="X447" s="111"/>
      <c r="Y447" s="111"/>
      <c r="Z447" s="111"/>
      <c r="AA447" s="111"/>
    </row>
    <row r="448" spans="1:27">
      <c r="A448" s="111"/>
      <c r="B448" s="111"/>
      <c r="C448" s="111"/>
      <c r="D448" s="111"/>
      <c r="E448" s="111"/>
      <c r="F448" s="111"/>
      <c r="G448" s="111"/>
      <c r="H448" s="111"/>
      <c r="I448" s="111"/>
      <c r="J448" s="111"/>
      <c r="K448" s="111"/>
      <c r="L448" s="111"/>
      <c r="M448" s="111"/>
      <c r="N448" s="111"/>
      <c r="O448" s="111"/>
      <c r="P448" s="111"/>
      <c r="Q448" s="111"/>
      <c r="R448" s="111"/>
      <c r="S448" s="111"/>
      <c r="T448" s="111"/>
      <c r="U448" s="111"/>
      <c r="V448" s="111"/>
      <c r="W448" s="111"/>
      <c r="X448" s="111"/>
      <c r="Y448" s="111"/>
      <c r="Z448" s="111"/>
      <c r="AA448" s="111"/>
    </row>
    <row r="449" spans="1:27">
      <c r="A449" s="111"/>
      <c r="B449" s="111"/>
      <c r="C449" s="111"/>
      <c r="D449" s="111"/>
      <c r="E449" s="111"/>
      <c r="F449" s="111"/>
      <c r="G449" s="111"/>
      <c r="H449" s="111"/>
      <c r="I449" s="111"/>
      <c r="J449" s="111"/>
      <c r="K449" s="111"/>
      <c r="L449" s="111"/>
      <c r="M449" s="111"/>
      <c r="N449" s="111"/>
      <c r="O449" s="111"/>
      <c r="P449" s="111"/>
      <c r="Q449" s="111"/>
      <c r="R449" s="111"/>
      <c r="S449" s="111"/>
      <c r="T449" s="111"/>
      <c r="U449" s="111"/>
      <c r="V449" s="111"/>
      <c r="W449" s="111"/>
      <c r="X449" s="111"/>
      <c r="Y449" s="111"/>
      <c r="Z449" s="111"/>
      <c r="AA449" s="111"/>
    </row>
    <row r="450" spans="1:27">
      <c r="A450" s="111"/>
      <c r="B450" s="111"/>
      <c r="C450" s="111"/>
      <c r="D450" s="111"/>
      <c r="E450" s="111"/>
      <c r="F450" s="111"/>
      <c r="G450" s="111"/>
      <c r="H450" s="111"/>
      <c r="I450" s="111"/>
      <c r="J450" s="111"/>
      <c r="K450" s="111"/>
      <c r="L450" s="111"/>
      <c r="M450" s="111"/>
      <c r="N450" s="111"/>
      <c r="O450" s="111"/>
      <c r="P450" s="111"/>
      <c r="Q450" s="111"/>
      <c r="R450" s="111"/>
      <c r="S450" s="111"/>
      <c r="T450" s="111"/>
      <c r="U450" s="111"/>
      <c r="V450" s="111"/>
      <c r="W450" s="111"/>
      <c r="X450" s="111"/>
      <c r="Y450" s="111"/>
      <c r="Z450" s="111"/>
      <c r="AA450" s="111"/>
    </row>
    <row r="451" spans="1:27">
      <c r="A451" s="111"/>
      <c r="B451" s="111"/>
      <c r="C451" s="111"/>
      <c r="D451" s="111"/>
      <c r="E451" s="111"/>
      <c r="F451" s="111"/>
      <c r="G451" s="111"/>
      <c r="H451" s="111"/>
      <c r="I451" s="111"/>
      <c r="J451" s="111"/>
      <c r="K451" s="111"/>
      <c r="L451" s="111"/>
      <c r="M451" s="111"/>
      <c r="N451" s="111"/>
      <c r="O451" s="111"/>
      <c r="P451" s="111"/>
      <c r="Q451" s="111"/>
      <c r="R451" s="111"/>
      <c r="S451" s="111"/>
      <c r="T451" s="111"/>
      <c r="U451" s="111"/>
      <c r="V451" s="111"/>
      <c r="W451" s="111"/>
      <c r="X451" s="111"/>
      <c r="Y451" s="111"/>
      <c r="Z451" s="111"/>
      <c r="AA451" s="111"/>
    </row>
    <row r="452" spans="1:27">
      <c r="A452" s="111"/>
      <c r="B452" s="111"/>
      <c r="C452" s="111"/>
      <c r="D452" s="111"/>
      <c r="E452" s="111"/>
      <c r="F452" s="111"/>
      <c r="G452" s="111"/>
      <c r="H452" s="111"/>
      <c r="I452" s="111"/>
      <c r="J452" s="111"/>
      <c r="K452" s="111"/>
      <c r="L452" s="111"/>
      <c r="M452" s="111"/>
      <c r="N452" s="111"/>
      <c r="O452" s="111"/>
      <c r="P452" s="111"/>
      <c r="Q452" s="111"/>
      <c r="R452" s="111"/>
      <c r="S452" s="111"/>
      <c r="T452" s="111"/>
      <c r="U452" s="111"/>
      <c r="V452" s="111"/>
      <c r="W452" s="111"/>
      <c r="X452" s="111"/>
      <c r="Y452" s="111"/>
      <c r="Z452" s="111"/>
      <c r="AA452" s="111"/>
    </row>
    <row r="453" spans="1:27">
      <c r="A453" s="111"/>
      <c r="B453" s="111"/>
      <c r="C453" s="111"/>
      <c r="D453" s="111"/>
      <c r="E453" s="111"/>
      <c r="F453" s="111"/>
      <c r="G453" s="111"/>
      <c r="H453" s="111"/>
      <c r="I453" s="111"/>
      <c r="J453" s="111"/>
      <c r="K453" s="111"/>
      <c r="L453" s="111"/>
      <c r="M453" s="111"/>
      <c r="N453" s="111"/>
      <c r="O453" s="111"/>
      <c r="P453" s="111"/>
      <c r="Q453" s="111"/>
      <c r="R453" s="111"/>
      <c r="S453" s="111"/>
      <c r="T453" s="111"/>
      <c r="U453" s="111"/>
      <c r="V453" s="111"/>
      <c r="W453" s="111"/>
      <c r="X453" s="111"/>
      <c r="Y453" s="111"/>
      <c r="Z453" s="111"/>
      <c r="AA453" s="111"/>
    </row>
    <row r="454" spans="1:27">
      <c r="A454" s="111"/>
      <c r="B454" s="111"/>
      <c r="C454" s="111"/>
      <c r="D454" s="111"/>
      <c r="E454" s="111"/>
      <c r="F454" s="111"/>
      <c r="G454" s="111"/>
      <c r="H454" s="111"/>
      <c r="I454" s="111"/>
      <c r="J454" s="111"/>
      <c r="K454" s="111"/>
      <c r="L454" s="111"/>
      <c r="M454" s="111"/>
      <c r="N454" s="111"/>
      <c r="O454" s="111"/>
      <c r="P454" s="111"/>
      <c r="Q454" s="111"/>
      <c r="R454" s="111"/>
      <c r="S454" s="111"/>
      <c r="T454" s="111"/>
      <c r="U454" s="111"/>
      <c r="V454" s="111"/>
      <c r="W454" s="111"/>
      <c r="X454" s="111"/>
      <c r="Y454" s="111"/>
      <c r="Z454" s="111"/>
      <c r="AA454" s="111"/>
    </row>
    <row r="455" spans="1:27">
      <c r="A455" s="111"/>
      <c r="B455" s="111"/>
      <c r="C455" s="111"/>
      <c r="D455" s="111"/>
      <c r="E455" s="111"/>
      <c r="F455" s="111"/>
      <c r="G455" s="111"/>
      <c r="H455" s="111"/>
      <c r="I455" s="111"/>
      <c r="J455" s="111"/>
      <c r="K455" s="111"/>
      <c r="L455" s="111"/>
      <c r="M455" s="111"/>
      <c r="N455" s="111"/>
      <c r="O455" s="111"/>
      <c r="P455" s="111"/>
      <c r="Q455" s="111"/>
      <c r="R455" s="111"/>
      <c r="S455" s="111"/>
      <c r="T455" s="111"/>
      <c r="U455" s="111"/>
      <c r="V455" s="111"/>
      <c r="W455" s="111"/>
      <c r="X455" s="111"/>
      <c r="Y455" s="111"/>
      <c r="Z455" s="111"/>
      <c r="AA455" s="111"/>
    </row>
    <row r="456" spans="1:27">
      <c r="A456" s="111"/>
      <c r="B456" s="111"/>
      <c r="C456" s="111"/>
      <c r="D456" s="111"/>
      <c r="E456" s="111"/>
      <c r="F456" s="111"/>
      <c r="G456" s="111"/>
      <c r="H456" s="111"/>
      <c r="I456" s="111"/>
      <c r="J456" s="111"/>
      <c r="K456" s="111"/>
      <c r="L456" s="111"/>
      <c r="M456" s="111"/>
      <c r="N456" s="111"/>
      <c r="O456" s="111"/>
      <c r="P456" s="111"/>
      <c r="Q456" s="111"/>
      <c r="R456" s="111"/>
      <c r="S456" s="111"/>
      <c r="T456" s="111"/>
      <c r="U456" s="111"/>
      <c r="V456" s="111"/>
      <c r="W456" s="111"/>
      <c r="X456" s="111"/>
      <c r="Y456" s="111"/>
      <c r="Z456" s="111"/>
      <c r="AA456" s="111"/>
    </row>
    <row r="457" spans="1:27">
      <c r="A457" s="111"/>
      <c r="B457" s="111"/>
      <c r="C457" s="111"/>
      <c r="D457" s="111"/>
      <c r="E457" s="111"/>
      <c r="F457" s="111"/>
      <c r="G457" s="111"/>
      <c r="H457" s="111"/>
      <c r="I457" s="111"/>
      <c r="J457" s="111"/>
      <c r="K457" s="111"/>
      <c r="L457" s="111"/>
      <c r="M457" s="111"/>
      <c r="N457" s="111"/>
      <c r="O457" s="111"/>
      <c r="P457" s="111"/>
      <c r="Q457" s="111"/>
      <c r="R457" s="111"/>
      <c r="S457" s="111"/>
      <c r="T457" s="111"/>
      <c r="U457" s="111"/>
      <c r="V457" s="111"/>
      <c r="W457" s="111"/>
      <c r="X457" s="111"/>
      <c r="Y457" s="111"/>
      <c r="Z457" s="111"/>
      <c r="AA457" s="111"/>
    </row>
    <row r="458" spans="1:27">
      <c r="A458" s="111"/>
      <c r="B458" s="111"/>
      <c r="C458" s="111"/>
      <c r="D458" s="111"/>
      <c r="E458" s="111"/>
      <c r="F458" s="111"/>
      <c r="G458" s="111"/>
      <c r="H458" s="111"/>
      <c r="I458" s="111"/>
      <c r="J458" s="111"/>
      <c r="K458" s="111"/>
      <c r="L458" s="111"/>
      <c r="M458" s="111"/>
      <c r="N458" s="111"/>
      <c r="O458" s="111"/>
      <c r="P458" s="111"/>
      <c r="Q458" s="111"/>
      <c r="R458" s="111"/>
      <c r="S458" s="111"/>
      <c r="T458" s="111"/>
      <c r="U458" s="111"/>
      <c r="V458" s="111"/>
      <c r="W458" s="111"/>
      <c r="X458" s="111"/>
      <c r="Y458" s="111"/>
      <c r="Z458" s="111"/>
      <c r="AA458" s="111"/>
    </row>
    <row r="459" spans="1:27">
      <c r="A459" s="111"/>
      <c r="B459" s="111"/>
      <c r="C459" s="111"/>
      <c r="D459" s="111"/>
      <c r="E459" s="111"/>
      <c r="F459" s="111"/>
      <c r="G459" s="111"/>
      <c r="H459" s="111"/>
      <c r="I459" s="111"/>
      <c r="J459" s="111"/>
      <c r="K459" s="111"/>
      <c r="L459" s="111"/>
      <c r="M459" s="111"/>
      <c r="N459" s="111"/>
      <c r="O459" s="111"/>
      <c r="P459" s="111"/>
      <c r="Q459" s="111"/>
      <c r="R459" s="111"/>
      <c r="S459" s="111"/>
      <c r="T459" s="111"/>
      <c r="U459" s="111"/>
      <c r="V459" s="111"/>
      <c r="W459" s="111"/>
      <c r="X459" s="111"/>
      <c r="Y459" s="111"/>
      <c r="Z459" s="111"/>
      <c r="AA459" s="111"/>
    </row>
    <row r="460" spans="1:27">
      <c r="A460" s="111"/>
      <c r="B460" s="111"/>
      <c r="C460" s="111"/>
      <c r="D460" s="111"/>
      <c r="E460" s="111"/>
      <c r="F460" s="111"/>
      <c r="G460" s="111"/>
      <c r="H460" s="111"/>
      <c r="I460" s="111"/>
      <c r="J460" s="111"/>
      <c r="K460" s="111"/>
      <c r="L460" s="111"/>
      <c r="M460" s="111"/>
      <c r="N460" s="111"/>
      <c r="O460" s="111"/>
      <c r="P460" s="111"/>
      <c r="Q460" s="111"/>
      <c r="R460" s="111"/>
      <c r="S460" s="111"/>
      <c r="T460" s="111"/>
      <c r="U460" s="111"/>
      <c r="V460" s="111"/>
      <c r="W460" s="111"/>
      <c r="X460" s="111"/>
      <c r="Y460" s="111"/>
      <c r="Z460" s="111"/>
      <c r="AA460" s="111"/>
    </row>
    <row r="461" spans="1:27">
      <c r="A461" s="111"/>
      <c r="B461" s="111"/>
      <c r="C461" s="111"/>
      <c r="D461" s="111"/>
      <c r="E461" s="111"/>
      <c r="F461" s="111"/>
      <c r="G461" s="111"/>
      <c r="H461" s="111"/>
      <c r="I461" s="111"/>
      <c r="J461" s="111"/>
      <c r="K461" s="111"/>
      <c r="L461" s="111"/>
      <c r="M461" s="111"/>
      <c r="N461" s="111"/>
      <c r="O461" s="111"/>
      <c r="P461" s="111"/>
      <c r="Q461" s="111"/>
      <c r="R461" s="111"/>
      <c r="S461" s="111"/>
      <c r="T461" s="111"/>
      <c r="U461" s="111"/>
      <c r="V461" s="111"/>
      <c r="W461" s="111"/>
      <c r="X461" s="111"/>
      <c r="Y461" s="111"/>
      <c r="Z461" s="111"/>
      <c r="AA461" s="111"/>
    </row>
    <row r="462" spans="1:27">
      <c r="A462" s="111"/>
      <c r="B462" s="111"/>
      <c r="C462" s="111"/>
      <c r="D462" s="111"/>
      <c r="E462" s="111"/>
      <c r="F462" s="111"/>
      <c r="G462" s="111"/>
      <c r="H462" s="111"/>
      <c r="I462" s="111"/>
      <c r="J462" s="111"/>
      <c r="K462" s="111"/>
      <c r="L462" s="111"/>
      <c r="M462" s="111"/>
      <c r="N462" s="111"/>
      <c r="O462" s="111"/>
      <c r="P462" s="111"/>
      <c r="Q462" s="111"/>
      <c r="R462" s="111"/>
      <c r="S462" s="111"/>
      <c r="T462" s="111"/>
      <c r="U462" s="111"/>
      <c r="V462" s="111"/>
      <c r="W462" s="111"/>
      <c r="X462" s="111"/>
      <c r="Y462" s="111"/>
      <c r="Z462" s="111"/>
      <c r="AA462" s="111"/>
    </row>
    <row r="463" spans="1:27">
      <c r="A463" s="111"/>
      <c r="B463" s="111"/>
      <c r="C463" s="111"/>
      <c r="D463" s="111"/>
      <c r="E463" s="111"/>
      <c r="F463" s="111"/>
      <c r="G463" s="111"/>
      <c r="H463" s="111"/>
      <c r="I463" s="111"/>
      <c r="J463" s="111"/>
      <c r="K463" s="111"/>
      <c r="L463" s="111"/>
      <c r="M463" s="111"/>
      <c r="N463" s="111"/>
      <c r="O463" s="111"/>
      <c r="P463" s="111"/>
      <c r="Q463" s="111"/>
      <c r="R463" s="111"/>
      <c r="S463" s="111"/>
      <c r="T463" s="111"/>
      <c r="U463" s="111"/>
      <c r="V463" s="111"/>
      <c r="W463" s="111"/>
      <c r="X463" s="111"/>
      <c r="Y463" s="111"/>
      <c r="Z463" s="111"/>
      <c r="AA463" s="111"/>
    </row>
    <row r="464" spans="1:27">
      <c r="A464" s="111"/>
      <c r="B464" s="111"/>
      <c r="C464" s="111"/>
      <c r="D464" s="111"/>
      <c r="E464" s="111"/>
      <c r="F464" s="111"/>
      <c r="G464" s="111"/>
      <c r="H464" s="111"/>
      <c r="I464" s="111"/>
      <c r="J464" s="111"/>
      <c r="K464" s="111"/>
      <c r="L464" s="111"/>
      <c r="M464" s="111"/>
      <c r="N464" s="111"/>
      <c r="O464" s="111"/>
      <c r="P464" s="111"/>
      <c r="Q464" s="111"/>
      <c r="R464" s="111"/>
      <c r="S464" s="111"/>
      <c r="T464" s="111"/>
      <c r="U464" s="111"/>
      <c r="V464" s="111"/>
      <c r="W464" s="111"/>
      <c r="X464" s="111"/>
      <c r="Y464" s="111"/>
      <c r="Z464" s="111"/>
      <c r="AA464" s="111"/>
    </row>
    <row r="465" spans="1:27">
      <c r="A465" s="111"/>
      <c r="B465" s="111"/>
      <c r="C465" s="111"/>
      <c r="D465" s="111"/>
      <c r="E465" s="111"/>
      <c r="F465" s="111"/>
      <c r="G465" s="111"/>
      <c r="H465" s="111"/>
      <c r="I465" s="111"/>
      <c r="J465" s="111"/>
      <c r="K465" s="111"/>
      <c r="L465" s="111"/>
      <c r="M465" s="111"/>
      <c r="N465" s="111"/>
      <c r="O465" s="111"/>
      <c r="P465" s="111"/>
      <c r="Q465" s="111"/>
      <c r="R465" s="111"/>
      <c r="S465" s="111"/>
      <c r="T465" s="111"/>
      <c r="U465" s="111"/>
      <c r="V465" s="111"/>
      <c r="W465" s="111"/>
      <c r="X465" s="111"/>
      <c r="Y465" s="111"/>
      <c r="Z465" s="111"/>
      <c r="AA465" s="111"/>
    </row>
    <row r="466" spans="1:27">
      <c r="A466" s="111"/>
      <c r="B466" s="111"/>
      <c r="C466" s="111"/>
      <c r="D466" s="111"/>
      <c r="E466" s="111"/>
      <c r="F466" s="111"/>
      <c r="G466" s="111"/>
      <c r="H466" s="111"/>
      <c r="I466" s="111"/>
      <c r="J466" s="111"/>
      <c r="K466" s="111"/>
      <c r="L466" s="111"/>
      <c r="M466" s="111"/>
      <c r="N466" s="111"/>
      <c r="O466" s="111"/>
      <c r="P466" s="111"/>
      <c r="Q466" s="111"/>
      <c r="R466" s="111"/>
      <c r="S466" s="111"/>
      <c r="T466" s="111"/>
      <c r="U466" s="111"/>
      <c r="V466" s="111"/>
      <c r="W466" s="111"/>
      <c r="X466" s="111"/>
      <c r="Y466" s="111"/>
      <c r="Z466" s="111"/>
      <c r="AA466" s="111"/>
    </row>
    <row r="467" spans="1:27">
      <c r="A467" s="111"/>
      <c r="B467" s="111"/>
      <c r="C467" s="111"/>
      <c r="D467" s="111"/>
      <c r="E467" s="111"/>
      <c r="F467" s="111"/>
      <c r="G467" s="111"/>
      <c r="H467" s="111"/>
      <c r="I467" s="111"/>
      <c r="J467" s="111"/>
      <c r="K467" s="111"/>
      <c r="L467" s="111"/>
      <c r="M467" s="111"/>
      <c r="N467" s="111"/>
      <c r="O467" s="111"/>
      <c r="P467" s="111"/>
      <c r="Q467" s="111"/>
      <c r="R467" s="111"/>
      <c r="S467" s="111"/>
      <c r="T467" s="111"/>
      <c r="U467" s="111"/>
      <c r="V467" s="111"/>
      <c r="W467" s="111"/>
      <c r="X467" s="111"/>
      <c r="Y467" s="111"/>
      <c r="Z467" s="111"/>
      <c r="AA467" s="111"/>
    </row>
    <row r="468" spans="1:27">
      <c r="A468" s="111"/>
      <c r="B468" s="111"/>
      <c r="C468" s="111"/>
      <c r="D468" s="111"/>
      <c r="E468" s="111"/>
      <c r="F468" s="111"/>
      <c r="G468" s="111"/>
      <c r="H468" s="111"/>
      <c r="I468" s="111"/>
      <c r="J468" s="111"/>
      <c r="K468" s="111"/>
      <c r="L468" s="111"/>
      <c r="M468" s="111"/>
      <c r="N468" s="111"/>
      <c r="O468" s="111"/>
      <c r="P468" s="111"/>
      <c r="Q468" s="111"/>
      <c r="R468" s="111"/>
      <c r="S468" s="111"/>
      <c r="T468" s="111"/>
      <c r="U468" s="111"/>
      <c r="V468" s="111"/>
      <c r="W468" s="111"/>
      <c r="X468" s="111"/>
      <c r="Y468" s="111"/>
      <c r="Z468" s="111"/>
      <c r="AA468" s="111"/>
    </row>
    <row r="469" spans="1:27">
      <c r="A469" s="111"/>
      <c r="B469" s="111"/>
      <c r="C469" s="111"/>
      <c r="D469" s="111"/>
      <c r="E469" s="111"/>
      <c r="F469" s="111"/>
      <c r="G469" s="111"/>
      <c r="H469" s="111"/>
      <c r="I469" s="111"/>
      <c r="J469" s="111"/>
      <c r="K469" s="111"/>
      <c r="L469" s="111"/>
      <c r="M469" s="111"/>
      <c r="N469" s="111"/>
      <c r="O469" s="111"/>
      <c r="P469" s="111"/>
      <c r="Q469" s="111"/>
      <c r="R469" s="111"/>
      <c r="S469" s="111"/>
      <c r="T469" s="111"/>
      <c r="U469" s="111"/>
      <c r="V469" s="111"/>
      <c r="W469" s="111"/>
      <c r="X469" s="111"/>
      <c r="Y469" s="111"/>
      <c r="Z469" s="111"/>
      <c r="AA469" s="111"/>
    </row>
    <row r="470" spans="1:27">
      <c r="A470" s="111"/>
      <c r="B470" s="111"/>
      <c r="C470" s="111"/>
      <c r="D470" s="111"/>
      <c r="E470" s="111"/>
      <c r="F470" s="111"/>
      <c r="G470" s="111"/>
      <c r="H470" s="111"/>
      <c r="I470" s="111"/>
      <c r="J470" s="111"/>
      <c r="K470" s="111"/>
      <c r="L470" s="111"/>
      <c r="M470" s="111"/>
      <c r="N470" s="111"/>
      <c r="O470" s="111"/>
      <c r="P470" s="111"/>
      <c r="Q470" s="111"/>
      <c r="R470" s="111"/>
      <c r="S470" s="111"/>
      <c r="T470" s="111"/>
      <c r="U470" s="111"/>
      <c r="V470" s="111"/>
      <c r="W470" s="111"/>
      <c r="X470" s="111"/>
      <c r="Y470" s="111"/>
      <c r="Z470" s="111"/>
      <c r="AA470" s="111"/>
    </row>
    <row r="471" spans="1:27">
      <c r="A471" s="111"/>
      <c r="B471" s="111"/>
      <c r="C471" s="111"/>
      <c r="D471" s="111"/>
      <c r="E471" s="111"/>
      <c r="F471" s="111"/>
      <c r="G471" s="111"/>
      <c r="H471" s="111"/>
      <c r="I471" s="111"/>
      <c r="J471" s="111"/>
      <c r="K471" s="111"/>
      <c r="L471" s="111"/>
      <c r="M471" s="111"/>
      <c r="N471" s="111"/>
      <c r="O471" s="111"/>
      <c r="P471" s="111"/>
      <c r="Q471" s="111"/>
      <c r="R471" s="111"/>
      <c r="S471" s="111"/>
      <c r="T471" s="111"/>
      <c r="U471" s="111"/>
      <c r="V471" s="111"/>
      <c r="W471" s="111"/>
      <c r="X471" s="111"/>
      <c r="Y471" s="111"/>
      <c r="Z471" s="111"/>
      <c r="AA471" s="111"/>
    </row>
    <row r="472" spans="1:27">
      <c r="A472" s="111"/>
      <c r="B472" s="111"/>
      <c r="C472" s="111"/>
      <c r="D472" s="111"/>
      <c r="E472" s="111"/>
      <c r="F472" s="111"/>
      <c r="G472" s="111"/>
      <c r="H472" s="111"/>
      <c r="I472" s="111"/>
      <c r="J472" s="111"/>
      <c r="K472" s="111"/>
      <c r="L472" s="111"/>
      <c r="M472" s="111"/>
      <c r="N472" s="111"/>
      <c r="O472" s="111"/>
      <c r="P472" s="111"/>
      <c r="Q472" s="111"/>
      <c r="R472" s="111"/>
      <c r="S472" s="111"/>
      <c r="T472" s="111"/>
      <c r="U472" s="111"/>
      <c r="V472" s="111"/>
      <c r="W472" s="111"/>
      <c r="X472" s="111"/>
      <c r="Y472" s="111"/>
      <c r="Z472" s="111"/>
      <c r="AA472" s="111"/>
    </row>
    <row r="473" spans="1:27">
      <c r="A473" s="111"/>
      <c r="B473" s="111"/>
      <c r="C473" s="111"/>
      <c r="D473" s="111"/>
      <c r="E473" s="111"/>
      <c r="F473" s="111"/>
      <c r="G473" s="111"/>
      <c r="H473" s="111"/>
      <c r="I473" s="111"/>
      <c r="J473" s="111"/>
      <c r="K473" s="111"/>
      <c r="L473" s="111"/>
      <c r="M473" s="111"/>
      <c r="N473" s="111"/>
      <c r="O473" s="111"/>
      <c r="P473" s="111"/>
      <c r="Q473" s="111"/>
      <c r="R473" s="111"/>
      <c r="S473" s="111"/>
      <c r="T473" s="111"/>
      <c r="U473" s="111"/>
      <c r="V473" s="111"/>
      <c r="W473" s="111"/>
      <c r="X473" s="111"/>
      <c r="Y473" s="111"/>
      <c r="Z473" s="111"/>
      <c r="AA473" s="111"/>
    </row>
    <row r="474" spans="1:27">
      <c r="A474" s="111"/>
      <c r="B474" s="111"/>
      <c r="C474" s="111"/>
      <c r="D474" s="111"/>
      <c r="E474" s="111"/>
      <c r="F474" s="111"/>
      <c r="G474" s="111"/>
      <c r="H474" s="111"/>
      <c r="I474" s="111"/>
      <c r="J474" s="111"/>
      <c r="K474" s="111"/>
      <c r="L474" s="111"/>
      <c r="M474" s="111"/>
      <c r="N474" s="111"/>
      <c r="O474" s="111"/>
      <c r="P474" s="111"/>
      <c r="Q474" s="111"/>
      <c r="R474" s="111"/>
      <c r="S474" s="111"/>
      <c r="T474" s="111"/>
      <c r="U474" s="111"/>
      <c r="V474" s="111"/>
      <c r="W474" s="111"/>
      <c r="X474" s="111"/>
      <c r="Y474" s="111"/>
      <c r="Z474" s="111"/>
      <c r="AA474" s="111"/>
    </row>
    <row r="475" spans="1:27">
      <c r="A475" s="111"/>
      <c r="B475" s="111"/>
      <c r="C475" s="111"/>
      <c r="D475" s="111"/>
      <c r="E475" s="111"/>
      <c r="F475" s="111"/>
      <c r="G475" s="111"/>
      <c r="H475" s="111"/>
      <c r="I475" s="111"/>
      <c r="J475" s="111"/>
      <c r="K475" s="111"/>
      <c r="L475" s="111"/>
      <c r="M475" s="111"/>
      <c r="N475" s="111"/>
      <c r="O475" s="111"/>
      <c r="P475" s="111"/>
      <c r="Q475" s="111"/>
      <c r="R475" s="111"/>
      <c r="S475" s="111"/>
      <c r="T475" s="111"/>
      <c r="U475" s="111"/>
      <c r="V475" s="111"/>
      <c r="W475" s="111"/>
      <c r="X475" s="111"/>
      <c r="Y475" s="111"/>
      <c r="Z475" s="111"/>
      <c r="AA475" s="111"/>
    </row>
    <row r="476" spans="1:27">
      <c r="A476" s="111"/>
      <c r="B476" s="111"/>
      <c r="C476" s="111"/>
      <c r="D476" s="111"/>
      <c r="E476" s="111"/>
      <c r="F476" s="111"/>
      <c r="G476" s="111"/>
      <c r="H476" s="111"/>
      <c r="I476" s="111"/>
      <c r="J476" s="111"/>
      <c r="K476" s="111"/>
      <c r="L476" s="111"/>
      <c r="M476" s="111"/>
      <c r="N476" s="111"/>
      <c r="O476" s="111"/>
      <c r="P476" s="111"/>
      <c r="Q476" s="111"/>
      <c r="R476" s="111"/>
      <c r="S476" s="111"/>
      <c r="T476" s="111"/>
      <c r="U476" s="111"/>
      <c r="V476" s="111"/>
      <c r="W476" s="111"/>
      <c r="X476" s="111"/>
      <c r="Y476" s="111"/>
      <c r="Z476" s="111"/>
      <c r="AA476" s="111"/>
    </row>
    <row r="477" spans="1:27">
      <c r="A477" s="111"/>
      <c r="B477" s="111"/>
      <c r="C477" s="111"/>
      <c r="D477" s="111"/>
      <c r="E477" s="111"/>
      <c r="F477" s="111"/>
      <c r="G477" s="111"/>
      <c r="H477" s="111"/>
      <c r="I477" s="111"/>
      <c r="J477" s="111"/>
      <c r="K477" s="111"/>
      <c r="L477" s="111"/>
      <c r="M477" s="111"/>
      <c r="N477" s="111"/>
      <c r="O477" s="111"/>
      <c r="P477" s="111"/>
      <c r="Q477" s="111"/>
      <c r="R477" s="111"/>
      <c r="S477" s="111"/>
      <c r="T477" s="111"/>
      <c r="U477" s="111"/>
      <c r="V477" s="111"/>
      <c r="W477" s="111"/>
      <c r="X477" s="111"/>
      <c r="Y477" s="111"/>
      <c r="Z477" s="111"/>
      <c r="AA477" s="111"/>
    </row>
    <row r="478" spans="1:27">
      <c r="A478" s="111"/>
      <c r="B478" s="111"/>
      <c r="C478" s="111"/>
      <c r="D478" s="111"/>
      <c r="E478" s="111"/>
      <c r="F478" s="111"/>
      <c r="G478" s="111"/>
      <c r="H478" s="111"/>
      <c r="I478" s="111"/>
      <c r="J478" s="111"/>
      <c r="K478" s="111"/>
      <c r="L478" s="111"/>
      <c r="M478" s="111"/>
      <c r="N478" s="111"/>
      <c r="O478" s="111"/>
      <c r="P478" s="111"/>
      <c r="Q478" s="111"/>
      <c r="R478" s="111"/>
      <c r="S478" s="111"/>
      <c r="T478" s="111"/>
      <c r="U478" s="111"/>
      <c r="V478" s="111"/>
      <c r="W478" s="111"/>
      <c r="X478" s="111"/>
      <c r="Y478" s="111"/>
      <c r="Z478" s="111"/>
      <c r="AA478" s="111"/>
    </row>
    <row r="479" spans="1:27">
      <c r="A479" s="111"/>
      <c r="B479" s="111"/>
      <c r="C479" s="111"/>
      <c r="D479" s="111"/>
      <c r="E479" s="111"/>
      <c r="F479" s="111"/>
      <c r="G479" s="111"/>
      <c r="H479" s="111"/>
      <c r="I479" s="111"/>
      <c r="J479" s="111"/>
      <c r="K479" s="111"/>
      <c r="L479" s="111"/>
      <c r="M479" s="111"/>
      <c r="N479" s="111"/>
      <c r="O479" s="111"/>
      <c r="P479" s="111"/>
      <c r="Q479" s="111"/>
      <c r="R479" s="111"/>
      <c r="S479" s="111"/>
      <c r="T479" s="111"/>
      <c r="U479" s="111"/>
      <c r="V479" s="111"/>
      <c r="W479" s="111"/>
      <c r="X479" s="111"/>
      <c r="Y479" s="111"/>
      <c r="Z479" s="111"/>
      <c r="AA479" s="111"/>
    </row>
    <row r="480" spans="1:27">
      <c r="A480" s="111"/>
      <c r="B480" s="111"/>
      <c r="C480" s="111"/>
      <c r="D480" s="111"/>
      <c r="E480" s="111"/>
      <c r="F480" s="111"/>
      <c r="G480" s="111"/>
      <c r="H480" s="111"/>
      <c r="I480" s="111"/>
      <c r="J480" s="111"/>
      <c r="K480" s="111"/>
      <c r="L480" s="111"/>
      <c r="M480" s="111"/>
      <c r="N480" s="111"/>
      <c r="O480" s="111"/>
      <c r="P480" s="111"/>
      <c r="Q480" s="111"/>
      <c r="R480" s="111"/>
      <c r="S480" s="111"/>
      <c r="T480" s="111"/>
      <c r="U480" s="111"/>
      <c r="V480" s="111"/>
      <c r="W480" s="111"/>
      <c r="X480" s="111"/>
      <c r="Y480" s="111"/>
      <c r="Z480" s="111"/>
      <c r="AA480" s="111"/>
    </row>
    <row r="481" spans="1:27">
      <c r="A481" s="111"/>
      <c r="B481" s="111"/>
      <c r="C481" s="111"/>
      <c r="D481" s="111"/>
      <c r="E481" s="111"/>
      <c r="F481" s="111"/>
      <c r="G481" s="111"/>
      <c r="H481" s="111"/>
      <c r="I481" s="111"/>
      <c r="J481" s="111"/>
      <c r="K481" s="111"/>
      <c r="L481" s="111"/>
      <c r="M481" s="111"/>
      <c r="N481" s="111"/>
      <c r="O481" s="111"/>
      <c r="P481" s="111"/>
      <c r="Q481" s="111"/>
      <c r="R481" s="111"/>
      <c r="S481" s="111"/>
      <c r="T481" s="111"/>
      <c r="U481" s="111"/>
      <c r="V481" s="111"/>
      <c r="W481" s="111"/>
      <c r="X481" s="111"/>
      <c r="Y481" s="111"/>
      <c r="Z481" s="111"/>
      <c r="AA481" s="111"/>
    </row>
    <row r="482" spans="1:27">
      <c r="A482" s="111"/>
      <c r="B482" s="111"/>
      <c r="C482" s="111"/>
      <c r="D482" s="111"/>
      <c r="E482" s="111"/>
      <c r="F482" s="111"/>
      <c r="G482" s="111"/>
      <c r="H482" s="111"/>
      <c r="I482" s="111"/>
      <c r="J482" s="111"/>
      <c r="K482" s="111"/>
      <c r="L482" s="111"/>
      <c r="M482" s="111"/>
      <c r="N482" s="111"/>
      <c r="O482" s="111"/>
      <c r="P482" s="111"/>
      <c r="Q482" s="111"/>
      <c r="R482" s="111"/>
      <c r="S482" s="111"/>
      <c r="T482" s="111"/>
      <c r="U482" s="111"/>
      <c r="V482" s="111"/>
      <c r="W482" s="111"/>
      <c r="X482" s="111"/>
      <c r="Y482" s="111"/>
      <c r="Z482" s="111"/>
      <c r="AA482" s="111"/>
    </row>
    <row r="483" spans="1:27">
      <c r="A483" s="111"/>
      <c r="B483" s="111"/>
      <c r="C483" s="111"/>
      <c r="D483" s="111"/>
      <c r="E483" s="111"/>
      <c r="F483" s="111"/>
      <c r="G483" s="111"/>
      <c r="H483" s="111"/>
      <c r="I483" s="111"/>
      <c r="J483" s="111"/>
      <c r="K483" s="111"/>
      <c r="L483" s="111"/>
      <c r="M483" s="111"/>
      <c r="N483" s="111"/>
      <c r="O483" s="111"/>
      <c r="P483" s="111"/>
      <c r="Q483" s="111"/>
      <c r="R483" s="111"/>
      <c r="S483" s="111"/>
      <c r="T483" s="111"/>
      <c r="U483" s="111"/>
      <c r="V483" s="111"/>
      <c r="W483" s="111"/>
      <c r="X483" s="111"/>
      <c r="Y483" s="111"/>
      <c r="Z483" s="111"/>
      <c r="AA483" s="111"/>
    </row>
    <row r="484" spans="1:27">
      <c r="A484" s="111"/>
      <c r="B484" s="111"/>
      <c r="C484" s="111"/>
      <c r="D484" s="111"/>
      <c r="E484" s="111"/>
      <c r="F484" s="111"/>
      <c r="G484" s="111"/>
      <c r="H484" s="111"/>
      <c r="I484" s="111"/>
      <c r="J484" s="111"/>
      <c r="K484" s="111"/>
      <c r="L484" s="111"/>
      <c r="M484" s="111"/>
      <c r="N484" s="111"/>
      <c r="O484" s="111"/>
      <c r="P484" s="111"/>
      <c r="Q484" s="111"/>
      <c r="R484" s="111"/>
      <c r="S484" s="111"/>
      <c r="T484" s="111"/>
      <c r="U484" s="111"/>
      <c r="V484" s="111"/>
      <c r="W484" s="111"/>
      <c r="X484" s="111"/>
      <c r="Y484" s="111"/>
      <c r="Z484" s="111"/>
      <c r="AA484" s="111"/>
    </row>
    <row r="485" spans="1:27">
      <c r="A485" s="111"/>
      <c r="B485" s="111"/>
      <c r="C485" s="111"/>
      <c r="D485" s="111"/>
      <c r="E485" s="111"/>
      <c r="F485" s="111"/>
      <c r="G485" s="111"/>
      <c r="H485" s="111"/>
      <c r="I485" s="111"/>
      <c r="J485" s="111"/>
      <c r="K485" s="111"/>
      <c r="L485" s="111"/>
      <c r="M485" s="111"/>
      <c r="N485" s="111"/>
      <c r="O485" s="111"/>
      <c r="P485" s="111"/>
      <c r="Q485" s="111"/>
      <c r="R485" s="111"/>
      <c r="S485" s="111"/>
      <c r="T485" s="111"/>
      <c r="U485" s="111"/>
      <c r="V485" s="111"/>
      <c r="W485" s="111"/>
      <c r="X485" s="111"/>
      <c r="Y485" s="111"/>
      <c r="Z485" s="111"/>
      <c r="AA485" s="111"/>
    </row>
    <row r="486" spans="1:27">
      <c r="A486" s="111"/>
      <c r="B486" s="111"/>
      <c r="C486" s="111"/>
      <c r="D486" s="111"/>
      <c r="E486" s="111"/>
      <c r="F486" s="111"/>
      <c r="G486" s="111"/>
      <c r="H486" s="111"/>
      <c r="I486" s="111"/>
      <c r="J486" s="111"/>
      <c r="K486" s="111"/>
      <c r="L486" s="111"/>
      <c r="M486" s="111"/>
      <c r="N486" s="111"/>
      <c r="O486" s="111"/>
      <c r="P486" s="111"/>
      <c r="Q486" s="111"/>
      <c r="R486" s="111"/>
      <c r="S486" s="111"/>
      <c r="T486" s="111"/>
      <c r="U486" s="111"/>
      <c r="V486" s="111"/>
      <c r="W486" s="111"/>
      <c r="X486" s="111"/>
      <c r="Y486" s="111"/>
      <c r="Z486" s="111"/>
      <c r="AA486" s="111"/>
    </row>
    <row r="487" spans="1:27">
      <c r="A487" s="111"/>
      <c r="B487" s="111"/>
      <c r="C487" s="111"/>
      <c r="D487" s="111"/>
      <c r="E487" s="111"/>
      <c r="F487" s="111"/>
      <c r="G487" s="111"/>
      <c r="H487" s="111"/>
      <c r="I487" s="111"/>
      <c r="J487" s="111"/>
      <c r="K487" s="111"/>
      <c r="L487" s="111"/>
      <c r="M487" s="111"/>
      <c r="N487" s="111"/>
      <c r="O487" s="111"/>
      <c r="P487" s="111"/>
      <c r="Q487" s="111"/>
      <c r="R487" s="111"/>
      <c r="S487" s="111"/>
      <c r="T487" s="111"/>
      <c r="U487" s="111"/>
      <c r="V487" s="111"/>
      <c r="W487" s="111"/>
      <c r="X487" s="111"/>
      <c r="Y487" s="111"/>
      <c r="Z487" s="111"/>
      <c r="AA487" s="111"/>
    </row>
    <row r="488" spans="1:27">
      <c r="A488" s="111"/>
      <c r="B488" s="111"/>
      <c r="C488" s="111"/>
      <c r="D488" s="111"/>
      <c r="E488" s="111"/>
      <c r="F488" s="111"/>
      <c r="G488" s="111"/>
      <c r="H488" s="111"/>
      <c r="I488" s="111"/>
      <c r="J488" s="111"/>
      <c r="K488" s="111"/>
      <c r="L488" s="111"/>
      <c r="M488" s="111"/>
      <c r="N488" s="111"/>
      <c r="O488" s="111"/>
      <c r="P488" s="111"/>
      <c r="Q488" s="111"/>
      <c r="R488" s="111"/>
      <c r="S488" s="111"/>
      <c r="T488" s="111"/>
      <c r="U488" s="111"/>
      <c r="V488" s="111"/>
      <c r="W488" s="111"/>
      <c r="X488" s="111"/>
      <c r="Y488" s="111"/>
      <c r="Z488" s="111"/>
      <c r="AA488" s="111"/>
    </row>
    <row r="489" spans="1:27">
      <c r="A489" s="111"/>
      <c r="B489" s="111"/>
      <c r="C489" s="111"/>
      <c r="D489" s="111"/>
      <c r="E489" s="111"/>
      <c r="F489" s="111"/>
      <c r="G489" s="111"/>
      <c r="H489" s="111"/>
      <c r="I489" s="111"/>
      <c r="J489" s="111"/>
      <c r="K489" s="111"/>
      <c r="L489" s="111"/>
      <c r="M489" s="111"/>
      <c r="N489" s="111"/>
      <c r="O489" s="111"/>
      <c r="P489" s="111"/>
      <c r="Q489" s="111"/>
      <c r="R489" s="111"/>
      <c r="S489" s="111"/>
      <c r="T489" s="111"/>
      <c r="U489" s="111"/>
      <c r="V489" s="111"/>
      <c r="W489" s="111"/>
      <c r="X489" s="111"/>
      <c r="Y489" s="111"/>
      <c r="Z489" s="111"/>
      <c r="AA489" s="111"/>
    </row>
    <row r="490" spans="1:27">
      <c r="A490" s="111"/>
      <c r="B490" s="111"/>
      <c r="C490" s="111"/>
      <c r="D490" s="111"/>
      <c r="E490" s="111"/>
      <c r="F490" s="111"/>
      <c r="G490" s="111"/>
      <c r="H490" s="111"/>
      <c r="I490" s="111"/>
      <c r="J490" s="111"/>
      <c r="K490" s="111"/>
      <c r="L490" s="111"/>
      <c r="M490" s="111"/>
      <c r="N490" s="111"/>
      <c r="O490" s="111"/>
      <c r="P490" s="111"/>
      <c r="Q490" s="111"/>
      <c r="R490" s="111"/>
      <c r="S490" s="111"/>
      <c r="T490" s="111"/>
      <c r="U490" s="111"/>
      <c r="V490" s="111"/>
      <c r="W490" s="111"/>
      <c r="X490" s="111"/>
      <c r="Y490" s="111"/>
      <c r="Z490" s="111"/>
      <c r="AA490" s="111"/>
    </row>
    <row r="491" spans="1:27">
      <c r="A491" s="111"/>
      <c r="B491" s="111"/>
      <c r="C491" s="111"/>
      <c r="D491" s="111"/>
      <c r="E491" s="111"/>
      <c r="F491" s="111"/>
      <c r="G491" s="111"/>
      <c r="H491" s="111"/>
      <c r="I491" s="111"/>
      <c r="J491" s="111"/>
      <c r="K491" s="111"/>
      <c r="L491" s="111"/>
      <c r="M491" s="111"/>
      <c r="N491" s="111"/>
      <c r="O491" s="111"/>
      <c r="P491" s="111"/>
      <c r="Q491" s="111"/>
      <c r="R491" s="111"/>
      <c r="S491" s="111"/>
      <c r="T491" s="111"/>
      <c r="U491" s="111"/>
      <c r="V491" s="111"/>
      <c r="W491" s="111"/>
      <c r="X491" s="111"/>
      <c r="Y491" s="111"/>
      <c r="Z491" s="111"/>
      <c r="AA491" s="111"/>
    </row>
    <row r="492" spans="1:27">
      <c r="A492" s="111"/>
      <c r="B492" s="111"/>
      <c r="C492" s="111"/>
      <c r="D492" s="111"/>
      <c r="E492" s="111"/>
      <c r="F492" s="111"/>
      <c r="G492" s="111"/>
      <c r="H492" s="111"/>
      <c r="I492" s="111"/>
      <c r="J492" s="111"/>
      <c r="K492" s="111"/>
      <c r="L492" s="111"/>
      <c r="M492" s="111"/>
      <c r="N492" s="111"/>
      <c r="O492" s="111"/>
      <c r="P492" s="111"/>
      <c r="Q492" s="111"/>
      <c r="R492" s="111"/>
      <c r="S492" s="111"/>
      <c r="T492" s="111"/>
      <c r="U492" s="111"/>
      <c r="V492" s="111"/>
      <c r="W492" s="111"/>
      <c r="X492" s="111"/>
      <c r="Y492" s="111"/>
      <c r="Z492" s="111"/>
      <c r="AA492" s="111"/>
    </row>
    <row r="493" spans="1:27">
      <c r="A493" s="111"/>
      <c r="B493" s="111"/>
      <c r="C493" s="111"/>
      <c r="D493" s="111"/>
      <c r="E493" s="111"/>
      <c r="F493" s="111"/>
      <c r="G493" s="111"/>
      <c r="H493" s="111"/>
      <c r="I493" s="111"/>
      <c r="J493" s="111"/>
      <c r="K493" s="111"/>
      <c r="L493" s="111"/>
      <c r="M493" s="111"/>
      <c r="N493" s="111"/>
      <c r="O493" s="111"/>
      <c r="P493" s="111"/>
      <c r="Q493" s="111"/>
      <c r="R493" s="111"/>
      <c r="S493" s="111"/>
      <c r="T493" s="111"/>
      <c r="U493" s="111"/>
      <c r="V493" s="111"/>
      <c r="W493" s="111"/>
      <c r="X493" s="111"/>
      <c r="Y493" s="111"/>
      <c r="Z493" s="111"/>
      <c r="AA493" s="111"/>
    </row>
    <row r="494" spans="1:27">
      <c r="A494" s="111"/>
      <c r="B494" s="111"/>
      <c r="C494" s="111"/>
      <c r="D494" s="111"/>
      <c r="E494" s="111"/>
      <c r="F494" s="111"/>
      <c r="G494" s="111"/>
      <c r="H494" s="111"/>
      <c r="I494" s="111"/>
      <c r="J494" s="111"/>
      <c r="K494" s="111"/>
      <c r="L494" s="111"/>
      <c r="M494" s="111"/>
      <c r="N494" s="111"/>
      <c r="O494" s="111"/>
      <c r="P494" s="111"/>
      <c r="Q494" s="111"/>
      <c r="R494" s="111"/>
      <c r="S494" s="111"/>
      <c r="T494" s="111"/>
      <c r="U494" s="111"/>
      <c r="V494" s="111"/>
      <c r="W494" s="111"/>
      <c r="X494" s="111"/>
      <c r="Y494" s="111"/>
      <c r="Z494" s="111"/>
      <c r="AA494" s="111"/>
    </row>
    <row r="495" spans="1:27">
      <c r="A495" s="111"/>
      <c r="B495" s="111"/>
      <c r="C495" s="111"/>
      <c r="D495" s="111"/>
      <c r="E495" s="111"/>
      <c r="F495" s="111"/>
      <c r="G495" s="111"/>
      <c r="H495" s="111"/>
      <c r="I495" s="111"/>
      <c r="J495" s="111"/>
      <c r="K495" s="111"/>
      <c r="L495" s="111"/>
      <c r="M495" s="111"/>
      <c r="N495" s="111"/>
      <c r="O495" s="111"/>
      <c r="P495" s="111"/>
      <c r="Q495" s="111"/>
      <c r="R495" s="111"/>
      <c r="S495" s="111"/>
      <c r="T495" s="111"/>
      <c r="U495" s="111"/>
      <c r="V495" s="111"/>
      <c r="W495" s="111"/>
      <c r="X495" s="111"/>
      <c r="Y495" s="111"/>
      <c r="Z495" s="111"/>
      <c r="AA495" s="111"/>
    </row>
    <row r="496" spans="1:27">
      <c r="A496" s="111"/>
      <c r="B496" s="111"/>
      <c r="C496" s="111"/>
      <c r="D496" s="111"/>
      <c r="E496" s="111"/>
      <c r="F496" s="111"/>
      <c r="G496" s="111"/>
      <c r="H496" s="111"/>
      <c r="I496" s="111"/>
      <c r="J496" s="111"/>
      <c r="K496" s="111"/>
      <c r="L496" s="111"/>
      <c r="M496" s="111"/>
      <c r="N496" s="111"/>
      <c r="O496" s="111"/>
      <c r="P496" s="111"/>
      <c r="Q496" s="111"/>
      <c r="R496" s="111"/>
      <c r="S496" s="111"/>
      <c r="T496" s="111"/>
      <c r="U496" s="111"/>
      <c r="V496" s="111"/>
      <c r="W496" s="111"/>
      <c r="X496" s="111"/>
      <c r="Y496" s="111"/>
      <c r="Z496" s="111"/>
      <c r="AA496" s="111"/>
    </row>
    <row r="497" spans="1:27">
      <c r="A497" s="111"/>
      <c r="B497" s="111"/>
      <c r="C497" s="111"/>
      <c r="D497" s="111"/>
      <c r="E497" s="111"/>
      <c r="F497" s="111"/>
      <c r="G497" s="111"/>
      <c r="H497" s="111"/>
      <c r="I497" s="111"/>
      <c r="J497" s="111"/>
      <c r="K497" s="111"/>
      <c r="L497" s="111"/>
      <c r="M497" s="111"/>
      <c r="N497" s="111"/>
      <c r="O497" s="111"/>
      <c r="P497" s="111"/>
      <c r="Q497" s="111"/>
      <c r="R497" s="111"/>
      <c r="S497" s="111"/>
      <c r="T497" s="111"/>
      <c r="U497" s="111"/>
      <c r="V497" s="111"/>
      <c r="W497" s="111"/>
      <c r="X497" s="111"/>
      <c r="Y497" s="111"/>
      <c r="Z497" s="111"/>
      <c r="AA497" s="111"/>
    </row>
    <row r="498" spans="1:27">
      <c r="A498" s="111"/>
      <c r="B498" s="111"/>
      <c r="C498" s="111"/>
      <c r="D498" s="111"/>
      <c r="E498" s="111"/>
      <c r="F498" s="111"/>
      <c r="G498" s="111"/>
      <c r="H498" s="111"/>
      <c r="I498" s="111"/>
      <c r="J498" s="111"/>
      <c r="K498" s="111"/>
      <c r="L498" s="111"/>
      <c r="M498" s="111"/>
      <c r="N498" s="111"/>
      <c r="O498" s="111"/>
      <c r="P498" s="111"/>
      <c r="Q498" s="111"/>
      <c r="R498" s="111"/>
      <c r="S498" s="111"/>
      <c r="T498" s="111"/>
      <c r="U498" s="111"/>
      <c r="V498" s="111"/>
      <c r="W498" s="111"/>
      <c r="X498" s="111"/>
      <c r="Y498" s="111"/>
      <c r="Z498" s="111"/>
      <c r="AA498" s="111"/>
    </row>
    <row r="499" spans="1:27">
      <c r="A499" s="111"/>
      <c r="B499" s="111"/>
      <c r="C499" s="111"/>
      <c r="D499" s="111"/>
      <c r="E499" s="111"/>
      <c r="F499" s="111"/>
      <c r="G499" s="111"/>
      <c r="H499" s="111"/>
      <c r="I499" s="111"/>
      <c r="J499" s="111"/>
      <c r="K499" s="111"/>
      <c r="L499" s="111"/>
      <c r="M499" s="111"/>
      <c r="N499" s="111"/>
      <c r="O499" s="111"/>
      <c r="P499" s="111"/>
      <c r="Q499" s="111"/>
      <c r="R499" s="111"/>
      <c r="S499" s="111"/>
      <c r="T499" s="111"/>
      <c r="U499" s="111"/>
      <c r="V499" s="111"/>
      <c r="W499" s="111"/>
      <c r="X499" s="111"/>
      <c r="Y499" s="111"/>
      <c r="Z499" s="111"/>
      <c r="AA499" s="111"/>
    </row>
    <row r="500" spans="1:27">
      <c r="A500" s="111"/>
      <c r="B500" s="111"/>
      <c r="C500" s="111"/>
      <c r="D500" s="111"/>
      <c r="E500" s="111"/>
      <c r="F500" s="111"/>
      <c r="G500" s="111"/>
      <c r="H500" s="111"/>
      <c r="I500" s="111"/>
      <c r="J500" s="111"/>
      <c r="K500" s="111"/>
      <c r="L500" s="111"/>
      <c r="M500" s="111"/>
      <c r="N500" s="111"/>
      <c r="O500" s="111"/>
      <c r="P500" s="111"/>
      <c r="Q500" s="111"/>
      <c r="R500" s="111"/>
      <c r="S500" s="111"/>
      <c r="T500" s="111"/>
      <c r="U500" s="111"/>
      <c r="V500" s="111"/>
      <c r="W500" s="111"/>
      <c r="X500" s="111"/>
      <c r="Y500" s="111"/>
      <c r="Z500" s="111"/>
      <c r="AA500" s="111"/>
    </row>
    <row r="501" spans="1:27">
      <c r="A501" s="111"/>
      <c r="B501" s="111"/>
      <c r="C501" s="111"/>
      <c r="D501" s="111"/>
      <c r="E501" s="111"/>
      <c r="F501" s="111"/>
      <c r="G501" s="111"/>
      <c r="H501" s="111"/>
      <c r="I501" s="111"/>
      <c r="J501" s="111"/>
      <c r="K501" s="111"/>
      <c r="L501" s="111"/>
      <c r="M501" s="111"/>
      <c r="N501" s="111"/>
      <c r="O501" s="111"/>
      <c r="P501" s="111"/>
      <c r="Q501" s="111"/>
      <c r="R501" s="111"/>
      <c r="S501" s="111"/>
      <c r="T501" s="111"/>
      <c r="U501" s="111"/>
      <c r="V501" s="111"/>
      <c r="W501" s="111"/>
      <c r="X501" s="111"/>
      <c r="Y501" s="111"/>
      <c r="Z501" s="111"/>
      <c r="AA501" s="111"/>
    </row>
    <row r="502" spans="1:27">
      <c r="A502" s="111"/>
      <c r="B502" s="111"/>
      <c r="C502" s="111"/>
      <c r="D502" s="111"/>
      <c r="E502" s="111"/>
      <c r="F502" s="111"/>
      <c r="G502" s="111"/>
      <c r="H502" s="111"/>
      <c r="I502" s="111"/>
      <c r="J502" s="111"/>
      <c r="K502" s="111"/>
      <c r="L502" s="111"/>
      <c r="M502" s="111"/>
      <c r="N502" s="111"/>
      <c r="O502" s="111"/>
      <c r="P502" s="111"/>
      <c r="Q502" s="111"/>
      <c r="R502" s="111"/>
      <c r="S502" s="111"/>
      <c r="T502" s="111"/>
      <c r="U502" s="111"/>
      <c r="V502" s="111"/>
      <c r="W502" s="111"/>
      <c r="X502" s="111"/>
      <c r="Y502" s="111"/>
      <c r="Z502" s="111"/>
      <c r="AA502" s="111"/>
    </row>
    <row r="503" spans="1:27">
      <c r="A503" s="111"/>
      <c r="B503" s="111"/>
      <c r="C503" s="111"/>
      <c r="D503" s="111"/>
      <c r="E503" s="111"/>
      <c r="F503" s="111"/>
      <c r="G503" s="111"/>
      <c r="H503" s="111"/>
      <c r="I503" s="111"/>
      <c r="J503" s="111"/>
      <c r="K503" s="111"/>
      <c r="L503" s="111"/>
      <c r="M503" s="111"/>
      <c r="N503" s="111"/>
      <c r="O503" s="111"/>
      <c r="P503" s="111"/>
      <c r="Q503" s="111"/>
      <c r="R503" s="111"/>
      <c r="S503" s="111"/>
      <c r="T503" s="111"/>
      <c r="U503" s="111"/>
      <c r="V503" s="111"/>
      <c r="W503" s="111"/>
      <c r="X503" s="111"/>
      <c r="Y503" s="111"/>
      <c r="Z503" s="111"/>
      <c r="AA503" s="111"/>
    </row>
    <row r="504" spans="1:27">
      <c r="A504" s="111"/>
      <c r="B504" s="111"/>
      <c r="C504" s="111"/>
      <c r="D504" s="111"/>
      <c r="E504" s="111"/>
      <c r="F504" s="111"/>
      <c r="G504" s="111"/>
      <c r="H504" s="111"/>
      <c r="I504" s="111"/>
      <c r="J504" s="111"/>
      <c r="K504" s="111"/>
      <c r="L504" s="111"/>
      <c r="M504" s="111"/>
      <c r="N504" s="111"/>
      <c r="O504" s="111"/>
      <c r="P504" s="111"/>
      <c r="Q504" s="111"/>
      <c r="R504" s="111"/>
      <c r="S504" s="111"/>
      <c r="T504" s="111"/>
      <c r="U504" s="111"/>
      <c r="V504" s="111"/>
      <c r="W504" s="111"/>
      <c r="X504" s="111"/>
      <c r="Y504" s="111"/>
      <c r="Z504" s="111"/>
      <c r="AA504" s="111"/>
    </row>
    <row r="505" spans="1:27">
      <c r="A505" s="111"/>
      <c r="B505" s="111"/>
      <c r="C505" s="111"/>
      <c r="D505" s="111"/>
      <c r="E505" s="111"/>
      <c r="F505" s="111"/>
      <c r="G505" s="111"/>
      <c r="H505" s="111"/>
      <c r="I505" s="111"/>
      <c r="J505" s="111"/>
      <c r="K505" s="111"/>
      <c r="L505" s="111"/>
      <c r="M505" s="111"/>
      <c r="N505" s="111"/>
      <c r="O505" s="111"/>
      <c r="P505" s="111"/>
      <c r="Q505" s="111"/>
      <c r="R505" s="111"/>
      <c r="S505" s="111"/>
      <c r="T505" s="111"/>
      <c r="U505" s="111"/>
      <c r="V505" s="111"/>
      <c r="W505" s="111"/>
      <c r="X505" s="111"/>
      <c r="Y505" s="111"/>
      <c r="Z505" s="111"/>
      <c r="AA505" s="111"/>
    </row>
    <row r="506" spans="1:27">
      <c r="A506" s="111"/>
      <c r="B506" s="111"/>
      <c r="C506" s="111"/>
      <c r="D506" s="111"/>
      <c r="E506" s="111"/>
      <c r="F506" s="111"/>
      <c r="G506" s="111"/>
      <c r="H506" s="111"/>
      <c r="I506" s="111"/>
      <c r="J506" s="111"/>
      <c r="K506" s="111"/>
      <c r="L506" s="111"/>
      <c r="M506" s="111"/>
      <c r="N506" s="111"/>
      <c r="O506" s="111"/>
      <c r="P506" s="111"/>
      <c r="Q506" s="111"/>
      <c r="R506" s="111"/>
      <c r="S506" s="111"/>
      <c r="T506" s="111"/>
      <c r="U506" s="111"/>
      <c r="V506" s="111"/>
      <c r="W506" s="111"/>
      <c r="X506" s="111"/>
      <c r="Y506" s="111"/>
      <c r="Z506" s="111"/>
      <c r="AA506" s="111"/>
    </row>
    <row r="507" spans="1:27">
      <c r="A507" s="111"/>
      <c r="B507" s="111"/>
      <c r="C507" s="111"/>
      <c r="D507" s="111"/>
      <c r="E507" s="111"/>
      <c r="F507" s="111"/>
      <c r="G507" s="111"/>
      <c r="H507" s="111"/>
      <c r="I507" s="111"/>
      <c r="J507" s="111"/>
      <c r="K507" s="111"/>
      <c r="L507" s="111"/>
      <c r="M507" s="111"/>
      <c r="N507" s="111"/>
      <c r="O507" s="111"/>
      <c r="P507" s="111"/>
      <c r="Q507" s="111"/>
      <c r="R507" s="111"/>
      <c r="S507" s="111"/>
      <c r="T507" s="111"/>
      <c r="U507" s="111"/>
      <c r="V507" s="111"/>
      <c r="W507" s="111"/>
      <c r="X507" s="111"/>
      <c r="Y507" s="111"/>
      <c r="Z507" s="111"/>
      <c r="AA507" s="111"/>
    </row>
    <row r="508" spans="1:27">
      <c r="A508" s="111"/>
      <c r="B508" s="111"/>
      <c r="C508" s="111"/>
      <c r="D508" s="111"/>
      <c r="E508" s="111"/>
      <c r="F508" s="111"/>
      <c r="G508" s="111"/>
      <c r="H508" s="111"/>
      <c r="I508" s="111"/>
      <c r="J508" s="111"/>
      <c r="K508" s="111"/>
      <c r="L508" s="111"/>
      <c r="M508" s="111"/>
      <c r="N508" s="111"/>
      <c r="O508" s="111"/>
      <c r="P508" s="111"/>
      <c r="Q508" s="111"/>
      <c r="R508" s="111"/>
      <c r="S508" s="111"/>
      <c r="T508" s="111"/>
      <c r="U508" s="111"/>
      <c r="V508" s="111"/>
      <c r="W508" s="111"/>
      <c r="X508" s="111"/>
      <c r="Y508" s="111"/>
      <c r="Z508" s="111"/>
      <c r="AA508" s="111"/>
    </row>
    <row r="509" spans="1:27">
      <c r="A509" s="111"/>
      <c r="B509" s="111"/>
      <c r="C509" s="111"/>
      <c r="D509" s="111"/>
      <c r="E509" s="111"/>
      <c r="F509" s="111"/>
      <c r="G509" s="111"/>
      <c r="H509" s="111"/>
      <c r="I509" s="111"/>
      <c r="J509" s="111"/>
      <c r="K509" s="111"/>
      <c r="L509" s="111"/>
      <c r="M509" s="111"/>
      <c r="N509" s="111"/>
      <c r="O509" s="111"/>
      <c r="P509" s="111"/>
      <c r="Q509" s="111"/>
      <c r="R509" s="111"/>
      <c r="S509" s="111"/>
      <c r="T509" s="111"/>
      <c r="U509" s="111"/>
      <c r="V509" s="111"/>
      <c r="W509" s="111"/>
      <c r="X509" s="111"/>
      <c r="Y509" s="111"/>
      <c r="Z509" s="111"/>
      <c r="AA509" s="111"/>
    </row>
    <row r="510" spans="1:27">
      <c r="A510" s="111"/>
      <c r="B510" s="111"/>
      <c r="C510" s="111"/>
      <c r="D510" s="111"/>
      <c r="E510" s="111"/>
      <c r="F510" s="111"/>
      <c r="G510" s="111"/>
      <c r="H510" s="111"/>
      <c r="I510" s="111"/>
      <c r="J510" s="111"/>
      <c r="K510" s="111"/>
      <c r="L510" s="111"/>
      <c r="M510" s="111"/>
      <c r="N510" s="111"/>
      <c r="O510" s="111"/>
      <c r="P510" s="111"/>
      <c r="Q510" s="111"/>
      <c r="R510" s="111"/>
      <c r="S510" s="111"/>
      <c r="T510" s="111"/>
      <c r="U510" s="111"/>
      <c r="V510" s="111"/>
      <c r="W510" s="111"/>
      <c r="X510" s="111"/>
      <c r="Y510" s="111"/>
      <c r="Z510" s="111"/>
      <c r="AA510" s="111"/>
    </row>
    <row r="511" spans="1:27">
      <c r="A511" s="111"/>
      <c r="B511" s="111"/>
      <c r="C511" s="111"/>
      <c r="D511" s="111"/>
      <c r="E511" s="111"/>
      <c r="F511" s="111"/>
      <c r="G511" s="111"/>
      <c r="H511" s="111"/>
      <c r="I511" s="111"/>
      <c r="J511" s="111"/>
      <c r="K511" s="111"/>
      <c r="L511" s="111"/>
      <c r="M511" s="111"/>
      <c r="N511" s="111"/>
      <c r="O511" s="111"/>
      <c r="P511" s="111"/>
      <c r="Q511" s="111"/>
      <c r="R511" s="111"/>
      <c r="S511" s="111"/>
      <c r="T511" s="111"/>
      <c r="U511" s="111"/>
      <c r="V511" s="111"/>
      <c r="W511" s="111"/>
      <c r="X511" s="111"/>
      <c r="Y511" s="111"/>
      <c r="Z511" s="111"/>
      <c r="AA511" s="111"/>
    </row>
    <row r="512" spans="1:27">
      <c r="A512" s="111"/>
      <c r="B512" s="111"/>
      <c r="C512" s="111"/>
      <c r="D512" s="111"/>
      <c r="E512" s="111"/>
      <c r="F512" s="111"/>
      <c r="G512" s="111"/>
      <c r="H512" s="111"/>
      <c r="I512" s="111"/>
      <c r="J512" s="111"/>
      <c r="K512" s="111"/>
      <c r="L512" s="111"/>
      <c r="M512" s="111"/>
      <c r="N512" s="111"/>
      <c r="O512" s="111"/>
      <c r="P512" s="111"/>
      <c r="Q512" s="111"/>
      <c r="R512" s="111"/>
      <c r="S512" s="111"/>
      <c r="T512" s="111"/>
      <c r="U512" s="111"/>
      <c r="V512" s="111"/>
      <c r="W512" s="111"/>
      <c r="X512" s="111"/>
      <c r="Y512" s="111"/>
      <c r="Z512" s="111"/>
      <c r="AA512" s="111"/>
    </row>
    <row r="513" spans="1:27">
      <c r="A513" s="111"/>
      <c r="B513" s="111"/>
      <c r="C513" s="111"/>
      <c r="D513" s="111"/>
      <c r="E513" s="111"/>
      <c r="F513" s="111"/>
      <c r="G513" s="111"/>
      <c r="H513" s="111"/>
      <c r="I513" s="111"/>
      <c r="J513" s="111"/>
      <c r="K513" s="111"/>
      <c r="L513" s="111"/>
      <c r="M513" s="111"/>
      <c r="N513" s="111"/>
      <c r="O513" s="111"/>
      <c r="P513" s="111"/>
      <c r="Q513" s="111"/>
      <c r="R513" s="111"/>
      <c r="S513" s="111"/>
      <c r="T513" s="111"/>
      <c r="U513" s="111"/>
      <c r="V513" s="111"/>
      <c r="W513" s="111"/>
      <c r="X513" s="111"/>
      <c r="Y513" s="111"/>
      <c r="Z513" s="111"/>
      <c r="AA513" s="111"/>
    </row>
    <row r="514" spans="1:27">
      <c r="A514" s="111"/>
      <c r="B514" s="111"/>
      <c r="C514" s="111"/>
      <c r="D514" s="111"/>
      <c r="E514" s="111"/>
      <c r="F514" s="111"/>
      <c r="G514" s="111"/>
      <c r="H514" s="111"/>
      <c r="I514" s="111"/>
      <c r="J514" s="111"/>
      <c r="K514" s="111"/>
      <c r="L514" s="111"/>
      <c r="M514" s="111"/>
      <c r="N514" s="111"/>
      <c r="O514" s="111"/>
      <c r="P514" s="111"/>
      <c r="Q514" s="111"/>
      <c r="R514" s="111"/>
      <c r="S514" s="111"/>
      <c r="T514" s="111"/>
      <c r="U514" s="111"/>
      <c r="V514" s="111"/>
      <c r="W514" s="111"/>
      <c r="X514" s="111"/>
      <c r="Y514" s="111"/>
      <c r="Z514" s="111"/>
      <c r="AA514" s="111"/>
    </row>
    <row r="515" spans="1:27">
      <c r="A515" s="111"/>
      <c r="B515" s="111"/>
      <c r="C515" s="111"/>
      <c r="D515" s="111"/>
      <c r="E515" s="111"/>
      <c r="F515" s="111"/>
      <c r="G515" s="111"/>
      <c r="H515" s="111"/>
      <c r="I515" s="111"/>
      <c r="J515" s="111"/>
      <c r="K515" s="111"/>
      <c r="L515" s="111"/>
      <c r="M515" s="111"/>
      <c r="N515" s="111"/>
      <c r="O515" s="111"/>
      <c r="P515" s="111"/>
      <c r="Q515" s="111"/>
      <c r="R515" s="111"/>
      <c r="S515" s="111"/>
      <c r="T515" s="111"/>
      <c r="U515" s="111"/>
      <c r="V515" s="111"/>
      <c r="W515" s="111"/>
      <c r="X515" s="111"/>
      <c r="Y515" s="111"/>
      <c r="Z515" s="111"/>
      <c r="AA515" s="111"/>
    </row>
    <row r="516" spans="1:27">
      <c r="A516" s="111"/>
      <c r="B516" s="111"/>
      <c r="C516" s="111"/>
      <c r="D516" s="111"/>
      <c r="E516" s="111"/>
      <c r="F516" s="111"/>
      <c r="G516" s="111"/>
      <c r="H516" s="111"/>
      <c r="I516" s="111"/>
      <c r="J516" s="111"/>
      <c r="K516" s="111"/>
      <c r="L516" s="111"/>
      <c r="M516" s="111"/>
      <c r="N516" s="111"/>
      <c r="O516" s="111"/>
      <c r="P516" s="111"/>
      <c r="Q516" s="111"/>
      <c r="R516" s="111"/>
      <c r="S516" s="111"/>
      <c r="T516" s="111"/>
      <c r="U516" s="111"/>
      <c r="V516" s="111"/>
      <c r="W516" s="111"/>
      <c r="X516" s="111"/>
      <c r="Y516" s="111"/>
      <c r="Z516" s="111"/>
      <c r="AA516" s="111"/>
    </row>
    <row r="517" spans="1:27">
      <c r="A517" s="111"/>
      <c r="B517" s="111"/>
      <c r="C517" s="111"/>
      <c r="D517" s="111"/>
      <c r="E517" s="111"/>
      <c r="F517" s="111"/>
      <c r="G517" s="111"/>
      <c r="H517" s="111"/>
      <c r="I517" s="111"/>
      <c r="J517" s="111"/>
      <c r="K517" s="111"/>
      <c r="L517" s="111"/>
      <c r="M517" s="111"/>
      <c r="N517" s="111"/>
      <c r="O517" s="111"/>
      <c r="P517" s="111"/>
      <c r="Q517" s="111"/>
      <c r="R517" s="111"/>
      <c r="S517" s="111"/>
      <c r="T517" s="111"/>
      <c r="U517" s="111"/>
      <c r="V517" s="111"/>
      <c r="W517" s="111"/>
      <c r="X517" s="111"/>
      <c r="Y517" s="111"/>
      <c r="Z517" s="111"/>
      <c r="AA517" s="111"/>
    </row>
    <row r="518" spans="1:27">
      <c r="A518" s="111"/>
      <c r="B518" s="111"/>
      <c r="C518" s="111"/>
      <c r="D518" s="111"/>
      <c r="E518" s="111"/>
      <c r="F518" s="111"/>
      <c r="G518" s="111"/>
      <c r="H518" s="111"/>
      <c r="I518" s="111"/>
      <c r="J518" s="111"/>
      <c r="K518" s="111"/>
      <c r="L518" s="111"/>
      <c r="M518" s="111"/>
      <c r="N518" s="111"/>
      <c r="O518" s="111"/>
      <c r="P518" s="111"/>
      <c r="Q518" s="111"/>
      <c r="R518" s="111"/>
      <c r="S518" s="111"/>
      <c r="T518" s="111"/>
      <c r="U518" s="111"/>
      <c r="V518" s="111"/>
      <c r="W518" s="111"/>
      <c r="X518" s="111"/>
      <c r="Y518" s="111"/>
      <c r="Z518" s="111"/>
      <c r="AA518" s="111"/>
    </row>
    <row r="519" spans="1:27">
      <c r="A519" s="111"/>
      <c r="B519" s="111"/>
      <c r="C519" s="111"/>
      <c r="D519" s="111"/>
      <c r="E519" s="111"/>
      <c r="F519" s="111"/>
      <c r="G519" s="111"/>
      <c r="H519" s="111"/>
      <c r="I519" s="111"/>
      <c r="J519" s="111"/>
      <c r="K519" s="111"/>
      <c r="L519" s="111"/>
      <c r="M519" s="111"/>
      <c r="N519" s="111"/>
      <c r="O519" s="111"/>
      <c r="P519" s="111"/>
      <c r="Q519" s="111"/>
      <c r="R519" s="111"/>
      <c r="S519" s="111"/>
      <c r="T519" s="111"/>
      <c r="U519" s="111"/>
      <c r="V519" s="111"/>
      <c r="W519" s="111"/>
      <c r="X519" s="111"/>
      <c r="Y519" s="111"/>
      <c r="Z519" s="111"/>
      <c r="AA519" s="111"/>
    </row>
    <row r="520" spans="1:27">
      <c r="A520" s="111"/>
      <c r="B520" s="111"/>
      <c r="C520" s="111"/>
      <c r="D520" s="111"/>
      <c r="E520" s="111"/>
      <c r="F520" s="111"/>
      <c r="G520" s="111"/>
      <c r="H520" s="111"/>
      <c r="I520" s="111"/>
      <c r="J520" s="111"/>
      <c r="K520" s="111"/>
      <c r="L520" s="111"/>
      <c r="M520" s="111"/>
      <c r="N520" s="111"/>
      <c r="O520" s="111"/>
      <c r="P520" s="111"/>
      <c r="Q520" s="111"/>
      <c r="R520" s="111"/>
      <c r="S520" s="111"/>
      <c r="T520" s="111"/>
      <c r="U520" s="111"/>
      <c r="V520" s="111"/>
      <c r="W520" s="111"/>
      <c r="X520" s="111"/>
      <c r="Y520" s="111"/>
      <c r="Z520" s="111"/>
      <c r="AA520" s="111"/>
    </row>
    <row r="521" spans="1:27">
      <c r="A521" s="111"/>
      <c r="B521" s="111"/>
      <c r="C521" s="111"/>
      <c r="D521" s="111"/>
      <c r="E521" s="111"/>
      <c r="F521" s="111"/>
      <c r="G521" s="111"/>
      <c r="H521" s="111"/>
      <c r="I521" s="111"/>
      <c r="J521" s="111"/>
      <c r="K521" s="111"/>
      <c r="L521" s="111"/>
      <c r="M521" s="111"/>
      <c r="N521" s="111"/>
      <c r="O521" s="111"/>
      <c r="P521" s="111"/>
      <c r="Q521" s="111"/>
      <c r="R521" s="111"/>
      <c r="S521" s="111"/>
      <c r="T521" s="111"/>
      <c r="U521" s="111"/>
      <c r="V521" s="111"/>
      <c r="W521" s="111"/>
      <c r="X521" s="111"/>
      <c r="Y521" s="111"/>
      <c r="Z521" s="111"/>
      <c r="AA521" s="111"/>
    </row>
    <row r="522" spans="1:27">
      <c r="A522" s="111"/>
      <c r="B522" s="111"/>
      <c r="C522" s="111"/>
      <c r="D522" s="111"/>
      <c r="E522" s="111"/>
      <c r="F522" s="111"/>
      <c r="G522" s="111"/>
      <c r="H522" s="111"/>
      <c r="I522" s="111"/>
      <c r="J522" s="111"/>
      <c r="K522" s="111"/>
      <c r="L522" s="111"/>
      <c r="M522" s="111"/>
      <c r="N522" s="111"/>
      <c r="O522" s="111"/>
      <c r="P522" s="111"/>
      <c r="Q522" s="111"/>
      <c r="R522" s="111"/>
      <c r="S522" s="111"/>
      <c r="T522" s="111"/>
      <c r="U522" s="111"/>
      <c r="V522" s="111"/>
      <c r="W522" s="111"/>
      <c r="X522" s="111"/>
      <c r="Y522" s="111"/>
      <c r="Z522" s="111"/>
      <c r="AA522" s="111"/>
    </row>
    <row r="523" spans="1:27">
      <c r="A523" s="111"/>
      <c r="B523" s="111"/>
      <c r="C523" s="111"/>
      <c r="D523" s="111"/>
      <c r="E523" s="111"/>
      <c r="F523" s="111"/>
      <c r="G523" s="111"/>
      <c r="H523" s="111"/>
      <c r="I523" s="111"/>
      <c r="J523" s="111"/>
      <c r="K523" s="111"/>
      <c r="L523" s="111"/>
      <c r="M523" s="111"/>
      <c r="N523" s="111"/>
      <c r="O523" s="111"/>
      <c r="P523" s="111"/>
      <c r="Q523" s="111"/>
      <c r="R523" s="111"/>
      <c r="S523" s="111"/>
      <c r="T523" s="111"/>
      <c r="U523" s="111"/>
      <c r="V523" s="111"/>
      <c r="W523" s="111"/>
      <c r="X523" s="111"/>
      <c r="Y523" s="111"/>
      <c r="Z523" s="111"/>
      <c r="AA523" s="111"/>
    </row>
    <row r="524" spans="1:27">
      <c r="A524" s="111"/>
      <c r="B524" s="111"/>
      <c r="C524" s="111"/>
      <c r="D524" s="111"/>
      <c r="E524" s="111"/>
      <c r="F524" s="111"/>
      <c r="G524" s="111"/>
      <c r="H524" s="111"/>
      <c r="I524" s="111"/>
      <c r="J524" s="111"/>
      <c r="K524" s="111"/>
      <c r="L524" s="111"/>
      <c r="M524" s="111"/>
      <c r="N524" s="111"/>
      <c r="O524" s="111"/>
      <c r="P524" s="111"/>
      <c r="Q524" s="111"/>
      <c r="R524" s="111"/>
      <c r="S524" s="111"/>
      <c r="T524" s="111"/>
      <c r="U524" s="111"/>
      <c r="V524" s="111"/>
      <c r="W524" s="111"/>
      <c r="X524" s="111"/>
      <c r="Y524" s="111"/>
      <c r="Z524" s="111"/>
      <c r="AA524" s="111"/>
    </row>
    <row r="525" spans="1:27">
      <c r="A525" s="111"/>
      <c r="B525" s="111"/>
      <c r="C525" s="111"/>
      <c r="D525" s="111"/>
      <c r="E525" s="111"/>
      <c r="F525" s="111"/>
      <c r="G525" s="111"/>
      <c r="H525" s="111"/>
      <c r="I525" s="111"/>
      <c r="J525" s="111"/>
      <c r="K525" s="111"/>
      <c r="L525" s="111"/>
      <c r="M525" s="111"/>
      <c r="N525" s="111"/>
      <c r="O525" s="111"/>
      <c r="P525" s="111"/>
      <c r="Q525" s="111"/>
      <c r="R525" s="111"/>
      <c r="S525" s="111"/>
      <c r="T525" s="111"/>
      <c r="U525" s="111"/>
      <c r="V525" s="111"/>
      <c r="W525" s="111"/>
      <c r="X525" s="111"/>
      <c r="Y525" s="111"/>
      <c r="Z525" s="111"/>
      <c r="AA525" s="111"/>
    </row>
    <row r="526" spans="1:27">
      <c r="A526" s="111"/>
      <c r="B526" s="111"/>
      <c r="C526" s="111"/>
      <c r="D526" s="111"/>
      <c r="E526" s="111"/>
      <c r="F526" s="111"/>
      <c r="G526" s="111"/>
      <c r="H526" s="111"/>
      <c r="I526" s="111"/>
      <c r="J526" s="111"/>
      <c r="K526" s="111"/>
      <c r="L526" s="111"/>
      <c r="M526" s="111"/>
      <c r="N526" s="111"/>
      <c r="O526" s="111"/>
      <c r="P526" s="111"/>
      <c r="Q526" s="111"/>
      <c r="R526" s="111"/>
      <c r="S526" s="111"/>
      <c r="T526" s="111"/>
      <c r="U526" s="111"/>
      <c r="V526" s="111"/>
      <c r="W526" s="111"/>
      <c r="X526" s="111"/>
      <c r="Y526" s="111"/>
      <c r="Z526" s="111"/>
      <c r="AA526" s="111"/>
    </row>
    <row r="527" spans="1:27">
      <c r="A527" s="111"/>
      <c r="B527" s="111"/>
      <c r="C527" s="111"/>
      <c r="D527" s="111"/>
      <c r="E527" s="111"/>
      <c r="F527" s="111"/>
      <c r="G527" s="111"/>
      <c r="H527" s="111"/>
      <c r="I527" s="111"/>
      <c r="J527" s="111"/>
      <c r="K527" s="111"/>
      <c r="L527" s="111"/>
      <c r="M527" s="111"/>
      <c r="N527" s="111"/>
      <c r="O527" s="111"/>
      <c r="P527" s="111"/>
      <c r="Q527" s="111"/>
      <c r="R527" s="111"/>
      <c r="S527" s="111"/>
      <c r="T527" s="111"/>
      <c r="U527" s="111"/>
      <c r="V527" s="111"/>
      <c r="W527" s="111"/>
      <c r="X527" s="111"/>
      <c r="Y527" s="111"/>
      <c r="Z527" s="111"/>
      <c r="AA527" s="111"/>
    </row>
    <row r="528" spans="1:27">
      <c r="A528" s="111"/>
      <c r="B528" s="111"/>
      <c r="C528" s="111"/>
      <c r="D528" s="111"/>
      <c r="E528" s="111"/>
      <c r="F528" s="111"/>
      <c r="G528" s="111"/>
      <c r="H528" s="111"/>
      <c r="I528" s="111"/>
      <c r="J528" s="111"/>
      <c r="K528" s="111"/>
      <c r="L528" s="111"/>
      <c r="M528" s="111"/>
      <c r="N528" s="111"/>
      <c r="O528" s="111"/>
      <c r="P528" s="111"/>
      <c r="Q528" s="111"/>
      <c r="R528" s="111"/>
      <c r="S528" s="111"/>
      <c r="T528" s="111"/>
      <c r="U528" s="111"/>
      <c r="V528" s="111"/>
      <c r="W528" s="111"/>
      <c r="X528" s="111"/>
      <c r="Y528" s="111"/>
      <c r="Z528" s="111"/>
      <c r="AA528" s="111"/>
    </row>
    <row r="529" spans="1:27">
      <c r="A529" s="111"/>
      <c r="B529" s="111"/>
      <c r="C529" s="111"/>
      <c r="D529" s="111"/>
      <c r="E529" s="111"/>
      <c r="F529" s="111"/>
      <c r="G529" s="111"/>
      <c r="H529" s="111"/>
      <c r="I529" s="111"/>
      <c r="J529" s="111"/>
      <c r="K529" s="111"/>
      <c r="L529" s="111"/>
      <c r="M529" s="111"/>
      <c r="N529" s="111"/>
      <c r="O529" s="111"/>
      <c r="P529" s="111"/>
      <c r="Q529" s="111"/>
      <c r="R529" s="111"/>
      <c r="S529" s="111"/>
      <c r="T529" s="111"/>
      <c r="U529" s="111"/>
      <c r="V529" s="111"/>
      <c r="W529" s="111"/>
      <c r="X529" s="111"/>
      <c r="Y529" s="111"/>
      <c r="Z529" s="111"/>
      <c r="AA529" s="111"/>
    </row>
    <row r="530" spans="1:27">
      <c r="A530" s="111"/>
      <c r="B530" s="111"/>
      <c r="C530" s="111"/>
      <c r="D530" s="111"/>
      <c r="E530" s="111"/>
      <c r="F530" s="111"/>
      <c r="G530" s="111"/>
      <c r="H530" s="111"/>
      <c r="I530" s="111"/>
      <c r="J530" s="111"/>
      <c r="K530" s="111"/>
      <c r="L530" s="111"/>
      <c r="M530" s="111"/>
      <c r="N530" s="111"/>
      <c r="O530" s="111"/>
      <c r="P530" s="111"/>
      <c r="Q530" s="111"/>
      <c r="R530" s="111"/>
      <c r="S530" s="111"/>
      <c r="T530" s="111"/>
      <c r="U530" s="111"/>
      <c r="V530" s="111"/>
      <c r="W530" s="111"/>
      <c r="X530" s="111"/>
      <c r="Y530" s="111"/>
      <c r="Z530" s="111"/>
      <c r="AA530" s="111"/>
    </row>
    <row r="531" spans="1:27">
      <c r="A531" s="111"/>
      <c r="B531" s="111"/>
      <c r="C531" s="111"/>
      <c r="D531" s="111"/>
      <c r="E531" s="111"/>
      <c r="F531" s="111"/>
      <c r="G531" s="111"/>
      <c r="H531" s="111"/>
      <c r="I531" s="111"/>
      <c r="J531" s="111"/>
      <c r="K531" s="111"/>
      <c r="L531" s="111"/>
      <c r="M531" s="111"/>
      <c r="N531" s="111"/>
      <c r="O531" s="111"/>
      <c r="P531" s="111"/>
      <c r="Q531" s="111"/>
      <c r="R531" s="111"/>
      <c r="S531" s="111"/>
      <c r="T531" s="111"/>
      <c r="U531" s="111"/>
      <c r="V531" s="111"/>
      <c r="W531" s="111"/>
      <c r="X531" s="111"/>
      <c r="Y531" s="111"/>
      <c r="Z531" s="111"/>
      <c r="AA531" s="111"/>
    </row>
    <row r="532" spans="1:27">
      <c r="A532" s="111"/>
      <c r="B532" s="111"/>
      <c r="C532" s="111"/>
      <c r="D532" s="111"/>
      <c r="E532" s="111"/>
      <c r="F532" s="111"/>
      <c r="G532" s="111"/>
      <c r="H532" s="111"/>
      <c r="I532" s="111"/>
      <c r="J532" s="111"/>
      <c r="K532" s="111"/>
      <c r="L532" s="111"/>
      <c r="M532" s="111"/>
      <c r="N532" s="111"/>
      <c r="O532" s="111"/>
      <c r="P532" s="111"/>
      <c r="Q532" s="111"/>
      <c r="R532" s="111"/>
      <c r="S532" s="111"/>
      <c r="T532" s="111"/>
      <c r="U532" s="111"/>
      <c r="V532" s="111"/>
      <c r="W532" s="111"/>
      <c r="X532" s="111"/>
      <c r="Y532" s="111"/>
      <c r="Z532" s="111"/>
      <c r="AA532" s="111"/>
    </row>
    <row r="533" spans="1:27">
      <c r="A533" s="111"/>
      <c r="B533" s="111"/>
      <c r="C533" s="111"/>
      <c r="D533" s="111"/>
      <c r="E533" s="111"/>
      <c r="F533" s="111"/>
      <c r="G533" s="111"/>
      <c r="H533" s="111"/>
      <c r="I533" s="111"/>
      <c r="J533" s="111"/>
      <c r="K533" s="111"/>
      <c r="L533" s="111"/>
      <c r="M533" s="111"/>
      <c r="N533" s="111"/>
      <c r="O533" s="111"/>
      <c r="P533" s="111"/>
      <c r="Q533" s="111"/>
      <c r="R533" s="111"/>
      <c r="S533" s="111"/>
      <c r="T533" s="111"/>
      <c r="U533" s="111"/>
      <c r="V533" s="111"/>
      <c r="W533" s="111"/>
      <c r="X533" s="111"/>
      <c r="Y533" s="111"/>
      <c r="Z533" s="111"/>
      <c r="AA533" s="111"/>
    </row>
    <row r="534" spans="1:27">
      <c r="A534" s="111"/>
      <c r="B534" s="111"/>
      <c r="C534" s="111"/>
      <c r="D534" s="111"/>
      <c r="E534" s="111"/>
      <c r="F534" s="111"/>
      <c r="G534" s="111"/>
      <c r="H534" s="111"/>
      <c r="I534" s="111"/>
      <c r="J534" s="111"/>
      <c r="K534" s="111"/>
      <c r="L534" s="111"/>
      <c r="M534" s="111"/>
      <c r="N534" s="111"/>
      <c r="O534" s="111"/>
      <c r="P534" s="111"/>
      <c r="Q534" s="111"/>
      <c r="R534" s="111"/>
      <c r="S534" s="111"/>
      <c r="T534" s="111"/>
      <c r="U534" s="111"/>
      <c r="V534" s="111"/>
      <c r="W534" s="111"/>
      <c r="X534" s="111"/>
      <c r="Y534" s="111"/>
      <c r="Z534" s="111"/>
      <c r="AA534" s="111"/>
    </row>
    <row r="535" spans="1:27">
      <c r="A535" s="111"/>
      <c r="B535" s="111"/>
      <c r="C535" s="111"/>
      <c r="D535" s="111"/>
      <c r="E535" s="111"/>
      <c r="F535" s="111"/>
      <c r="G535" s="111"/>
      <c r="H535" s="111"/>
      <c r="I535" s="111"/>
      <c r="J535" s="111"/>
      <c r="K535" s="111"/>
      <c r="L535" s="111"/>
      <c r="M535" s="111"/>
      <c r="N535" s="111"/>
      <c r="O535" s="111"/>
      <c r="P535" s="111"/>
      <c r="Q535" s="111"/>
      <c r="R535" s="111"/>
      <c r="S535" s="111"/>
      <c r="T535" s="111"/>
      <c r="U535" s="111"/>
      <c r="V535" s="111"/>
      <c r="W535" s="111"/>
      <c r="X535" s="111"/>
      <c r="Y535" s="111"/>
      <c r="Z535" s="111"/>
      <c r="AA535" s="111"/>
    </row>
    <row r="536" spans="1:27">
      <c r="A536" s="111"/>
      <c r="B536" s="111"/>
      <c r="C536" s="111"/>
      <c r="D536" s="111"/>
      <c r="E536" s="111"/>
      <c r="F536" s="111"/>
      <c r="G536" s="111"/>
      <c r="H536" s="111"/>
      <c r="I536" s="111"/>
      <c r="J536" s="111"/>
      <c r="K536" s="111"/>
      <c r="L536" s="111"/>
      <c r="M536" s="111"/>
      <c r="N536" s="111"/>
      <c r="O536" s="111"/>
      <c r="P536" s="111"/>
      <c r="Q536" s="111"/>
      <c r="R536" s="111"/>
      <c r="S536" s="111"/>
      <c r="T536" s="111"/>
      <c r="U536" s="111"/>
      <c r="V536" s="111"/>
      <c r="W536" s="111"/>
      <c r="X536" s="111"/>
      <c r="Y536" s="111"/>
      <c r="Z536" s="111"/>
      <c r="AA536" s="111"/>
    </row>
    <row r="537" spans="1:27">
      <c r="A537" s="111"/>
      <c r="B537" s="111"/>
      <c r="C537" s="111"/>
      <c r="D537" s="111"/>
      <c r="E537" s="111"/>
      <c r="F537" s="111"/>
      <c r="G537" s="111"/>
      <c r="H537" s="111"/>
      <c r="I537" s="111"/>
      <c r="J537" s="111"/>
      <c r="K537" s="111"/>
      <c r="L537" s="111"/>
      <c r="M537" s="111"/>
      <c r="N537" s="111"/>
      <c r="O537" s="111"/>
      <c r="P537" s="111"/>
      <c r="Q537" s="111"/>
      <c r="R537" s="111"/>
      <c r="S537" s="111"/>
      <c r="T537" s="111"/>
      <c r="U537" s="111"/>
      <c r="V537" s="111"/>
      <c r="W537" s="111"/>
      <c r="X537" s="111"/>
      <c r="Y537" s="111"/>
      <c r="Z537" s="111"/>
      <c r="AA537" s="111"/>
    </row>
    <row r="538" spans="1:27">
      <c r="A538" s="111"/>
      <c r="B538" s="111"/>
      <c r="C538" s="111"/>
      <c r="D538" s="111"/>
      <c r="E538" s="111"/>
      <c r="F538" s="111"/>
      <c r="G538" s="111"/>
      <c r="H538" s="111"/>
      <c r="I538" s="111"/>
      <c r="J538" s="111"/>
      <c r="K538" s="111"/>
      <c r="L538" s="111"/>
      <c r="M538" s="111"/>
      <c r="N538" s="111"/>
      <c r="O538" s="111"/>
      <c r="P538" s="111"/>
      <c r="Q538" s="111"/>
      <c r="R538" s="111"/>
      <c r="S538" s="111"/>
      <c r="T538" s="111"/>
      <c r="U538" s="111"/>
      <c r="V538" s="111"/>
      <c r="W538" s="111"/>
      <c r="X538" s="111"/>
      <c r="Y538" s="111"/>
      <c r="Z538" s="111"/>
      <c r="AA538" s="111"/>
    </row>
    <row r="539" spans="1:27">
      <c r="A539" s="111"/>
      <c r="B539" s="111"/>
      <c r="C539" s="111"/>
      <c r="D539" s="111"/>
      <c r="E539" s="111"/>
      <c r="F539" s="111"/>
      <c r="G539" s="111"/>
      <c r="H539" s="111"/>
      <c r="I539" s="111"/>
      <c r="J539" s="111"/>
      <c r="K539" s="111"/>
      <c r="L539" s="111"/>
      <c r="M539" s="111"/>
      <c r="N539" s="111"/>
      <c r="O539" s="111"/>
      <c r="P539" s="111"/>
      <c r="Q539" s="111"/>
      <c r="R539" s="111"/>
      <c r="S539" s="111"/>
      <c r="T539" s="111"/>
      <c r="U539" s="111"/>
      <c r="V539" s="111"/>
      <c r="W539" s="111"/>
      <c r="X539" s="111"/>
      <c r="Y539" s="111"/>
      <c r="Z539" s="111"/>
      <c r="AA539" s="111"/>
    </row>
    <row r="540" spans="1:27">
      <c r="A540" s="111"/>
      <c r="B540" s="111"/>
      <c r="C540" s="111"/>
      <c r="D540" s="111"/>
      <c r="E540" s="111"/>
      <c r="F540" s="111"/>
      <c r="G540" s="111"/>
      <c r="H540" s="111"/>
      <c r="I540" s="111"/>
      <c r="J540" s="111"/>
      <c r="K540" s="111"/>
      <c r="L540" s="111"/>
      <c r="M540" s="111"/>
      <c r="N540" s="111"/>
      <c r="O540" s="111"/>
      <c r="P540" s="111"/>
      <c r="Q540" s="111"/>
      <c r="R540" s="111"/>
      <c r="S540" s="111"/>
      <c r="T540" s="111"/>
      <c r="U540" s="111"/>
      <c r="V540" s="111"/>
      <c r="W540" s="111"/>
      <c r="X540" s="111"/>
      <c r="Y540" s="111"/>
      <c r="Z540" s="111"/>
      <c r="AA540" s="111"/>
    </row>
    <row r="541" spans="1:27">
      <c r="A541" s="111"/>
      <c r="B541" s="111"/>
      <c r="C541" s="111"/>
      <c r="D541" s="111"/>
      <c r="E541" s="111"/>
      <c r="F541" s="111"/>
      <c r="G541" s="111"/>
      <c r="H541" s="111"/>
      <c r="I541" s="111"/>
      <c r="J541" s="111"/>
      <c r="K541" s="111"/>
      <c r="L541" s="111"/>
      <c r="M541" s="111"/>
      <c r="N541" s="111"/>
      <c r="O541" s="111"/>
      <c r="P541" s="111"/>
      <c r="Q541" s="111"/>
      <c r="R541" s="111"/>
      <c r="S541" s="111"/>
      <c r="T541" s="111"/>
      <c r="U541" s="111"/>
      <c r="V541" s="111"/>
      <c r="W541" s="111"/>
      <c r="X541" s="111"/>
      <c r="Y541" s="111"/>
      <c r="Z541" s="111"/>
      <c r="AA541" s="111"/>
    </row>
    <row r="542" spans="1:27">
      <c r="A542" s="111"/>
      <c r="B542" s="111"/>
      <c r="C542" s="111"/>
      <c r="D542" s="111"/>
      <c r="E542" s="111"/>
      <c r="F542" s="111"/>
      <c r="G542" s="111"/>
      <c r="H542" s="111"/>
      <c r="I542" s="111"/>
      <c r="J542" s="111"/>
      <c r="K542" s="111"/>
      <c r="L542" s="111"/>
      <c r="M542" s="111"/>
      <c r="N542" s="111"/>
      <c r="O542" s="111"/>
      <c r="P542" s="111"/>
      <c r="Q542" s="111"/>
      <c r="R542" s="111"/>
      <c r="S542" s="111"/>
      <c r="T542" s="111"/>
      <c r="U542" s="111"/>
      <c r="V542" s="111"/>
      <c r="W542" s="111"/>
      <c r="X542" s="111"/>
      <c r="Y542" s="111"/>
      <c r="Z542" s="111"/>
      <c r="AA542" s="111"/>
    </row>
    <row r="543" spans="1:27">
      <c r="A543" s="111"/>
      <c r="B543" s="111"/>
      <c r="C543" s="111"/>
      <c r="D543" s="111"/>
      <c r="E543" s="111"/>
      <c r="F543" s="111"/>
      <c r="G543" s="111"/>
      <c r="H543" s="111"/>
      <c r="I543" s="111"/>
      <c r="J543" s="111"/>
      <c r="K543" s="111"/>
      <c r="L543" s="111"/>
      <c r="M543" s="111"/>
      <c r="N543" s="111"/>
      <c r="O543" s="111"/>
      <c r="P543" s="111"/>
      <c r="Q543" s="111"/>
      <c r="R543" s="111"/>
      <c r="S543" s="111"/>
      <c r="T543" s="111"/>
      <c r="U543" s="111"/>
      <c r="V543" s="111"/>
      <c r="W543" s="111"/>
      <c r="X543" s="111"/>
      <c r="Y543" s="111"/>
      <c r="Z543" s="111"/>
      <c r="AA543" s="111"/>
    </row>
    <row r="544" spans="1:27">
      <c r="A544" s="111"/>
      <c r="B544" s="111"/>
      <c r="C544" s="111"/>
      <c r="D544" s="111"/>
      <c r="E544" s="111"/>
      <c r="F544" s="111"/>
      <c r="G544" s="111"/>
      <c r="H544" s="111"/>
      <c r="I544" s="111"/>
      <c r="J544" s="111"/>
      <c r="K544" s="111"/>
      <c r="L544" s="111"/>
      <c r="M544" s="111"/>
      <c r="N544" s="111"/>
      <c r="O544" s="111"/>
      <c r="P544" s="111"/>
      <c r="Q544" s="111"/>
      <c r="R544" s="111"/>
      <c r="S544" s="111"/>
      <c r="T544" s="111"/>
      <c r="U544" s="111"/>
      <c r="V544" s="111"/>
      <c r="W544" s="111"/>
      <c r="X544" s="111"/>
      <c r="Y544" s="111"/>
      <c r="Z544" s="111"/>
      <c r="AA544" s="111"/>
    </row>
    <row r="545" spans="1:27">
      <c r="A545" s="111"/>
      <c r="B545" s="111"/>
      <c r="C545" s="111"/>
      <c r="D545" s="111"/>
      <c r="E545" s="111"/>
      <c r="F545" s="111"/>
      <c r="G545" s="111"/>
      <c r="H545" s="111"/>
      <c r="I545" s="111"/>
      <c r="J545" s="111"/>
      <c r="K545" s="111"/>
      <c r="L545" s="111"/>
      <c r="M545" s="111"/>
      <c r="N545" s="111"/>
      <c r="O545" s="111"/>
      <c r="P545" s="111"/>
      <c r="Q545" s="111"/>
      <c r="R545" s="111"/>
      <c r="S545" s="111"/>
      <c r="T545" s="111"/>
      <c r="U545" s="111"/>
      <c r="V545" s="111"/>
      <c r="W545" s="111"/>
      <c r="X545" s="111"/>
      <c r="Y545" s="111"/>
      <c r="Z545" s="111"/>
      <c r="AA545" s="111"/>
    </row>
    <row r="546" spans="1:27">
      <c r="A546" s="111"/>
      <c r="B546" s="111"/>
      <c r="C546" s="111"/>
      <c r="D546" s="111"/>
      <c r="E546" s="111"/>
      <c r="F546" s="111"/>
      <c r="G546" s="111"/>
      <c r="H546" s="111"/>
      <c r="I546" s="111"/>
      <c r="J546" s="111"/>
      <c r="K546" s="111"/>
      <c r="L546" s="111"/>
      <c r="M546" s="111"/>
      <c r="N546" s="111"/>
      <c r="O546" s="111"/>
      <c r="P546" s="111"/>
      <c r="Q546" s="111"/>
      <c r="R546" s="111"/>
      <c r="S546" s="111"/>
      <c r="T546" s="111"/>
      <c r="U546" s="111"/>
      <c r="V546" s="111"/>
      <c r="W546" s="111"/>
      <c r="X546" s="111"/>
      <c r="Y546" s="111"/>
      <c r="Z546" s="111"/>
      <c r="AA546" s="111"/>
    </row>
    <row r="547" spans="1:27">
      <c r="A547" s="111"/>
      <c r="B547" s="111"/>
      <c r="C547" s="111"/>
      <c r="D547" s="111"/>
      <c r="E547" s="111"/>
      <c r="F547" s="111"/>
      <c r="G547" s="111"/>
      <c r="H547" s="111"/>
      <c r="I547" s="111"/>
      <c r="J547" s="111"/>
      <c r="K547" s="111"/>
      <c r="L547" s="111"/>
      <c r="M547" s="111"/>
      <c r="N547" s="111"/>
      <c r="O547" s="111"/>
      <c r="P547" s="111"/>
      <c r="Q547" s="111"/>
      <c r="R547" s="111"/>
      <c r="S547" s="111"/>
      <c r="T547" s="111"/>
      <c r="U547" s="111"/>
      <c r="V547" s="111"/>
      <c r="W547" s="111"/>
      <c r="X547" s="111"/>
      <c r="Y547" s="111"/>
      <c r="Z547" s="111"/>
      <c r="AA547" s="111"/>
    </row>
    <row r="548" spans="1:27">
      <c r="A548" s="111"/>
      <c r="B548" s="111"/>
      <c r="C548" s="111"/>
      <c r="D548" s="111"/>
      <c r="E548" s="111"/>
      <c r="F548" s="111"/>
      <c r="G548" s="111"/>
      <c r="H548" s="111"/>
      <c r="I548" s="111"/>
      <c r="J548" s="111"/>
      <c r="K548" s="111"/>
      <c r="L548" s="111"/>
      <c r="M548" s="111"/>
      <c r="N548" s="111"/>
      <c r="O548" s="111"/>
      <c r="P548" s="111"/>
      <c r="Q548" s="111"/>
      <c r="R548" s="111"/>
      <c r="S548" s="111"/>
      <c r="T548" s="111"/>
      <c r="U548" s="111"/>
      <c r="V548" s="111"/>
      <c r="W548" s="111"/>
      <c r="X548" s="111"/>
      <c r="Y548" s="111"/>
      <c r="Z548" s="111"/>
      <c r="AA548" s="111"/>
    </row>
    <row r="549" spans="1:27">
      <c r="A549" s="111"/>
      <c r="B549" s="111"/>
      <c r="C549" s="111"/>
      <c r="D549" s="111"/>
      <c r="E549" s="111"/>
      <c r="F549" s="111"/>
      <c r="G549" s="111"/>
      <c r="H549" s="111"/>
      <c r="I549" s="111"/>
      <c r="J549" s="111"/>
      <c r="K549" s="111"/>
      <c r="L549" s="111"/>
      <c r="M549" s="111"/>
      <c r="N549" s="111"/>
      <c r="O549" s="111"/>
      <c r="P549" s="111"/>
      <c r="Q549" s="111"/>
      <c r="R549" s="111"/>
      <c r="S549" s="111"/>
      <c r="T549" s="111"/>
      <c r="U549" s="111"/>
      <c r="V549" s="111"/>
      <c r="W549" s="111"/>
      <c r="X549" s="111"/>
      <c r="Y549" s="111"/>
      <c r="Z549" s="111"/>
      <c r="AA549" s="111"/>
    </row>
    <row r="550" spans="1:27">
      <c r="A550" s="111"/>
      <c r="B550" s="111"/>
      <c r="C550" s="111"/>
      <c r="D550" s="111"/>
      <c r="E550" s="111"/>
      <c r="F550" s="111"/>
      <c r="G550" s="111"/>
      <c r="H550" s="111"/>
      <c r="I550" s="111"/>
      <c r="J550" s="111"/>
      <c r="K550" s="111"/>
      <c r="L550" s="111"/>
      <c r="M550" s="111"/>
      <c r="N550" s="111"/>
      <c r="O550" s="111"/>
      <c r="P550" s="111"/>
      <c r="Q550" s="111"/>
      <c r="R550" s="111"/>
      <c r="S550" s="111"/>
      <c r="T550" s="111"/>
      <c r="U550" s="111"/>
      <c r="V550" s="111"/>
      <c r="W550" s="111"/>
      <c r="X550" s="111"/>
      <c r="Y550" s="111"/>
      <c r="Z550" s="111"/>
      <c r="AA550" s="111"/>
    </row>
    <row r="551" spans="1:27">
      <c r="A551" s="111"/>
      <c r="B551" s="111"/>
      <c r="C551" s="111"/>
      <c r="D551" s="111"/>
      <c r="E551" s="111"/>
      <c r="F551" s="111"/>
      <c r="G551" s="111"/>
      <c r="H551" s="111"/>
      <c r="I551" s="111"/>
      <c r="J551" s="111"/>
      <c r="K551" s="111"/>
      <c r="L551" s="111"/>
      <c r="M551" s="111"/>
      <c r="N551" s="111"/>
      <c r="O551" s="111"/>
      <c r="P551" s="111"/>
      <c r="Q551" s="111"/>
      <c r="R551" s="111"/>
      <c r="S551" s="111"/>
      <c r="T551" s="111"/>
      <c r="U551" s="111"/>
      <c r="V551" s="111"/>
      <c r="W551" s="111"/>
      <c r="X551" s="111"/>
      <c r="Y551" s="111"/>
      <c r="Z551" s="111"/>
      <c r="AA551" s="111"/>
    </row>
    <row r="552" spans="1:27">
      <c r="A552" s="111"/>
      <c r="B552" s="111"/>
      <c r="C552" s="111"/>
      <c r="D552" s="111"/>
      <c r="E552" s="111"/>
      <c r="F552" s="111"/>
      <c r="G552" s="111"/>
      <c r="H552" s="111"/>
      <c r="I552" s="111"/>
      <c r="J552" s="111"/>
      <c r="K552" s="111"/>
      <c r="L552" s="111"/>
      <c r="M552" s="111"/>
      <c r="N552" s="111"/>
      <c r="O552" s="111"/>
      <c r="P552" s="111"/>
      <c r="Q552" s="111"/>
      <c r="R552" s="111"/>
      <c r="S552" s="111"/>
      <c r="T552" s="111"/>
      <c r="U552" s="111"/>
      <c r="V552" s="111"/>
      <c r="W552" s="111"/>
      <c r="X552" s="111"/>
      <c r="Y552" s="111"/>
      <c r="Z552" s="111"/>
      <c r="AA552" s="111"/>
    </row>
    <row r="553" spans="1:27">
      <c r="A553" s="111"/>
      <c r="B553" s="111"/>
      <c r="C553" s="111"/>
      <c r="D553" s="111"/>
      <c r="E553" s="111"/>
      <c r="F553" s="111"/>
      <c r="G553" s="111"/>
      <c r="H553" s="111"/>
      <c r="I553" s="111"/>
      <c r="J553" s="111"/>
      <c r="K553" s="111"/>
      <c r="L553" s="111"/>
      <c r="M553" s="111"/>
      <c r="N553" s="111"/>
      <c r="O553" s="111"/>
      <c r="P553" s="111"/>
      <c r="Q553" s="111"/>
      <c r="R553" s="111"/>
      <c r="S553" s="111"/>
      <c r="T553" s="111"/>
      <c r="U553" s="111"/>
      <c r="V553" s="111"/>
      <c r="W553" s="111"/>
      <c r="X553" s="111"/>
      <c r="Y553" s="111"/>
      <c r="Z553" s="111"/>
      <c r="AA553" s="111"/>
    </row>
    <row r="554" spans="1:27">
      <c r="A554" s="111"/>
      <c r="B554" s="111"/>
      <c r="C554" s="111"/>
      <c r="D554" s="111"/>
      <c r="E554" s="111"/>
      <c r="F554" s="111"/>
      <c r="G554" s="111"/>
      <c r="H554" s="111"/>
      <c r="I554" s="111"/>
      <c r="J554" s="111"/>
      <c r="K554" s="111"/>
      <c r="L554" s="111"/>
      <c r="M554" s="111"/>
      <c r="N554" s="111"/>
      <c r="O554" s="111"/>
      <c r="P554" s="111"/>
      <c r="Q554" s="111"/>
      <c r="R554" s="111"/>
      <c r="S554" s="111"/>
      <c r="T554" s="111"/>
      <c r="U554" s="111"/>
      <c r="V554" s="111"/>
      <c r="W554" s="111"/>
      <c r="X554" s="111"/>
      <c r="Y554" s="111"/>
      <c r="Z554" s="111"/>
      <c r="AA554" s="111"/>
    </row>
    <row r="555" spans="1:27">
      <c r="A555" s="111"/>
      <c r="B555" s="111"/>
      <c r="C555" s="111"/>
      <c r="D555" s="111"/>
      <c r="E555" s="111"/>
      <c r="F555" s="111"/>
      <c r="G555" s="111"/>
      <c r="H555" s="111"/>
      <c r="I555" s="111"/>
      <c r="J555" s="111"/>
      <c r="K555" s="111"/>
      <c r="L555" s="111"/>
      <c r="M555" s="111"/>
      <c r="N555" s="111"/>
      <c r="O555" s="111"/>
      <c r="P555" s="111"/>
      <c r="Q555" s="111"/>
      <c r="R555" s="111"/>
      <c r="S555" s="111"/>
      <c r="T555" s="111"/>
      <c r="U555" s="111"/>
      <c r="V555" s="111"/>
      <c r="W555" s="111"/>
      <c r="X555" s="111"/>
      <c r="Y555" s="111"/>
      <c r="Z555" s="111"/>
      <c r="AA555" s="111"/>
    </row>
    <row r="556" spans="1:27">
      <c r="A556" s="111"/>
      <c r="B556" s="111"/>
      <c r="C556" s="111"/>
      <c r="D556" s="111"/>
      <c r="E556" s="111"/>
      <c r="F556" s="111"/>
      <c r="G556" s="111"/>
      <c r="H556" s="111"/>
      <c r="I556" s="111"/>
      <c r="J556" s="111"/>
      <c r="K556" s="111"/>
      <c r="L556" s="111"/>
      <c r="M556" s="111"/>
      <c r="N556" s="111"/>
      <c r="O556" s="111"/>
      <c r="P556" s="111"/>
      <c r="Q556" s="111"/>
      <c r="R556" s="111"/>
      <c r="S556" s="111"/>
      <c r="T556" s="111"/>
      <c r="U556" s="111"/>
      <c r="V556" s="111"/>
      <c r="W556" s="111"/>
      <c r="X556" s="111"/>
      <c r="Y556" s="111"/>
      <c r="Z556" s="111"/>
      <c r="AA556" s="111"/>
    </row>
    <row r="557" spans="1:27">
      <c r="A557" s="111"/>
      <c r="B557" s="111"/>
      <c r="C557" s="111"/>
      <c r="D557" s="111"/>
      <c r="E557" s="111"/>
      <c r="F557" s="111"/>
      <c r="G557" s="111"/>
      <c r="H557" s="111"/>
      <c r="I557" s="111"/>
      <c r="J557" s="111"/>
      <c r="K557" s="111"/>
      <c r="L557" s="111"/>
      <c r="M557" s="111"/>
      <c r="N557" s="111"/>
      <c r="O557" s="111"/>
      <c r="P557" s="111"/>
      <c r="Q557" s="111"/>
      <c r="R557" s="111"/>
      <c r="S557" s="111"/>
      <c r="T557" s="111"/>
      <c r="U557" s="111"/>
      <c r="V557" s="111"/>
      <c r="W557" s="111"/>
      <c r="X557" s="111"/>
      <c r="Y557" s="111"/>
      <c r="Z557" s="111"/>
      <c r="AA557" s="111"/>
    </row>
    <row r="558" spans="1:27">
      <c r="A558" s="111"/>
      <c r="B558" s="111"/>
      <c r="C558" s="111"/>
      <c r="D558" s="111"/>
      <c r="E558" s="111"/>
      <c r="F558" s="111"/>
      <c r="G558" s="111"/>
      <c r="H558" s="111"/>
      <c r="I558" s="111"/>
      <c r="J558" s="111"/>
      <c r="K558" s="111"/>
      <c r="L558" s="111"/>
      <c r="M558" s="111"/>
      <c r="N558" s="111"/>
      <c r="O558" s="111"/>
      <c r="P558" s="111"/>
      <c r="Q558" s="111"/>
      <c r="R558" s="111"/>
      <c r="S558" s="111"/>
      <c r="T558" s="111"/>
      <c r="U558" s="111"/>
      <c r="V558" s="111"/>
      <c r="W558" s="111"/>
      <c r="X558" s="111"/>
      <c r="Y558" s="111"/>
      <c r="Z558" s="111"/>
      <c r="AA558" s="111"/>
    </row>
    <row r="559" spans="1:27">
      <c r="A559" s="111"/>
      <c r="B559" s="111"/>
      <c r="C559" s="111"/>
      <c r="D559" s="111"/>
      <c r="E559" s="111"/>
      <c r="F559" s="111"/>
      <c r="G559" s="111"/>
      <c r="H559" s="111"/>
      <c r="I559" s="111"/>
      <c r="J559" s="111"/>
      <c r="K559" s="111"/>
      <c r="L559" s="111"/>
      <c r="M559" s="111"/>
      <c r="N559" s="111"/>
      <c r="O559" s="111"/>
      <c r="P559" s="111"/>
      <c r="Q559" s="111"/>
      <c r="R559" s="111"/>
      <c r="S559" s="111"/>
      <c r="T559" s="111"/>
      <c r="U559" s="111"/>
      <c r="V559" s="111"/>
      <c r="W559" s="111"/>
      <c r="X559" s="111"/>
      <c r="Y559" s="111"/>
      <c r="Z559" s="111"/>
      <c r="AA559" s="111"/>
    </row>
    <row r="560" spans="1:27">
      <c r="A560" s="111"/>
      <c r="B560" s="111"/>
      <c r="C560" s="111"/>
      <c r="D560" s="111"/>
      <c r="E560" s="111"/>
      <c r="F560" s="111"/>
      <c r="G560" s="111"/>
      <c r="H560" s="111"/>
      <c r="I560" s="111"/>
      <c r="J560" s="111"/>
      <c r="K560" s="111"/>
      <c r="L560" s="111"/>
      <c r="M560" s="111"/>
      <c r="N560" s="111"/>
      <c r="O560" s="111"/>
      <c r="P560" s="111"/>
      <c r="Q560" s="111"/>
      <c r="R560" s="111"/>
      <c r="S560" s="111"/>
      <c r="T560" s="111"/>
      <c r="U560" s="111"/>
      <c r="V560" s="111"/>
      <c r="W560" s="111"/>
      <c r="X560" s="111"/>
      <c r="Y560" s="111"/>
      <c r="Z560" s="111"/>
      <c r="AA560" s="111"/>
    </row>
    <row r="561" spans="1:27">
      <c r="A561" s="111"/>
      <c r="B561" s="111"/>
      <c r="C561" s="111"/>
      <c r="D561" s="111"/>
      <c r="E561" s="111"/>
      <c r="F561" s="111"/>
      <c r="G561" s="111"/>
      <c r="H561" s="111"/>
      <c r="I561" s="111"/>
      <c r="J561" s="111"/>
      <c r="K561" s="111"/>
      <c r="L561" s="111"/>
      <c r="M561" s="111"/>
      <c r="N561" s="111"/>
      <c r="O561" s="111"/>
      <c r="P561" s="111"/>
      <c r="Q561" s="111"/>
      <c r="R561" s="111"/>
      <c r="S561" s="111"/>
      <c r="T561" s="111"/>
      <c r="U561" s="111"/>
      <c r="V561" s="111"/>
      <c r="W561" s="111"/>
      <c r="X561" s="111"/>
      <c r="Y561" s="111"/>
      <c r="Z561" s="111"/>
      <c r="AA561" s="111"/>
    </row>
    <row r="562" spans="1:27">
      <c r="A562" s="111"/>
      <c r="B562" s="111"/>
      <c r="C562" s="111"/>
      <c r="D562" s="111"/>
      <c r="E562" s="111"/>
      <c r="F562" s="111"/>
      <c r="G562" s="111"/>
      <c r="H562" s="111"/>
      <c r="I562" s="111"/>
      <c r="J562" s="111"/>
      <c r="K562" s="111"/>
      <c r="L562" s="111"/>
      <c r="M562" s="111"/>
      <c r="N562" s="111"/>
      <c r="O562" s="111"/>
      <c r="P562" s="111"/>
      <c r="Q562" s="111"/>
      <c r="R562" s="111"/>
      <c r="S562" s="111"/>
      <c r="T562" s="111"/>
      <c r="U562" s="111"/>
      <c r="V562" s="111"/>
      <c r="W562" s="111"/>
      <c r="X562" s="111"/>
      <c r="Y562" s="111"/>
      <c r="Z562" s="111"/>
      <c r="AA562" s="111"/>
    </row>
    <row r="563" spans="1:27">
      <c r="A563" s="111"/>
      <c r="B563" s="111"/>
      <c r="C563" s="111"/>
      <c r="D563" s="111"/>
      <c r="E563" s="111"/>
      <c r="F563" s="111"/>
      <c r="G563" s="111"/>
      <c r="H563" s="111"/>
      <c r="I563" s="111"/>
      <c r="J563" s="111"/>
      <c r="K563" s="111"/>
      <c r="L563" s="111"/>
      <c r="M563" s="111"/>
      <c r="N563" s="111"/>
      <c r="O563" s="111"/>
      <c r="P563" s="111"/>
      <c r="Q563" s="111"/>
      <c r="R563" s="111"/>
      <c r="S563" s="111"/>
      <c r="T563" s="111"/>
      <c r="U563" s="111"/>
      <c r="V563" s="111"/>
      <c r="W563" s="111"/>
      <c r="X563" s="111"/>
      <c r="Y563" s="111"/>
      <c r="Z563" s="111"/>
      <c r="AA563" s="111"/>
    </row>
    <row r="564" spans="1:27">
      <c r="A564" s="111"/>
      <c r="B564" s="111"/>
      <c r="C564" s="111"/>
      <c r="D564" s="111"/>
      <c r="E564" s="111"/>
      <c r="F564" s="111"/>
      <c r="G564" s="111"/>
      <c r="H564" s="111"/>
      <c r="I564" s="111"/>
      <c r="J564" s="111"/>
      <c r="K564" s="111"/>
      <c r="L564" s="111"/>
      <c r="M564" s="111"/>
      <c r="N564" s="111"/>
      <c r="O564" s="111"/>
      <c r="P564" s="111"/>
      <c r="Q564" s="111"/>
      <c r="R564" s="111"/>
      <c r="S564" s="111"/>
      <c r="T564" s="111"/>
      <c r="U564" s="111"/>
      <c r="V564" s="111"/>
      <c r="W564" s="111"/>
      <c r="X564" s="111"/>
      <c r="Y564" s="111"/>
      <c r="Z564" s="111"/>
      <c r="AA564" s="111"/>
    </row>
    <row r="565" spans="1:27">
      <c r="A565" s="111"/>
      <c r="B565" s="111"/>
      <c r="C565" s="111"/>
      <c r="D565" s="111"/>
      <c r="E565" s="111"/>
      <c r="F565" s="111"/>
      <c r="G565" s="111"/>
      <c r="H565" s="111"/>
      <c r="I565" s="111"/>
      <c r="J565" s="111"/>
      <c r="K565" s="111"/>
      <c r="L565" s="111"/>
      <c r="M565" s="111"/>
      <c r="N565" s="111"/>
      <c r="O565" s="111"/>
      <c r="P565" s="111"/>
      <c r="Q565" s="111"/>
      <c r="R565" s="111"/>
      <c r="S565" s="111"/>
      <c r="T565" s="111"/>
      <c r="U565" s="111"/>
      <c r="V565" s="111"/>
      <c r="W565" s="111"/>
      <c r="X565" s="111"/>
      <c r="Y565" s="111"/>
      <c r="Z565" s="111"/>
      <c r="AA565" s="111"/>
    </row>
    <row r="566" spans="1:27">
      <c r="A566" s="111"/>
      <c r="B566" s="111"/>
      <c r="C566" s="111"/>
      <c r="D566" s="111"/>
      <c r="E566" s="111"/>
      <c r="F566" s="111"/>
      <c r="G566" s="111"/>
      <c r="H566" s="111"/>
      <c r="I566" s="111"/>
      <c r="J566" s="111"/>
      <c r="K566" s="111"/>
      <c r="L566" s="111"/>
      <c r="M566" s="111"/>
      <c r="N566" s="111"/>
      <c r="O566" s="111"/>
      <c r="P566" s="111"/>
      <c r="Q566" s="111"/>
      <c r="R566" s="111"/>
      <c r="S566" s="111"/>
      <c r="T566" s="111"/>
      <c r="U566" s="111"/>
      <c r="V566" s="111"/>
      <c r="W566" s="111"/>
      <c r="X566" s="111"/>
      <c r="Y566" s="111"/>
      <c r="Z566" s="111"/>
      <c r="AA566" s="111"/>
    </row>
    <row r="567" spans="1:27">
      <c r="A567" s="111"/>
      <c r="B567" s="111"/>
      <c r="C567" s="111"/>
      <c r="D567" s="111"/>
      <c r="E567" s="111"/>
      <c r="F567" s="111"/>
      <c r="G567" s="111"/>
      <c r="H567" s="111"/>
      <c r="I567" s="111"/>
      <c r="J567" s="111"/>
      <c r="K567" s="111"/>
      <c r="L567" s="111"/>
      <c r="M567" s="111"/>
      <c r="N567" s="111"/>
      <c r="O567" s="111"/>
      <c r="P567" s="111"/>
      <c r="Q567" s="111"/>
      <c r="R567" s="111"/>
      <c r="S567" s="111"/>
      <c r="T567" s="111"/>
      <c r="U567" s="111"/>
      <c r="V567" s="111"/>
      <c r="W567" s="111"/>
      <c r="X567" s="111"/>
      <c r="Y567" s="111"/>
      <c r="Z567" s="111"/>
      <c r="AA567" s="111"/>
    </row>
    <row r="568" spans="1:27">
      <c r="A568" s="111"/>
      <c r="B568" s="111"/>
      <c r="C568" s="111"/>
      <c r="D568" s="111"/>
      <c r="E568" s="111"/>
      <c r="F568" s="111"/>
      <c r="G568" s="111"/>
      <c r="H568" s="111"/>
      <c r="I568" s="111"/>
      <c r="J568" s="111"/>
      <c r="K568" s="111"/>
      <c r="L568" s="111"/>
      <c r="M568" s="111"/>
      <c r="N568" s="111"/>
      <c r="O568" s="111"/>
      <c r="P568" s="111"/>
      <c r="Q568" s="111"/>
      <c r="R568" s="111"/>
      <c r="S568" s="111"/>
      <c r="T568" s="111"/>
      <c r="U568" s="111"/>
      <c r="V568" s="111"/>
      <c r="W568" s="111"/>
      <c r="X568" s="111"/>
      <c r="Y568" s="111"/>
      <c r="Z568" s="111"/>
      <c r="AA568" s="111"/>
    </row>
    <row r="569" spans="1:27">
      <c r="A569" s="111"/>
      <c r="B569" s="111"/>
      <c r="C569" s="111"/>
      <c r="D569" s="111"/>
      <c r="E569" s="111"/>
      <c r="F569" s="111"/>
      <c r="G569" s="111"/>
      <c r="H569" s="111"/>
      <c r="I569" s="111"/>
      <c r="J569" s="111"/>
      <c r="K569" s="111"/>
      <c r="L569" s="111"/>
      <c r="M569" s="111"/>
      <c r="N569" s="111"/>
      <c r="O569" s="111"/>
      <c r="P569" s="111"/>
      <c r="Q569" s="111"/>
      <c r="R569" s="111"/>
      <c r="S569" s="111"/>
      <c r="T569" s="111"/>
      <c r="U569" s="111"/>
      <c r="V569" s="111"/>
      <c r="W569" s="111"/>
      <c r="X569" s="111"/>
      <c r="Y569" s="111"/>
      <c r="Z569" s="111"/>
      <c r="AA569" s="111"/>
    </row>
    <row r="570" spans="1:27">
      <c r="A570" s="111"/>
      <c r="B570" s="111"/>
      <c r="C570" s="111"/>
      <c r="D570" s="111"/>
      <c r="E570" s="111"/>
      <c r="F570" s="111"/>
      <c r="G570" s="111"/>
      <c r="H570" s="111"/>
      <c r="I570" s="111"/>
      <c r="J570" s="111"/>
      <c r="K570" s="111"/>
      <c r="L570" s="111"/>
      <c r="M570" s="111"/>
      <c r="N570" s="111"/>
      <c r="O570" s="111"/>
      <c r="P570" s="111"/>
      <c r="Q570" s="111"/>
      <c r="R570" s="111"/>
      <c r="S570" s="111"/>
      <c r="T570" s="111"/>
      <c r="U570" s="111"/>
      <c r="V570" s="111"/>
      <c r="W570" s="111"/>
      <c r="X570" s="111"/>
      <c r="Y570" s="111"/>
      <c r="Z570" s="111"/>
      <c r="AA570" s="111"/>
    </row>
    <row r="571" spans="1:27">
      <c r="A571" s="111"/>
      <c r="B571" s="111"/>
      <c r="C571" s="111"/>
      <c r="D571" s="111"/>
      <c r="E571" s="111"/>
      <c r="F571" s="111"/>
      <c r="G571" s="111"/>
      <c r="H571" s="111"/>
      <c r="I571" s="111"/>
      <c r="J571" s="111"/>
      <c r="K571" s="111"/>
      <c r="L571" s="111"/>
      <c r="M571" s="111"/>
      <c r="N571" s="111"/>
      <c r="O571" s="111"/>
      <c r="P571" s="111"/>
      <c r="Q571" s="111"/>
      <c r="R571" s="111"/>
      <c r="S571" s="111"/>
      <c r="T571" s="111"/>
      <c r="U571" s="111"/>
      <c r="V571" s="111"/>
      <c r="W571" s="111"/>
      <c r="X571" s="111"/>
      <c r="Y571" s="111"/>
      <c r="Z571" s="111"/>
      <c r="AA571" s="111"/>
    </row>
    <row r="572" spans="1:27">
      <c r="A572" s="111"/>
      <c r="B572" s="111"/>
      <c r="C572" s="111"/>
      <c r="D572" s="111"/>
      <c r="E572" s="111"/>
      <c r="F572" s="111"/>
      <c r="G572" s="111"/>
      <c r="H572" s="111"/>
      <c r="I572" s="111"/>
      <c r="J572" s="111"/>
      <c r="K572" s="111"/>
      <c r="L572" s="111"/>
      <c r="M572" s="111"/>
      <c r="N572" s="111"/>
      <c r="O572" s="111"/>
      <c r="P572" s="111"/>
      <c r="Q572" s="111"/>
      <c r="R572" s="111"/>
      <c r="S572" s="111"/>
      <c r="T572" s="111"/>
      <c r="U572" s="111"/>
      <c r="V572" s="111"/>
      <c r="W572" s="111"/>
      <c r="X572" s="111"/>
      <c r="Y572" s="111"/>
      <c r="Z572" s="111"/>
      <c r="AA572" s="111"/>
    </row>
    <row r="573" spans="1:27">
      <c r="A573" s="111"/>
      <c r="B573" s="111"/>
      <c r="C573" s="111"/>
      <c r="D573" s="111"/>
      <c r="E573" s="111"/>
      <c r="F573" s="111"/>
      <c r="G573" s="111"/>
      <c r="H573" s="111"/>
      <c r="I573" s="111"/>
      <c r="J573" s="111"/>
      <c r="K573" s="111"/>
      <c r="L573" s="111"/>
      <c r="M573" s="111"/>
      <c r="N573" s="111"/>
      <c r="O573" s="111"/>
      <c r="P573" s="111"/>
      <c r="Q573" s="111"/>
      <c r="R573" s="111"/>
      <c r="S573" s="111"/>
      <c r="T573" s="111"/>
      <c r="U573" s="111"/>
      <c r="V573" s="111"/>
      <c r="W573" s="111"/>
      <c r="X573" s="111"/>
      <c r="Y573" s="111"/>
      <c r="Z573" s="111"/>
      <c r="AA573" s="111"/>
    </row>
    <row r="574" spans="1:27">
      <c r="A574" s="111"/>
      <c r="B574" s="111"/>
      <c r="C574" s="111"/>
      <c r="D574" s="111"/>
      <c r="E574" s="111"/>
      <c r="F574" s="111"/>
      <c r="G574" s="111"/>
      <c r="H574" s="111"/>
      <c r="I574" s="111"/>
      <c r="J574" s="111"/>
      <c r="K574" s="111"/>
      <c r="L574" s="111"/>
      <c r="M574" s="111"/>
      <c r="N574" s="111"/>
      <c r="O574" s="111"/>
      <c r="P574" s="111"/>
      <c r="Q574" s="111"/>
      <c r="R574" s="111"/>
      <c r="S574" s="111"/>
      <c r="T574" s="111"/>
      <c r="U574" s="111"/>
      <c r="V574" s="111"/>
      <c r="W574" s="111"/>
      <c r="X574" s="111"/>
      <c r="Y574" s="111"/>
      <c r="Z574" s="111"/>
      <c r="AA574" s="111"/>
    </row>
    <row r="575" spans="1:27">
      <c r="A575" s="111"/>
      <c r="B575" s="111"/>
      <c r="C575" s="111"/>
      <c r="D575" s="111"/>
      <c r="E575" s="111"/>
      <c r="F575" s="111"/>
      <c r="G575" s="111"/>
      <c r="H575" s="111"/>
      <c r="I575" s="111"/>
      <c r="J575" s="111"/>
      <c r="K575" s="111"/>
      <c r="L575" s="111"/>
      <c r="M575" s="111"/>
      <c r="N575" s="111"/>
      <c r="O575" s="111"/>
      <c r="P575" s="111"/>
      <c r="Q575" s="111"/>
      <c r="R575" s="111"/>
      <c r="S575" s="111"/>
      <c r="T575" s="111"/>
      <c r="U575" s="111"/>
      <c r="V575" s="111"/>
      <c r="W575" s="111"/>
      <c r="X575" s="111"/>
      <c r="Y575" s="111"/>
      <c r="Z575" s="111"/>
      <c r="AA575" s="111"/>
    </row>
    <row r="576" spans="1:27">
      <c r="A576" s="111"/>
      <c r="B576" s="111"/>
      <c r="C576" s="111"/>
      <c r="D576" s="111"/>
      <c r="E576" s="111"/>
      <c r="F576" s="111"/>
      <c r="G576" s="111"/>
      <c r="H576" s="111"/>
      <c r="I576" s="111"/>
      <c r="J576" s="111"/>
      <c r="K576" s="111"/>
      <c r="L576" s="111"/>
      <c r="M576" s="111"/>
      <c r="N576" s="111"/>
      <c r="O576" s="111"/>
      <c r="P576" s="111"/>
      <c r="Q576" s="111"/>
      <c r="R576" s="111"/>
      <c r="S576" s="111"/>
      <c r="T576" s="111"/>
      <c r="U576" s="111"/>
      <c r="V576" s="111"/>
      <c r="W576" s="111"/>
      <c r="X576" s="111"/>
      <c r="Y576" s="111"/>
      <c r="Z576" s="111"/>
      <c r="AA576" s="111"/>
    </row>
    <row r="577" spans="1:27">
      <c r="A577" s="111"/>
      <c r="B577" s="111"/>
      <c r="C577" s="111"/>
      <c r="D577" s="111"/>
      <c r="E577" s="111"/>
      <c r="F577" s="111"/>
      <c r="G577" s="111"/>
      <c r="H577" s="111"/>
      <c r="I577" s="111"/>
      <c r="J577" s="111"/>
      <c r="K577" s="111"/>
      <c r="L577" s="111"/>
      <c r="M577" s="111"/>
      <c r="N577" s="111"/>
      <c r="O577" s="111"/>
      <c r="P577" s="111"/>
      <c r="Q577" s="111"/>
      <c r="R577" s="111"/>
      <c r="S577" s="111"/>
      <c r="T577" s="111"/>
      <c r="U577" s="111"/>
      <c r="V577" s="111"/>
      <c r="W577" s="111"/>
      <c r="X577" s="111"/>
      <c r="Y577" s="111"/>
      <c r="Z577" s="111"/>
      <c r="AA577" s="111"/>
    </row>
    <row r="578" spans="1:27">
      <c r="A578" s="111"/>
      <c r="B578" s="111"/>
      <c r="C578" s="111"/>
      <c r="D578" s="111"/>
      <c r="E578" s="111"/>
      <c r="F578" s="111"/>
      <c r="G578" s="111"/>
      <c r="H578" s="111"/>
      <c r="I578" s="111"/>
      <c r="J578" s="111"/>
      <c r="K578" s="111"/>
      <c r="L578" s="111"/>
      <c r="M578" s="111"/>
      <c r="N578" s="111"/>
      <c r="O578" s="111"/>
      <c r="P578" s="111"/>
      <c r="Q578" s="111"/>
      <c r="R578" s="111"/>
      <c r="S578" s="111"/>
      <c r="T578" s="111"/>
      <c r="U578" s="111"/>
      <c r="V578" s="111"/>
      <c r="W578" s="111"/>
      <c r="X578" s="111"/>
      <c r="Y578" s="111"/>
      <c r="Z578" s="111"/>
      <c r="AA578" s="111"/>
    </row>
    <row r="579" spans="1:27">
      <c r="A579" s="111"/>
      <c r="B579" s="111"/>
      <c r="C579" s="111"/>
      <c r="D579" s="111"/>
      <c r="E579" s="111"/>
      <c r="F579" s="111"/>
      <c r="G579" s="111"/>
      <c r="H579" s="111"/>
      <c r="I579" s="111"/>
      <c r="J579" s="111"/>
      <c r="K579" s="111"/>
      <c r="L579" s="111"/>
      <c r="M579" s="111"/>
      <c r="N579" s="111"/>
      <c r="O579" s="111"/>
      <c r="P579" s="111"/>
      <c r="Q579" s="111"/>
      <c r="R579" s="111"/>
      <c r="S579" s="111"/>
      <c r="T579" s="111"/>
      <c r="U579" s="111"/>
      <c r="V579" s="111"/>
      <c r="W579" s="111"/>
      <c r="X579" s="111"/>
      <c r="Y579" s="111"/>
      <c r="Z579" s="111"/>
      <c r="AA579" s="111"/>
    </row>
    <row r="580" spans="1:27">
      <c r="A580" s="111"/>
      <c r="B580" s="111"/>
      <c r="C580" s="111"/>
      <c r="D580" s="111"/>
      <c r="E580" s="111"/>
      <c r="F580" s="111"/>
      <c r="G580" s="111"/>
      <c r="H580" s="111"/>
      <c r="I580" s="111"/>
      <c r="J580" s="111"/>
      <c r="K580" s="111"/>
      <c r="L580" s="111"/>
      <c r="M580" s="111"/>
      <c r="N580" s="111"/>
      <c r="O580" s="111"/>
      <c r="P580" s="111"/>
      <c r="Q580" s="111"/>
      <c r="R580" s="111"/>
      <c r="S580" s="111"/>
      <c r="T580" s="111"/>
      <c r="U580" s="111"/>
      <c r="V580" s="111"/>
      <c r="W580" s="111"/>
      <c r="X580" s="111"/>
      <c r="Y580" s="111"/>
      <c r="Z580" s="111"/>
      <c r="AA580" s="111"/>
    </row>
    <row r="581" spans="1:27">
      <c r="A581" s="111"/>
      <c r="B581" s="111"/>
      <c r="C581" s="111"/>
      <c r="D581" s="111"/>
      <c r="E581" s="111"/>
      <c r="F581" s="111"/>
      <c r="G581" s="111"/>
      <c r="H581" s="111"/>
      <c r="I581" s="111"/>
      <c r="J581" s="111"/>
      <c r="K581" s="111"/>
      <c r="L581" s="111"/>
      <c r="M581" s="111"/>
      <c r="N581" s="111"/>
      <c r="O581" s="111"/>
      <c r="P581" s="111"/>
      <c r="Q581" s="111"/>
      <c r="R581" s="111"/>
      <c r="S581" s="111"/>
      <c r="T581" s="111"/>
      <c r="U581" s="111"/>
      <c r="V581" s="111"/>
      <c r="W581" s="111"/>
      <c r="X581" s="111"/>
      <c r="Y581" s="111"/>
      <c r="Z581" s="111"/>
      <c r="AA581" s="111"/>
    </row>
    <row r="582" spans="1:27">
      <c r="A582" s="111"/>
      <c r="B582" s="111"/>
      <c r="C582" s="111"/>
      <c r="D582" s="111"/>
      <c r="E582" s="111"/>
      <c r="F582" s="111"/>
      <c r="G582" s="111"/>
      <c r="H582" s="111"/>
      <c r="I582" s="111"/>
      <c r="J582" s="111"/>
      <c r="K582" s="111"/>
      <c r="L582" s="111"/>
      <c r="M582" s="111"/>
      <c r="N582" s="111"/>
      <c r="O582" s="111"/>
      <c r="P582" s="111"/>
      <c r="Q582" s="111"/>
      <c r="R582" s="111"/>
      <c r="S582" s="111"/>
      <c r="T582" s="111"/>
      <c r="U582" s="111"/>
      <c r="V582" s="111"/>
      <c r="W582" s="111"/>
      <c r="X582" s="111"/>
      <c r="Y582" s="111"/>
      <c r="Z582" s="111"/>
      <c r="AA582" s="111"/>
    </row>
    <row r="583" spans="1:27">
      <c r="A583" s="111"/>
      <c r="B583" s="111"/>
      <c r="C583" s="111"/>
      <c r="D583" s="111"/>
      <c r="E583" s="111"/>
      <c r="F583" s="111"/>
      <c r="G583" s="111"/>
      <c r="H583" s="111"/>
      <c r="I583" s="111"/>
      <c r="J583" s="111"/>
      <c r="K583" s="111"/>
      <c r="L583" s="111"/>
      <c r="M583" s="111"/>
      <c r="N583" s="111"/>
      <c r="O583" s="111"/>
      <c r="P583" s="111"/>
      <c r="Q583" s="111"/>
      <c r="R583" s="111"/>
      <c r="S583" s="111"/>
      <c r="T583" s="111"/>
      <c r="U583" s="111"/>
      <c r="V583" s="111"/>
      <c r="W583" s="111"/>
      <c r="X583" s="111"/>
      <c r="Y583" s="111"/>
      <c r="Z583" s="111"/>
      <c r="AA583" s="111"/>
    </row>
    <row r="584" spans="1:27">
      <c r="A584" s="111"/>
      <c r="B584" s="111"/>
      <c r="C584" s="111"/>
      <c r="D584" s="111"/>
      <c r="E584" s="111"/>
      <c r="F584" s="111"/>
      <c r="G584" s="111"/>
      <c r="H584" s="111"/>
      <c r="I584" s="111"/>
      <c r="J584" s="111"/>
      <c r="K584" s="111"/>
      <c r="L584" s="111"/>
      <c r="M584" s="111"/>
      <c r="N584" s="111"/>
      <c r="O584" s="111"/>
      <c r="P584" s="111"/>
      <c r="Q584" s="111"/>
      <c r="R584" s="111"/>
      <c r="S584" s="111"/>
      <c r="T584" s="111"/>
      <c r="U584" s="111"/>
      <c r="V584" s="111"/>
      <c r="W584" s="111"/>
      <c r="X584" s="111"/>
      <c r="Y584" s="111"/>
      <c r="Z584" s="111"/>
      <c r="AA584" s="111"/>
    </row>
    <row r="585" spans="1:27">
      <c r="A585" s="111"/>
      <c r="B585" s="111"/>
      <c r="C585" s="111"/>
      <c r="D585" s="111"/>
      <c r="E585" s="111"/>
      <c r="F585" s="111"/>
      <c r="G585" s="111"/>
      <c r="H585" s="111"/>
      <c r="I585" s="111"/>
      <c r="J585" s="111"/>
      <c r="K585" s="111"/>
      <c r="L585" s="111"/>
      <c r="M585" s="111"/>
      <c r="N585" s="111"/>
      <c r="O585" s="111"/>
      <c r="P585" s="111"/>
      <c r="Q585" s="111"/>
      <c r="R585" s="111"/>
      <c r="S585" s="111"/>
      <c r="T585" s="111"/>
      <c r="U585" s="111"/>
      <c r="V585" s="111"/>
      <c r="W585" s="111"/>
      <c r="X585" s="111"/>
      <c r="Y585" s="111"/>
      <c r="Z585" s="111"/>
      <c r="AA585" s="111"/>
    </row>
    <row r="586" spans="1:27">
      <c r="A586" s="111"/>
      <c r="B586" s="111"/>
      <c r="C586" s="111"/>
      <c r="D586" s="111"/>
      <c r="E586" s="111"/>
      <c r="F586" s="111"/>
      <c r="G586" s="111"/>
      <c r="H586" s="111"/>
      <c r="I586" s="111"/>
      <c r="J586" s="111"/>
      <c r="K586" s="111"/>
      <c r="L586" s="111"/>
      <c r="M586" s="111"/>
      <c r="N586" s="111"/>
      <c r="O586" s="111"/>
      <c r="P586" s="111"/>
      <c r="Q586" s="111"/>
      <c r="R586" s="111"/>
      <c r="S586" s="111"/>
      <c r="T586" s="111"/>
      <c r="U586" s="111"/>
      <c r="V586" s="111"/>
      <c r="W586" s="111"/>
      <c r="X586" s="111"/>
      <c r="Y586" s="111"/>
      <c r="Z586" s="111"/>
      <c r="AA586" s="111"/>
    </row>
    <row r="587" spans="1:27">
      <c r="A587" s="111"/>
      <c r="B587" s="111"/>
      <c r="C587" s="111"/>
      <c r="D587" s="111"/>
      <c r="E587" s="111"/>
      <c r="F587" s="111"/>
      <c r="G587" s="111"/>
      <c r="H587" s="111"/>
      <c r="I587" s="111"/>
      <c r="J587" s="111"/>
      <c r="K587" s="111"/>
      <c r="L587" s="111"/>
      <c r="M587" s="111"/>
      <c r="N587" s="111"/>
      <c r="O587" s="111"/>
      <c r="P587" s="111"/>
      <c r="Q587" s="111"/>
      <c r="R587" s="111"/>
      <c r="S587" s="111"/>
      <c r="T587" s="111"/>
      <c r="U587" s="111"/>
      <c r="V587" s="111"/>
      <c r="W587" s="111"/>
      <c r="X587" s="111"/>
      <c r="Y587" s="111"/>
      <c r="Z587" s="111"/>
      <c r="AA587" s="111"/>
    </row>
    <row r="588" spans="1:27">
      <c r="A588" s="111"/>
      <c r="B588" s="111"/>
      <c r="C588" s="111"/>
      <c r="D588" s="111"/>
      <c r="E588" s="111"/>
      <c r="F588" s="111"/>
      <c r="G588" s="111"/>
      <c r="H588" s="111"/>
      <c r="I588" s="111"/>
      <c r="J588" s="111"/>
      <c r="K588" s="111"/>
      <c r="L588" s="111"/>
      <c r="M588" s="111"/>
      <c r="N588" s="111"/>
      <c r="O588" s="111"/>
      <c r="P588" s="111"/>
      <c r="Q588" s="111"/>
      <c r="R588" s="111"/>
      <c r="S588" s="111"/>
      <c r="T588" s="111"/>
      <c r="U588" s="111"/>
      <c r="V588" s="111"/>
      <c r="W588" s="111"/>
      <c r="X588" s="111"/>
      <c r="Y588" s="111"/>
      <c r="Z588" s="111"/>
      <c r="AA588" s="111"/>
    </row>
    <row r="589" spans="1:27">
      <c r="A589" s="111"/>
      <c r="B589" s="111"/>
      <c r="C589" s="111"/>
      <c r="D589" s="111"/>
      <c r="E589" s="111"/>
      <c r="F589" s="111"/>
      <c r="G589" s="111"/>
      <c r="H589" s="111"/>
      <c r="I589" s="111"/>
      <c r="J589" s="111"/>
      <c r="K589" s="111"/>
      <c r="L589" s="111"/>
      <c r="M589" s="111"/>
      <c r="N589" s="111"/>
      <c r="O589" s="111"/>
      <c r="P589" s="111"/>
      <c r="Q589" s="111"/>
      <c r="R589" s="111"/>
      <c r="S589" s="111"/>
      <c r="T589" s="111"/>
      <c r="U589" s="111"/>
      <c r="V589" s="111"/>
      <c r="W589" s="111"/>
      <c r="X589" s="111"/>
      <c r="Y589" s="111"/>
      <c r="Z589" s="111"/>
      <c r="AA589" s="111"/>
    </row>
    <row r="590" spans="1:27">
      <c r="A590" s="111"/>
      <c r="B590" s="111"/>
      <c r="C590" s="111"/>
      <c r="D590" s="111"/>
      <c r="E590" s="111"/>
      <c r="F590" s="111"/>
      <c r="G590" s="111"/>
      <c r="H590" s="111"/>
      <c r="I590" s="111"/>
      <c r="J590" s="111"/>
      <c r="K590" s="111"/>
      <c r="L590" s="111"/>
      <c r="M590" s="111"/>
      <c r="N590" s="111"/>
      <c r="O590" s="111"/>
      <c r="P590" s="111"/>
      <c r="Q590" s="111"/>
      <c r="R590" s="111"/>
      <c r="S590" s="111"/>
      <c r="T590" s="111"/>
      <c r="U590" s="111"/>
      <c r="V590" s="111"/>
      <c r="W590" s="111"/>
      <c r="X590" s="111"/>
      <c r="Y590" s="111"/>
      <c r="Z590" s="111"/>
      <c r="AA590" s="111"/>
    </row>
    <row r="591" spans="1:27">
      <c r="A591" s="111"/>
      <c r="B591" s="111"/>
      <c r="C591" s="111"/>
      <c r="D591" s="111"/>
      <c r="E591" s="111"/>
      <c r="F591" s="111"/>
      <c r="G591" s="111"/>
      <c r="H591" s="111"/>
      <c r="I591" s="111"/>
      <c r="J591" s="111"/>
      <c r="K591" s="111"/>
      <c r="L591" s="111"/>
      <c r="M591" s="111"/>
      <c r="N591" s="111"/>
      <c r="O591" s="111"/>
      <c r="P591" s="111"/>
      <c r="Q591" s="111"/>
      <c r="R591" s="111"/>
      <c r="S591" s="111"/>
      <c r="T591" s="111"/>
      <c r="U591" s="111"/>
      <c r="V591" s="111"/>
      <c r="W591" s="111"/>
      <c r="X591" s="111"/>
      <c r="Y591" s="111"/>
      <c r="Z591" s="111"/>
      <c r="AA591" s="111"/>
    </row>
    <row r="592" spans="1:27">
      <c r="A592" s="111"/>
      <c r="B592" s="111"/>
      <c r="C592" s="111"/>
      <c r="D592" s="111"/>
      <c r="E592" s="111"/>
      <c r="F592" s="111"/>
      <c r="G592" s="111"/>
      <c r="H592" s="111"/>
      <c r="I592" s="111"/>
      <c r="J592" s="111"/>
      <c r="K592" s="111"/>
      <c r="L592" s="111"/>
      <c r="M592" s="111"/>
      <c r="N592" s="111"/>
      <c r="O592" s="111"/>
      <c r="P592" s="111"/>
      <c r="Q592" s="111"/>
      <c r="R592" s="111"/>
      <c r="S592" s="111"/>
      <c r="T592" s="111"/>
      <c r="U592" s="111"/>
      <c r="V592" s="111"/>
      <c r="W592" s="111"/>
      <c r="X592" s="111"/>
      <c r="Y592" s="111"/>
      <c r="Z592" s="111"/>
      <c r="AA592" s="111"/>
    </row>
    <row r="593" spans="1:27">
      <c r="A593" s="111"/>
      <c r="B593" s="111"/>
      <c r="C593" s="111"/>
      <c r="D593" s="111"/>
      <c r="E593" s="111"/>
      <c r="F593" s="111"/>
      <c r="G593" s="111"/>
      <c r="H593" s="111"/>
      <c r="I593" s="111"/>
      <c r="J593" s="111"/>
      <c r="K593" s="111"/>
      <c r="L593" s="111"/>
      <c r="M593" s="111"/>
      <c r="N593" s="111"/>
      <c r="O593" s="111"/>
      <c r="P593" s="111"/>
      <c r="Q593" s="111"/>
      <c r="R593" s="111"/>
      <c r="S593" s="111"/>
      <c r="T593" s="111"/>
      <c r="U593" s="111"/>
      <c r="V593" s="111"/>
      <c r="W593" s="111"/>
      <c r="X593" s="111"/>
      <c r="Y593" s="111"/>
      <c r="Z593" s="111"/>
      <c r="AA593" s="111"/>
    </row>
    <row r="594" spans="1:27">
      <c r="A594" s="111"/>
      <c r="B594" s="111"/>
      <c r="C594" s="111"/>
      <c r="D594" s="111"/>
      <c r="E594" s="111"/>
      <c r="F594" s="111"/>
      <c r="G594" s="111"/>
      <c r="H594" s="111"/>
      <c r="I594" s="111"/>
      <c r="J594" s="111"/>
      <c r="K594" s="111"/>
      <c r="L594" s="111"/>
      <c r="M594" s="111"/>
      <c r="N594" s="111"/>
      <c r="O594" s="111"/>
      <c r="P594" s="111"/>
      <c r="Q594" s="111"/>
      <c r="R594" s="111"/>
      <c r="S594" s="111"/>
      <c r="T594" s="111"/>
      <c r="U594" s="111"/>
      <c r="V594" s="111"/>
      <c r="W594" s="111"/>
      <c r="X594" s="111"/>
      <c r="Y594" s="111"/>
      <c r="Z594" s="111"/>
      <c r="AA594" s="111"/>
    </row>
    <row r="595" spans="1:27">
      <c r="A595" s="111"/>
      <c r="B595" s="111"/>
      <c r="C595" s="111"/>
      <c r="D595" s="111"/>
      <c r="E595" s="111"/>
      <c r="F595" s="111"/>
      <c r="G595" s="111"/>
      <c r="H595" s="111"/>
      <c r="I595" s="111"/>
      <c r="J595" s="111"/>
      <c r="K595" s="111"/>
      <c r="L595" s="111"/>
      <c r="M595" s="111"/>
      <c r="N595" s="111"/>
      <c r="O595" s="111"/>
      <c r="P595" s="111"/>
      <c r="Q595" s="111"/>
      <c r="R595" s="111"/>
      <c r="S595" s="111"/>
      <c r="T595" s="111"/>
      <c r="U595" s="111"/>
      <c r="V595" s="111"/>
      <c r="W595" s="111"/>
      <c r="X595" s="111"/>
      <c r="Y595" s="111"/>
      <c r="Z595" s="111"/>
      <c r="AA595" s="111"/>
    </row>
    <row r="596" spans="1:27">
      <c r="A596" s="111"/>
      <c r="B596" s="111"/>
      <c r="C596" s="111"/>
      <c r="D596" s="111"/>
      <c r="E596" s="111"/>
      <c r="F596" s="111"/>
      <c r="G596" s="111"/>
      <c r="H596" s="111"/>
      <c r="I596" s="111"/>
      <c r="J596" s="111"/>
      <c r="K596" s="111"/>
      <c r="L596" s="111"/>
      <c r="M596" s="111"/>
      <c r="N596" s="111"/>
      <c r="O596" s="111"/>
      <c r="P596" s="111"/>
      <c r="Q596" s="111"/>
      <c r="R596" s="111"/>
      <c r="S596" s="111"/>
      <c r="T596" s="111"/>
      <c r="U596" s="111"/>
      <c r="V596" s="111"/>
      <c r="W596" s="111"/>
      <c r="X596" s="111"/>
      <c r="Y596" s="111"/>
      <c r="Z596" s="111"/>
      <c r="AA596" s="111"/>
    </row>
    <row r="597" spans="1:27">
      <c r="A597" s="111"/>
      <c r="B597" s="111"/>
      <c r="C597" s="111"/>
      <c r="D597" s="111"/>
      <c r="E597" s="111"/>
      <c r="F597" s="111"/>
      <c r="G597" s="111"/>
      <c r="H597" s="111"/>
      <c r="I597" s="111"/>
      <c r="J597" s="111"/>
      <c r="K597" s="111"/>
      <c r="L597" s="111"/>
      <c r="M597" s="111"/>
      <c r="N597" s="111"/>
      <c r="O597" s="111"/>
      <c r="P597" s="111"/>
      <c r="Q597" s="111"/>
      <c r="R597" s="111"/>
      <c r="S597" s="111"/>
      <c r="T597" s="111"/>
      <c r="U597" s="111"/>
      <c r="V597" s="111"/>
      <c r="W597" s="111"/>
      <c r="X597" s="111"/>
      <c r="Y597" s="111"/>
      <c r="Z597" s="111"/>
      <c r="AA597" s="111"/>
    </row>
    <row r="598" spans="1:27">
      <c r="A598" s="111"/>
      <c r="B598" s="111"/>
      <c r="C598" s="111"/>
      <c r="D598" s="111"/>
      <c r="E598" s="111"/>
      <c r="F598" s="111"/>
      <c r="G598" s="111"/>
      <c r="H598" s="111"/>
      <c r="I598" s="111"/>
      <c r="J598" s="111"/>
      <c r="K598" s="111"/>
      <c r="L598" s="111"/>
      <c r="M598" s="111"/>
      <c r="N598" s="111"/>
      <c r="O598" s="111"/>
      <c r="P598" s="111"/>
      <c r="Q598" s="111"/>
      <c r="R598" s="111"/>
      <c r="S598" s="111"/>
      <c r="T598" s="111"/>
      <c r="U598" s="111"/>
      <c r="V598" s="111"/>
      <c r="W598" s="111"/>
      <c r="X598" s="111"/>
      <c r="Y598" s="111"/>
      <c r="Z598" s="111"/>
      <c r="AA598" s="111"/>
    </row>
    <row r="599" spans="1:27">
      <c r="A599" s="111"/>
      <c r="B599" s="111"/>
      <c r="C599" s="111"/>
      <c r="D599" s="111"/>
      <c r="E599" s="111"/>
      <c r="F599" s="111"/>
      <c r="G599" s="111"/>
      <c r="H599" s="111"/>
      <c r="I599" s="111"/>
      <c r="J599" s="111"/>
      <c r="K599" s="111"/>
      <c r="L599" s="111"/>
      <c r="M599" s="111"/>
      <c r="N599" s="111"/>
      <c r="O599" s="111"/>
      <c r="P599" s="111"/>
      <c r="Q599" s="111"/>
      <c r="R599" s="111"/>
      <c r="S599" s="111"/>
      <c r="T599" s="111"/>
      <c r="U599" s="111"/>
      <c r="V599" s="111"/>
      <c r="W599" s="111"/>
      <c r="X599" s="111"/>
      <c r="Y599" s="111"/>
      <c r="Z599" s="111"/>
      <c r="AA599" s="111"/>
    </row>
    <row r="600" spans="1:27">
      <c r="A600" s="111"/>
      <c r="B600" s="111"/>
      <c r="C600" s="111"/>
      <c r="D600" s="111"/>
      <c r="E600" s="111"/>
      <c r="F600" s="111"/>
      <c r="G600" s="111"/>
      <c r="H600" s="111"/>
      <c r="I600" s="111"/>
      <c r="J600" s="111"/>
      <c r="K600" s="111"/>
      <c r="L600" s="111"/>
      <c r="M600" s="111"/>
      <c r="N600" s="111"/>
      <c r="O600" s="111"/>
      <c r="P600" s="111"/>
      <c r="Q600" s="111"/>
      <c r="R600" s="111"/>
      <c r="S600" s="111"/>
      <c r="T600" s="111"/>
      <c r="U600" s="111"/>
      <c r="V600" s="111"/>
      <c r="W600" s="111"/>
      <c r="X600" s="111"/>
      <c r="Y600" s="111"/>
      <c r="Z600" s="111"/>
      <c r="AA600" s="111"/>
    </row>
    <row r="601" spans="1:27">
      <c r="A601" s="111"/>
      <c r="B601" s="111"/>
      <c r="C601" s="111"/>
      <c r="D601" s="111"/>
      <c r="E601" s="111"/>
      <c r="F601" s="111"/>
      <c r="G601" s="111"/>
      <c r="H601" s="111"/>
      <c r="I601" s="111"/>
      <c r="J601" s="111"/>
      <c r="K601" s="111"/>
      <c r="L601" s="111"/>
      <c r="M601" s="111"/>
      <c r="N601" s="111"/>
      <c r="O601" s="111"/>
      <c r="P601" s="111"/>
      <c r="Q601" s="111"/>
      <c r="R601" s="111"/>
      <c r="S601" s="111"/>
      <c r="T601" s="111"/>
      <c r="U601" s="111"/>
      <c r="V601" s="111"/>
      <c r="W601" s="111"/>
      <c r="X601" s="111"/>
      <c r="Y601" s="111"/>
      <c r="Z601" s="111"/>
      <c r="AA601" s="111"/>
    </row>
    <row r="602" spans="1:27">
      <c r="A602" s="111"/>
      <c r="B602" s="111"/>
      <c r="C602" s="111"/>
      <c r="D602" s="111"/>
      <c r="E602" s="111"/>
      <c r="F602" s="111"/>
      <c r="G602" s="111"/>
      <c r="H602" s="111"/>
      <c r="I602" s="111"/>
      <c r="J602" s="111"/>
      <c r="K602" s="111"/>
      <c r="L602" s="111"/>
      <c r="M602" s="111"/>
      <c r="N602" s="111"/>
      <c r="O602" s="111"/>
      <c r="P602" s="111"/>
      <c r="Q602" s="111"/>
      <c r="R602" s="111"/>
      <c r="S602" s="111"/>
      <c r="T602" s="111"/>
      <c r="U602" s="111"/>
      <c r="V602" s="111"/>
      <c r="W602" s="111"/>
      <c r="X602" s="111"/>
      <c r="Y602" s="111"/>
      <c r="Z602" s="111"/>
      <c r="AA602" s="111"/>
    </row>
    <row r="603" spans="1:27">
      <c r="A603" s="111"/>
      <c r="B603" s="111"/>
      <c r="C603" s="111"/>
      <c r="D603" s="111"/>
      <c r="E603" s="111"/>
      <c r="F603" s="111"/>
      <c r="G603" s="111"/>
      <c r="H603" s="111"/>
      <c r="I603" s="111"/>
      <c r="J603" s="111"/>
      <c r="K603" s="111"/>
      <c r="L603" s="111"/>
      <c r="M603" s="111"/>
      <c r="N603" s="111"/>
      <c r="O603" s="111"/>
      <c r="P603" s="111"/>
      <c r="Q603" s="111"/>
      <c r="R603" s="111"/>
      <c r="S603" s="111"/>
      <c r="T603" s="111"/>
      <c r="U603" s="111"/>
      <c r="V603" s="111"/>
      <c r="W603" s="111"/>
      <c r="X603" s="111"/>
      <c r="Y603" s="111"/>
      <c r="Z603" s="111"/>
      <c r="AA603" s="111"/>
    </row>
    <row r="604" spans="1:27">
      <c r="A604" s="111"/>
      <c r="B604" s="111"/>
      <c r="C604" s="111"/>
      <c r="D604" s="111"/>
      <c r="E604" s="111"/>
      <c r="F604" s="111"/>
      <c r="G604" s="111"/>
      <c r="H604" s="111"/>
      <c r="I604" s="111"/>
      <c r="J604" s="111"/>
      <c r="K604" s="111"/>
      <c r="L604" s="111"/>
      <c r="M604" s="111"/>
      <c r="N604" s="111"/>
      <c r="O604" s="111"/>
      <c r="P604" s="111"/>
      <c r="Q604" s="111"/>
      <c r="R604" s="111"/>
      <c r="S604" s="111"/>
      <c r="T604" s="111"/>
      <c r="U604" s="111"/>
      <c r="V604" s="111"/>
      <c r="W604" s="111"/>
      <c r="X604" s="111"/>
      <c r="Y604" s="111"/>
      <c r="Z604" s="111"/>
      <c r="AA604" s="111"/>
    </row>
    <row r="605" spans="1:27">
      <c r="A605" s="111"/>
      <c r="B605" s="111"/>
      <c r="C605" s="111"/>
      <c r="D605" s="111"/>
      <c r="E605" s="111"/>
      <c r="F605" s="111"/>
      <c r="G605" s="111"/>
      <c r="H605" s="111"/>
      <c r="I605" s="111"/>
      <c r="J605" s="111"/>
      <c r="K605" s="111"/>
      <c r="L605" s="111"/>
      <c r="M605" s="111"/>
      <c r="N605" s="111"/>
      <c r="O605" s="111"/>
      <c r="P605" s="111"/>
      <c r="Q605" s="111"/>
      <c r="R605" s="111"/>
      <c r="S605" s="111"/>
      <c r="T605" s="111"/>
      <c r="U605" s="111"/>
      <c r="V605" s="111"/>
      <c r="W605" s="111"/>
      <c r="X605" s="111"/>
      <c r="Y605" s="111"/>
      <c r="Z605" s="111"/>
      <c r="AA605" s="111"/>
    </row>
    <row r="606" spans="1:27">
      <c r="A606" s="111"/>
      <c r="B606" s="111"/>
      <c r="C606" s="111"/>
      <c r="D606" s="111"/>
      <c r="E606" s="111"/>
      <c r="F606" s="111"/>
      <c r="G606" s="111"/>
      <c r="H606" s="111"/>
      <c r="I606" s="111"/>
      <c r="J606" s="111"/>
      <c r="K606" s="111"/>
      <c r="L606" s="111"/>
      <c r="M606" s="111"/>
      <c r="N606" s="111"/>
      <c r="O606" s="111"/>
      <c r="P606" s="111"/>
      <c r="Q606" s="111"/>
      <c r="R606" s="111"/>
      <c r="S606" s="111"/>
      <c r="T606" s="111"/>
      <c r="U606" s="111"/>
      <c r="V606" s="111"/>
      <c r="W606" s="111"/>
      <c r="X606" s="111"/>
      <c r="Y606" s="111"/>
      <c r="Z606" s="111"/>
      <c r="AA606" s="111"/>
    </row>
    <row r="607" spans="1:27">
      <c r="A607" s="111"/>
      <c r="B607" s="111"/>
      <c r="C607" s="111"/>
      <c r="D607" s="111"/>
      <c r="E607" s="111"/>
      <c r="F607" s="111"/>
      <c r="G607" s="111"/>
      <c r="H607" s="111"/>
      <c r="I607" s="111"/>
      <c r="J607" s="111"/>
      <c r="K607" s="111"/>
      <c r="L607" s="111"/>
      <c r="M607" s="111"/>
      <c r="N607" s="111"/>
      <c r="O607" s="111"/>
      <c r="P607" s="111"/>
      <c r="Q607" s="111"/>
      <c r="R607" s="111"/>
      <c r="S607" s="111"/>
      <c r="T607" s="111"/>
      <c r="U607" s="111"/>
      <c r="V607" s="111"/>
      <c r="W607" s="111"/>
      <c r="X607" s="111"/>
      <c r="Y607" s="111"/>
      <c r="Z607" s="111"/>
      <c r="AA607" s="111"/>
    </row>
    <row r="608" spans="1:27">
      <c r="A608" s="111"/>
      <c r="B608" s="111"/>
      <c r="C608" s="111"/>
      <c r="D608" s="111"/>
      <c r="E608" s="111"/>
      <c r="F608" s="111"/>
      <c r="G608" s="111"/>
      <c r="H608" s="111"/>
      <c r="I608" s="111"/>
      <c r="J608" s="111"/>
      <c r="K608" s="111"/>
      <c r="L608" s="111"/>
      <c r="M608" s="111"/>
      <c r="N608" s="111"/>
      <c r="O608" s="111"/>
      <c r="P608" s="111"/>
      <c r="Q608" s="111"/>
      <c r="R608" s="111"/>
      <c r="S608" s="111"/>
      <c r="T608" s="111"/>
      <c r="U608" s="111"/>
      <c r="V608" s="111"/>
      <c r="W608" s="111"/>
      <c r="X608" s="111"/>
      <c r="Y608" s="111"/>
      <c r="Z608" s="111"/>
      <c r="AA608" s="111"/>
    </row>
    <row r="609" spans="1:27">
      <c r="A609" s="111"/>
      <c r="B609" s="111"/>
      <c r="C609" s="111"/>
      <c r="D609" s="111"/>
      <c r="E609" s="111"/>
      <c r="F609" s="111"/>
      <c r="G609" s="111"/>
      <c r="H609" s="111"/>
      <c r="I609" s="111"/>
      <c r="J609" s="111"/>
      <c r="K609" s="111"/>
      <c r="L609" s="111"/>
      <c r="M609" s="111"/>
      <c r="N609" s="111"/>
      <c r="O609" s="111"/>
      <c r="P609" s="111"/>
      <c r="Q609" s="111"/>
      <c r="R609" s="111"/>
      <c r="S609" s="111"/>
      <c r="T609" s="111"/>
      <c r="U609" s="111"/>
      <c r="V609" s="111"/>
      <c r="W609" s="111"/>
      <c r="X609" s="111"/>
      <c r="Y609" s="111"/>
      <c r="Z609" s="111"/>
      <c r="AA609" s="111"/>
    </row>
    <row r="610" spans="1:27">
      <c r="A610" s="111"/>
      <c r="B610" s="111"/>
      <c r="C610" s="111"/>
      <c r="D610" s="111"/>
      <c r="E610" s="111"/>
      <c r="F610" s="111"/>
      <c r="G610" s="111"/>
      <c r="H610" s="111"/>
      <c r="I610" s="111"/>
      <c r="J610" s="111"/>
      <c r="K610" s="111"/>
      <c r="L610" s="111"/>
      <c r="M610" s="111"/>
      <c r="N610" s="111"/>
      <c r="O610" s="111"/>
      <c r="P610" s="111"/>
      <c r="Q610" s="111"/>
      <c r="R610" s="111"/>
      <c r="S610" s="111"/>
      <c r="T610" s="111"/>
      <c r="U610" s="111"/>
      <c r="V610" s="111"/>
      <c r="W610" s="111"/>
      <c r="X610" s="111"/>
      <c r="Y610" s="111"/>
      <c r="Z610" s="111"/>
      <c r="AA610" s="111"/>
    </row>
    <row r="611" spans="1:27">
      <c r="A611" s="111"/>
      <c r="B611" s="111"/>
      <c r="C611" s="111"/>
      <c r="D611" s="111"/>
      <c r="E611" s="111"/>
      <c r="F611" s="111"/>
      <c r="G611" s="111"/>
      <c r="H611" s="111"/>
      <c r="I611" s="111"/>
      <c r="J611" s="111"/>
      <c r="K611" s="111"/>
      <c r="L611" s="111"/>
      <c r="M611" s="111"/>
      <c r="N611" s="111"/>
      <c r="O611" s="111"/>
      <c r="P611" s="111"/>
      <c r="Q611" s="111"/>
      <c r="R611" s="111"/>
      <c r="S611" s="111"/>
      <c r="T611" s="111"/>
      <c r="U611" s="111"/>
      <c r="V611" s="111"/>
      <c r="W611" s="111"/>
      <c r="X611" s="111"/>
      <c r="Y611" s="111"/>
      <c r="Z611" s="111"/>
      <c r="AA611" s="111"/>
    </row>
    <row r="612" spans="1:27">
      <c r="A612" s="111"/>
      <c r="B612" s="111"/>
      <c r="C612" s="111"/>
      <c r="D612" s="111"/>
      <c r="E612" s="111"/>
      <c r="F612" s="111"/>
      <c r="G612" s="111"/>
      <c r="H612" s="111"/>
      <c r="I612" s="111"/>
      <c r="J612" s="111"/>
      <c r="K612" s="111"/>
      <c r="L612" s="111"/>
      <c r="M612" s="111"/>
      <c r="N612" s="111"/>
      <c r="O612" s="111"/>
      <c r="P612" s="111"/>
      <c r="Q612" s="111"/>
      <c r="R612" s="111"/>
      <c r="S612" s="111"/>
      <c r="T612" s="111"/>
      <c r="U612" s="111"/>
      <c r="V612" s="111"/>
      <c r="W612" s="111"/>
      <c r="X612" s="111"/>
      <c r="Y612" s="111"/>
      <c r="Z612" s="111"/>
      <c r="AA612" s="111"/>
    </row>
    <row r="613" spans="1:27">
      <c r="A613" s="111"/>
      <c r="B613" s="111"/>
      <c r="C613" s="111"/>
      <c r="D613" s="111"/>
      <c r="E613" s="111"/>
      <c r="F613" s="111"/>
      <c r="G613" s="111"/>
      <c r="H613" s="111"/>
      <c r="I613" s="111"/>
      <c r="J613" s="111"/>
      <c r="K613" s="111"/>
      <c r="L613" s="111"/>
      <c r="M613" s="111"/>
      <c r="N613" s="111"/>
      <c r="O613" s="111"/>
      <c r="P613" s="111"/>
      <c r="Q613" s="111"/>
      <c r="R613" s="111"/>
      <c r="S613" s="111"/>
      <c r="T613" s="111"/>
      <c r="U613" s="111"/>
      <c r="V613" s="111"/>
      <c r="W613" s="111"/>
      <c r="X613" s="111"/>
      <c r="Y613" s="111"/>
      <c r="Z613" s="111"/>
      <c r="AA613" s="111"/>
    </row>
    <row r="614" spans="1:27">
      <c r="A614" s="111"/>
      <c r="B614" s="111"/>
      <c r="C614" s="111"/>
      <c r="D614" s="111"/>
      <c r="E614" s="111"/>
      <c r="F614" s="111"/>
      <c r="G614" s="111"/>
      <c r="H614" s="111"/>
      <c r="I614" s="111"/>
      <c r="J614" s="111"/>
      <c r="K614" s="111"/>
      <c r="L614" s="111"/>
      <c r="M614" s="111"/>
      <c r="N614" s="111"/>
      <c r="O614" s="111"/>
      <c r="P614" s="111"/>
      <c r="Q614" s="111"/>
      <c r="R614" s="111"/>
      <c r="S614" s="111"/>
      <c r="T614" s="111"/>
      <c r="U614" s="111"/>
      <c r="V614" s="111"/>
      <c r="W614" s="111"/>
      <c r="X614" s="111"/>
      <c r="Y614" s="111"/>
      <c r="Z614" s="111"/>
      <c r="AA614" s="111"/>
    </row>
    <row r="615" spans="1:27">
      <c r="A615" s="111"/>
      <c r="B615" s="111"/>
      <c r="C615" s="111"/>
      <c r="D615" s="111"/>
      <c r="E615" s="111"/>
      <c r="F615" s="111"/>
      <c r="G615" s="111"/>
      <c r="H615" s="111"/>
      <c r="I615" s="111"/>
      <c r="J615" s="111"/>
      <c r="K615" s="111"/>
      <c r="L615" s="111"/>
      <c r="M615" s="111"/>
      <c r="N615" s="111"/>
      <c r="O615" s="111"/>
      <c r="P615" s="111"/>
      <c r="Q615" s="111"/>
      <c r="R615" s="111"/>
      <c r="S615" s="111"/>
      <c r="T615" s="111"/>
      <c r="U615" s="111"/>
      <c r="V615" s="111"/>
      <c r="W615" s="111"/>
      <c r="X615" s="111"/>
      <c r="Y615" s="111"/>
      <c r="Z615" s="111"/>
      <c r="AA615" s="111"/>
    </row>
    <row r="616" spans="1:27">
      <c r="A616" s="111"/>
      <c r="B616" s="111"/>
      <c r="C616" s="111"/>
      <c r="D616" s="111"/>
      <c r="E616" s="111"/>
      <c r="F616" s="111"/>
      <c r="G616" s="111"/>
      <c r="H616" s="111"/>
      <c r="I616" s="111"/>
      <c r="J616" s="111"/>
      <c r="K616" s="111"/>
      <c r="L616" s="111"/>
      <c r="M616" s="111"/>
      <c r="N616" s="111"/>
      <c r="O616" s="111"/>
      <c r="P616" s="111"/>
      <c r="Q616" s="111"/>
      <c r="R616" s="111"/>
      <c r="S616" s="111"/>
      <c r="T616" s="111"/>
      <c r="U616" s="111"/>
      <c r="V616" s="111"/>
      <c r="W616" s="111"/>
      <c r="X616" s="111"/>
      <c r="Y616" s="111"/>
      <c r="Z616" s="111"/>
      <c r="AA616" s="111"/>
    </row>
    <row r="617" spans="1:27">
      <c r="A617" s="111"/>
      <c r="B617" s="111"/>
      <c r="C617" s="111"/>
      <c r="D617" s="111"/>
      <c r="E617" s="111"/>
      <c r="F617" s="111"/>
      <c r="G617" s="111"/>
      <c r="H617" s="111"/>
      <c r="I617" s="111"/>
      <c r="J617" s="111"/>
      <c r="K617" s="111"/>
      <c r="L617" s="111"/>
      <c r="M617" s="111"/>
      <c r="N617" s="111"/>
      <c r="O617" s="111"/>
      <c r="P617" s="111"/>
      <c r="Q617" s="111"/>
      <c r="R617" s="111"/>
      <c r="S617" s="111"/>
      <c r="T617" s="111"/>
      <c r="U617" s="111"/>
      <c r="V617" s="111"/>
      <c r="W617" s="111"/>
      <c r="X617" s="111"/>
      <c r="Y617" s="111"/>
      <c r="Z617" s="111"/>
      <c r="AA617" s="111"/>
    </row>
    <row r="618" spans="1:27">
      <c r="A618" s="111"/>
      <c r="B618" s="111"/>
      <c r="C618" s="111"/>
      <c r="D618" s="111"/>
      <c r="E618" s="111"/>
      <c r="F618" s="111"/>
      <c r="G618" s="111"/>
      <c r="H618" s="111"/>
      <c r="I618" s="111"/>
      <c r="J618" s="111"/>
      <c r="K618" s="111"/>
      <c r="L618" s="111"/>
      <c r="M618" s="111"/>
      <c r="N618" s="111"/>
      <c r="O618" s="111"/>
      <c r="P618" s="111"/>
      <c r="Q618" s="111"/>
      <c r="R618" s="111"/>
      <c r="S618" s="111"/>
      <c r="T618" s="111"/>
      <c r="U618" s="111"/>
      <c r="V618" s="111"/>
      <c r="W618" s="111"/>
      <c r="X618" s="111"/>
      <c r="Y618" s="111"/>
      <c r="Z618" s="111"/>
      <c r="AA618" s="111"/>
    </row>
    <row r="619" spans="1:27">
      <c r="A619" s="111"/>
      <c r="B619" s="111"/>
      <c r="C619" s="111"/>
      <c r="D619" s="111"/>
      <c r="E619" s="111"/>
      <c r="F619" s="111"/>
      <c r="G619" s="111"/>
      <c r="H619" s="111"/>
      <c r="I619" s="111"/>
      <c r="J619" s="111"/>
      <c r="K619" s="111"/>
      <c r="L619" s="111"/>
      <c r="M619" s="111"/>
      <c r="N619" s="111"/>
      <c r="O619" s="111"/>
      <c r="P619" s="111"/>
      <c r="Q619" s="111"/>
      <c r="R619" s="111"/>
      <c r="S619" s="111"/>
      <c r="T619" s="111"/>
      <c r="U619" s="111"/>
      <c r="V619" s="111"/>
      <c r="W619" s="111"/>
      <c r="X619" s="111"/>
      <c r="Y619" s="111"/>
      <c r="Z619" s="111"/>
      <c r="AA619" s="111"/>
    </row>
    <row r="620" spans="1:27">
      <c r="A620" s="111"/>
      <c r="B620" s="111"/>
      <c r="C620" s="111"/>
      <c r="D620" s="111"/>
      <c r="E620" s="111"/>
      <c r="F620" s="111"/>
      <c r="G620" s="111"/>
      <c r="H620" s="111"/>
      <c r="I620" s="111"/>
      <c r="J620" s="111"/>
      <c r="K620" s="111"/>
      <c r="L620" s="111"/>
      <c r="M620" s="111"/>
      <c r="N620" s="111"/>
      <c r="O620" s="111"/>
      <c r="P620" s="111"/>
      <c r="Q620" s="111"/>
      <c r="R620" s="111"/>
      <c r="S620" s="111"/>
      <c r="T620" s="111"/>
      <c r="U620" s="111"/>
      <c r="V620" s="111"/>
      <c r="W620" s="111"/>
      <c r="X620" s="111"/>
      <c r="Y620" s="111"/>
      <c r="Z620" s="111"/>
      <c r="AA620" s="111"/>
    </row>
    <row r="621" spans="1:27">
      <c r="A621" s="111"/>
      <c r="B621" s="111"/>
      <c r="C621" s="111"/>
      <c r="D621" s="111"/>
      <c r="E621" s="111"/>
      <c r="F621" s="111"/>
      <c r="G621" s="111"/>
      <c r="H621" s="111"/>
      <c r="I621" s="111"/>
      <c r="J621" s="111"/>
      <c r="K621" s="111"/>
      <c r="L621" s="111"/>
      <c r="M621" s="111"/>
      <c r="N621" s="111"/>
      <c r="O621" s="111"/>
      <c r="P621" s="111"/>
      <c r="Q621" s="111"/>
      <c r="R621" s="111"/>
      <c r="S621" s="111"/>
      <c r="T621" s="111"/>
      <c r="U621" s="111"/>
      <c r="V621" s="111"/>
      <c r="W621" s="111"/>
      <c r="X621" s="111"/>
      <c r="Y621" s="111"/>
      <c r="Z621" s="111"/>
      <c r="AA621" s="111"/>
    </row>
    <row r="622" spans="1:27">
      <c r="A622" s="111"/>
      <c r="B622" s="111"/>
      <c r="C622" s="111"/>
      <c r="D622" s="111"/>
      <c r="E622" s="111"/>
      <c r="F622" s="111"/>
      <c r="G622" s="111"/>
      <c r="H622" s="111"/>
      <c r="I622" s="111"/>
      <c r="J622" s="111"/>
      <c r="K622" s="111"/>
      <c r="L622" s="111"/>
      <c r="M622" s="111"/>
      <c r="N622" s="111"/>
      <c r="O622" s="111"/>
      <c r="P622" s="111"/>
      <c r="Q622" s="111"/>
      <c r="R622" s="111"/>
      <c r="S622" s="111"/>
      <c r="T622" s="111"/>
      <c r="U622" s="111"/>
      <c r="V622" s="111"/>
      <c r="W622" s="111"/>
      <c r="X622" s="111"/>
      <c r="Y622" s="111"/>
      <c r="Z622" s="111"/>
      <c r="AA622" s="111"/>
    </row>
    <row r="623" spans="1:27">
      <c r="A623" s="111"/>
      <c r="B623" s="111"/>
      <c r="C623" s="111"/>
      <c r="D623" s="111"/>
      <c r="E623" s="111"/>
      <c r="F623" s="111"/>
      <c r="G623" s="111"/>
      <c r="H623" s="111"/>
      <c r="I623" s="111"/>
      <c r="J623" s="111"/>
      <c r="K623" s="111"/>
      <c r="L623" s="111"/>
      <c r="M623" s="111"/>
      <c r="N623" s="111"/>
      <c r="O623" s="111"/>
      <c r="P623" s="111"/>
      <c r="Q623" s="111"/>
      <c r="R623" s="111"/>
      <c r="S623" s="111"/>
      <c r="T623" s="111"/>
      <c r="U623" s="111"/>
      <c r="V623" s="111"/>
      <c r="W623" s="111"/>
      <c r="X623" s="111"/>
      <c r="Y623" s="111"/>
      <c r="Z623" s="111"/>
      <c r="AA623" s="111"/>
    </row>
    <row r="624" spans="1:27">
      <c r="A624" s="111"/>
      <c r="B624" s="111"/>
      <c r="C624" s="111"/>
      <c r="D624" s="111"/>
      <c r="E624" s="111"/>
      <c r="F624" s="111"/>
      <c r="G624" s="111"/>
      <c r="H624" s="111"/>
      <c r="I624" s="111"/>
      <c r="J624" s="111"/>
      <c r="K624" s="111"/>
      <c r="L624" s="111"/>
      <c r="M624" s="111"/>
      <c r="N624" s="111"/>
      <c r="O624" s="111"/>
      <c r="P624" s="111"/>
      <c r="Q624" s="111"/>
      <c r="R624" s="111"/>
      <c r="S624" s="111"/>
      <c r="T624" s="111"/>
      <c r="U624" s="111"/>
      <c r="V624" s="111"/>
      <c r="W624" s="111"/>
      <c r="X624" s="111"/>
      <c r="Y624" s="111"/>
      <c r="Z624" s="111"/>
      <c r="AA624" s="111"/>
    </row>
    <row r="625" spans="1:27">
      <c r="A625" s="111"/>
      <c r="B625" s="111"/>
      <c r="C625" s="111"/>
      <c r="D625" s="111"/>
      <c r="E625" s="111"/>
      <c r="F625" s="111"/>
      <c r="G625" s="111"/>
      <c r="H625" s="111"/>
      <c r="I625" s="111"/>
      <c r="J625" s="111"/>
      <c r="K625" s="111"/>
      <c r="L625" s="111"/>
      <c r="M625" s="111"/>
      <c r="N625" s="111"/>
      <c r="O625" s="111"/>
      <c r="P625" s="111"/>
      <c r="Q625" s="111"/>
      <c r="R625" s="111"/>
      <c r="S625" s="111"/>
      <c r="T625" s="111"/>
      <c r="U625" s="111"/>
      <c r="V625" s="111"/>
      <c r="W625" s="111"/>
      <c r="X625" s="111"/>
      <c r="Y625" s="111"/>
      <c r="Z625" s="111"/>
      <c r="AA625" s="111"/>
    </row>
    <row r="626" spans="1:27">
      <c r="A626" s="111"/>
      <c r="B626" s="111"/>
      <c r="C626" s="111"/>
      <c r="D626" s="111"/>
      <c r="E626" s="111"/>
      <c r="F626" s="111"/>
      <c r="G626" s="111"/>
      <c r="H626" s="111"/>
      <c r="I626" s="111"/>
      <c r="J626" s="111"/>
      <c r="K626" s="111"/>
      <c r="L626" s="111"/>
      <c r="M626" s="111"/>
      <c r="N626" s="111"/>
      <c r="O626" s="111"/>
      <c r="P626" s="111"/>
      <c r="Q626" s="111"/>
      <c r="R626" s="111"/>
      <c r="S626" s="111"/>
      <c r="T626" s="111"/>
      <c r="U626" s="111"/>
      <c r="V626" s="111"/>
      <c r="W626" s="111"/>
      <c r="X626" s="111"/>
      <c r="Y626" s="111"/>
      <c r="Z626" s="111"/>
      <c r="AA626" s="111"/>
    </row>
    <row r="627" spans="1:27">
      <c r="A627" s="111"/>
      <c r="B627" s="111"/>
      <c r="C627" s="111"/>
      <c r="D627" s="111"/>
      <c r="E627" s="111"/>
      <c r="F627" s="111"/>
      <c r="G627" s="111"/>
      <c r="H627" s="111"/>
      <c r="I627" s="111"/>
      <c r="J627" s="111"/>
      <c r="K627" s="111"/>
      <c r="L627" s="111"/>
      <c r="M627" s="111"/>
      <c r="N627" s="111"/>
      <c r="O627" s="111"/>
      <c r="P627" s="111"/>
      <c r="Q627" s="111"/>
      <c r="R627" s="111"/>
      <c r="S627" s="111"/>
      <c r="T627" s="111"/>
      <c r="U627" s="111"/>
      <c r="V627" s="111"/>
      <c r="W627" s="111"/>
      <c r="X627" s="111"/>
      <c r="Y627" s="111"/>
      <c r="Z627" s="111"/>
      <c r="AA627" s="111"/>
    </row>
    <row r="628" spans="1:27">
      <c r="A628" s="111"/>
      <c r="B628" s="111"/>
      <c r="C628" s="111"/>
      <c r="D628" s="111"/>
      <c r="E628" s="111"/>
      <c r="F628" s="111"/>
      <c r="G628" s="111"/>
      <c r="H628" s="111"/>
      <c r="I628" s="111"/>
      <c r="J628" s="111"/>
      <c r="K628" s="111"/>
      <c r="L628" s="111"/>
      <c r="M628" s="111"/>
      <c r="N628" s="111"/>
      <c r="O628" s="111"/>
      <c r="P628" s="111"/>
      <c r="Q628" s="111"/>
      <c r="R628" s="111"/>
      <c r="S628" s="111"/>
      <c r="T628" s="111"/>
      <c r="U628" s="111"/>
      <c r="V628" s="111"/>
      <c r="W628" s="111"/>
      <c r="X628" s="111"/>
      <c r="Y628" s="111"/>
      <c r="Z628" s="111"/>
      <c r="AA628" s="111"/>
    </row>
    <row r="629" spans="1:27">
      <c r="A629" s="111"/>
      <c r="B629" s="111"/>
      <c r="C629" s="111"/>
      <c r="D629" s="111"/>
      <c r="E629" s="111"/>
      <c r="F629" s="111"/>
      <c r="G629" s="111"/>
      <c r="H629" s="111"/>
      <c r="I629" s="111"/>
      <c r="J629" s="111"/>
      <c r="K629" s="111"/>
      <c r="L629" s="111"/>
      <c r="M629" s="111"/>
      <c r="N629" s="111"/>
      <c r="O629" s="111"/>
      <c r="P629" s="111"/>
      <c r="Q629" s="111"/>
      <c r="R629" s="111"/>
      <c r="S629" s="111"/>
      <c r="T629" s="111"/>
      <c r="U629" s="111"/>
      <c r="V629" s="111"/>
      <c r="W629" s="111"/>
      <c r="X629" s="111"/>
      <c r="Y629" s="111"/>
      <c r="Z629" s="111"/>
      <c r="AA629" s="111"/>
    </row>
    <row r="630" spans="1:27">
      <c r="A630" s="111"/>
      <c r="B630" s="111"/>
      <c r="C630" s="111"/>
      <c r="D630" s="111"/>
      <c r="E630" s="111"/>
      <c r="F630" s="111"/>
      <c r="G630" s="111"/>
      <c r="H630" s="111"/>
      <c r="I630" s="111"/>
      <c r="J630" s="111"/>
      <c r="K630" s="111"/>
      <c r="L630" s="111"/>
      <c r="M630" s="111"/>
      <c r="N630" s="111"/>
      <c r="O630" s="111"/>
      <c r="P630" s="111"/>
      <c r="Q630" s="111"/>
      <c r="R630" s="111"/>
      <c r="S630" s="111"/>
      <c r="T630" s="111"/>
      <c r="U630" s="111"/>
      <c r="V630" s="111"/>
      <c r="W630" s="111"/>
      <c r="X630" s="111"/>
      <c r="Y630" s="111"/>
      <c r="Z630" s="111"/>
      <c r="AA630" s="111"/>
    </row>
    <row r="631" spans="1:27">
      <c r="A631" s="111"/>
      <c r="B631" s="111"/>
      <c r="C631" s="111"/>
      <c r="D631" s="111"/>
      <c r="E631" s="111"/>
      <c r="F631" s="111"/>
      <c r="G631" s="111"/>
      <c r="H631" s="111"/>
      <c r="I631" s="111"/>
      <c r="J631" s="111"/>
      <c r="K631" s="111"/>
      <c r="L631" s="111"/>
      <c r="M631" s="111"/>
      <c r="N631" s="111"/>
      <c r="O631" s="111"/>
      <c r="P631" s="111"/>
      <c r="Q631" s="111"/>
      <c r="R631" s="111"/>
      <c r="S631" s="111"/>
      <c r="T631" s="111"/>
      <c r="U631" s="111"/>
      <c r="V631" s="111"/>
      <c r="W631" s="111"/>
      <c r="X631" s="111"/>
      <c r="Y631" s="111"/>
      <c r="Z631" s="111"/>
      <c r="AA631" s="111"/>
    </row>
    <row r="632" spans="1:27">
      <c r="A632" s="111"/>
      <c r="B632" s="111"/>
      <c r="C632" s="111"/>
      <c r="D632" s="111"/>
      <c r="E632" s="111"/>
      <c r="F632" s="111"/>
      <c r="G632" s="111"/>
      <c r="H632" s="111"/>
      <c r="I632" s="111"/>
      <c r="J632" s="111"/>
      <c r="K632" s="111"/>
      <c r="L632" s="111"/>
      <c r="M632" s="111"/>
      <c r="N632" s="111"/>
      <c r="O632" s="111"/>
      <c r="P632" s="111"/>
      <c r="Q632" s="111"/>
      <c r="R632" s="111"/>
      <c r="S632" s="111"/>
      <c r="T632" s="111"/>
      <c r="U632" s="111"/>
      <c r="V632" s="111"/>
      <c r="W632" s="111"/>
      <c r="X632" s="111"/>
      <c r="Y632" s="111"/>
      <c r="Z632" s="111"/>
      <c r="AA632" s="111"/>
    </row>
    <row r="633" spans="1:27">
      <c r="A633" s="111"/>
      <c r="B633" s="111"/>
      <c r="C633" s="111"/>
      <c r="D633" s="111"/>
      <c r="E633" s="111"/>
      <c r="F633" s="111"/>
      <c r="G633" s="111"/>
      <c r="H633" s="111"/>
      <c r="I633" s="111"/>
      <c r="J633" s="111"/>
      <c r="K633" s="111"/>
      <c r="L633" s="111"/>
      <c r="M633" s="111"/>
      <c r="N633" s="111"/>
      <c r="O633" s="111"/>
      <c r="P633" s="111"/>
      <c r="Q633" s="111"/>
      <c r="R633" s="111"/>
      <c r="S633" s="111"/>
      <c r="T633" s="111"/>
      <c r="U633" s="111"/>
      <c r="V633" s="111"/>
      <c r="W633" s="111"/>
      <c r="X633" s="111"/>
      <c r="Y633" s="111"/>
      <c r="Z633" s="111"/>
      <c r="AA633" s="111"/>
    </row>
    <row r="634" spans="1:27">
      <c r="A634" s="111"/>
      <c r="B634" s="111"/>
      <c r="C634" s="111"/>
      <c r="D634" s="111"/>
      <c r="E634" s="111"/>
      <c r="F634" s="111"/>
      <c r="G634" s="111"/>
      <c r="H634" s="111"/>
      <c r="I634" s="111"/>
      <c r="J634" s="111"/>
      <c r="K634" s="111"/>
      <c r="L634" s="111"/>
      <c r="M634" s="111"/>
      <c r="N634" s="111"/>
      <c r="O634" s="111"/>
      <c r="P634" s="111"/>
      <c r="Q634" s="111"/>
      <c r="R634" s="111"/>
      <c r="S634" s="111"/>
      <c r="T634" s="111"/>
      <c r="U634" s="111"/>
      <c r="V634" s="111"/>
      <c r="W634" s="111"/>
      <c r="X634" s="111"/>
      <c r="Y634" s="111"/>
      <c r="Z634" s="111"/>
      <c r="AA634" s="111"/>
    </row>
    <row r="635" spans="1:27">
      <c r="A635" s="111"/>
      <c r="B635" s="111"/>
      <c r="C635" s="111"/>
      <c r="D635" s="111"/>
      <c r="E635" s="111"/>
      <c r="F635" s="111"/>
      <c r="G635" s="111"/>
      <c r="H635" s="111"/>
      <c r="I635" s="111"/>
      <c r="J635" s="111"/>
      <c r="K635" s="111"/>
      <c r="L635" s="111"/>
      <c r="M635" s="111"/>
      <c r="N635" s="111"/>
      <c r="O635" s="111"/>
      <c r="P635" s="111"/>
      <c r="Q635" s="111"/>
      <c r="R635" s="111"/>
      <c r="S635" s="111"/>
      <c r="T635" s="111"/>
      <c r="U635" s="111"/>
      <c r="V635" s="111"/>
      <c r="W635" s="111"/>
      <c r="X635" s="111"/>
      <c r="Y635" s="111"/>
      <c r="Z635" s="111"/>
      <c r="AA635" s="111"/>
    </row>
    <row r="636" spans="1:27">
      <c r="A636" s="111"/>
      <c r="B636" s="111"/>
      <c r="C636" s="111"/>
      <c r="D636" s="111"/>
      <c r="E636" s="111"/>
      <c r="F636" s="111"/>
      <c r="G636" s="111"/>
      <c r="H636" s="111"/>
      <c r="I636" s="111"/>
      <c r="J636" s="111"/>
      <c r="K636" s="111"/>
      <c r="L636" s="111"/>
      <c r="M636" s="111"/>
      <c r="N636" s="111"/>
      <c r="O636" s="111"/>
      <c r="P636" s="111"/>
      <c r="Q636" s="111"/>
      <c r="R636" s="111"/>
      <c r="S636" s="111"/>
      <c r="T636" s="111"/>
      <c r="U636" s="111"/>
      <c r="V636" s="111"/>
      <c r="W636" s="111"/>
      <c r="X636" s="111"/>
      <c r="Y636" s="111"/>
      <c r="Z636" s="111"/>
      <c r="AA636" s="111"/>
    </row>
    <row r="637" spans="1:27">
      <c r="A637" s="111"/>
      <c r="B637" s="111"/>
      <c r="C637" s="111"/>
      <c r="D637" s="111"/>
      <c r="E637" s="111"/>
      <c r="F637" s="111"/>
      <c r="G637" s="111"/>
      <c r="H637" s="111"/>
      <c r="I637" s="111"/>
      <c r="J637" s="111"/>
      <c r="K637" s="111"/>
      <c r="L637" s="111"/>
      <c r="M637" s="111"/>
      <c r="N637" s="111"/>
      <c r="O637" s="111"/>
      <c r="P637" s="111"/>
      <c r="Q637" s="111"/>
      <c r="R637" s="111"/>
      <c r="S637" s="111"/>
      <c r="T637" s="111"/>
      <c r="U637" s="111"/>
      <c r="V637" s="111"/>
      <c r="W637" s="111"/>
      <c r="X637" s="111"/>
      <c r="Y637" s="111"/>
      <c r="Z637" s="111"/>
      <c r="AA637" s="111"/>
    </row>
    <row r="638" spans="1:27">
      <c r="A638" s="111"/>
      <c r="B638" s="111"/>
      <c r="C638" s="111"/>
      <c r="D638" s="111"/>
      <c r="E638" s="111"/>
      <c r="F638" s="111"/>
      <c r="G638" s="111"/>
      <c r="H638" s="111"/>
      <c r="I638" s="111"/>
      <c r="J638" s="111"/>
      <c r="K638" s="111"/>
      <c r="L638" s="111"/>
      <c r="M638" s="111"/>
      <c r="N638" s="111"/>
      <c r="O638" s="111"/>
      <c r="P638" s="111"/>
      <c r="Q638" s="111"/>
      <c r="R638" s="111"/>
      <c r="S638" s="111"/>
      <c r="T638" s="111"/>
      <c r="U638" s="111"/>
      <c r="V638" s="111"/>
      <c r="W638" s="111"/>
      <c r="X638" s="111"/>
      <c r="Y638" s="111"/>
      <c r="Z638" s="111"/>
      <c r="AA638" s="111"/>
    </row>
    <row r="639" spans="1:27">
      <c r="A639" s="111"/>
      <c r="B639" s="111"/>
      <c r="C639" s="111"/>
      <c r="D639" s="111"/>
      <c r="E639" s="111"/>
      <c r="F639" s="111"/>
      <c r="G639" s="111"/>
      <c r="H639" s="111"/>
      <c r="I639" s="111"/>
      <c r="J639" s="111"/>
      <c r="K639" s="111"/>
      <c r="L639" s="111"/>
      <c r="M639" s="111"/>
      <c r="N639" s="111"/>
      <c r="O639" s="111"/>
      <c r="P639" s="111"/>
      <c r="Q639" s="111"/>
      <c r="R639" s="111"/>
      <c r="S639" s="111"/>
      <c r="T639" s="111"/>
      <c r="U639" s="111"/>
      <c r="V639" s="111"/>
      <c r="W639" s="111"/>
      <c r="X639" s="111"/>
      <c r="Y639" s="111"/>
      <c r="Z639" s="111"/>
      <c r="AA639" s="111"/>
    </row>
    <row r="640" spans="1:27">
      <c r="A640" s="111"/>
      <c r="B640" s="111"/>
      <c r="C640" s="111"/>
      <c r="D640" s="111"/>
      <c r="E640" s="111"/>
      <c r="F640" s="111"/>
      <c r="G640" s="111"/>
      <c r="H640" s="111"/>
      <c r="I640" s="111"/>
      <c r="J640" s="111"/>
      <c r="K640" s="111"/>
      <c r="L640" s="111"/>
      <c r="M640" s="111"/>
      <c r="N640" s="111"/>
      <c r="O640" s="111"/>
      <c r="P640" s="111"/>
      <c r="Q640" s="111"/>
      <c r="R640" s="111"/>
      <c r="S640" s="111"/>
      <c r="T640" s="111"/>
      <c r="U640" s="111"/>
      <c r="V640" s="111"/>
      <c r="W640" s="111"/>
      <c r="X640" s="111"/>
      <c r="Y640" s="111"/>
      <c r="Z640" s="111"/>
      <c r="AA640" s="111"/>
    </row>
    <row r="641" spans="1:27">
      <c r="A641" s="111"/>
      <c r="B641" s="111"/>
      <c r="C641" s="111"/>
      <c r="D641" s="111"/>
      <c r="E641" s="111"/>
      <c r="F641" s="111"/>
      <c r="G641" s="111"/>
      <c r="H641" s="111"/>
      <c r="I641" s="111"/>
      <c r="J641" s="111"/>
      <c r="K641" s="111"/>
      <c r="L641" s="111"/>
      <c r="M641" s="111"/>
      <c r="N641" s="111"/>
      <c r="O641" s="111"/>
      <c r="P641" s="111"/>
      <c r="Q641" s="111"/>
      <c r="R641" s="111"/>
      <c r="S641" s="111"/>
      <c r="T641" s="111"/>
      <c r="U641" s="111"/>
      <c r="V641" s="111"/>
      <c r="W641" s="111"/>
      <c r="X641" s="111"/>
      <c r="Y641" s="111"/>
      <c r="Z641" s="111"/>
      <c r="AA641" s="111"/>
    </row>
    <row r="642" spans="1:27">
      <c r="A642" s="111"/>
      <c r="B642" s="111"/>
      <c r="C642" s="111"/>
      <c r="D642" s="111"/>
      <c r="E642" s="111"/>
      <c r="F642" s="111"/>
      <c r="G642" s="111"/>
      <c r="H642" s="111"/>
      <c r="I642" s="111"/>
      <c r="J642" s="111"/>
      <c r="K642" s="111"/>
      <c r="L642" s="111"/>
      <c r="M642" s="111"/>
      <c r="N642" s="111"/>
      <c r="O642" s="111"/>
      <c r="P642" s="111"/>
      <c r="Q642" s="111"/>
      <c r="R642" s="111"/>
      <c r="S642" s="111"/>
      <c r="T642" s="111"/>
      <c r="U642" s="111"/>
      <c r="V642" s="111"/>
      <c r="W642" s="111"/>
      <c r="X642" s="111"/>
      <c r="Y642" s="111"/>
      <c r="Z642" s="111"/>
      <c r="AA642" s="111"/>
    </row>
    <row r="643" spans="1:27">
      <c r="A643" s="111"/>
      <c r="B643" s="111"/>
      <c r="C643" s="111"/>
      <c r="D643" s="111"/>
      <c r="E643" s="111"/>
      <c r="F643" s="111"/>
      <c r="G643" s="111"/>
      <c r="H643" s="111"/>
      <c r="I643" s="111"/>
      <c r="J643" s="111"/>
      <c r="K643" s="111"/>
      <c r="L643" s="111"/>
      <c r="M643" s="111"/>
      <c r="N643" s="111"/>
      <c r="O643" s="111"/>
      <c r="P643" s="111"/>
      <c r="Q643" s="111"/>
      <c r="R643" s="111"/>
      <c r="S643" s="111"/>
      <c r="T643" s="111"/>
      <c r="U643" s="111"/>
      <c r="V643" s="111"/>
      <c r="W643" s="111"/>
      <c r="X643" s="111"/>
      <c r="Y643" s="111"/>
      <c r="Z643" s="111"/>
      <c r="AA643" s="111"/>
    </row>
    <row r="644" spans="1:27">
      <c r="A644" s="111"/>
      <c r="B644" s="111"/>
      <c r="C644" s="111"/>
      <c r="D644" s="111"/>
      <c r="E644" s="111"/>
      <c r="F644" s="111"/>
      <c r="G644" s="111"/>
      <c r="H644" s="111"/>
      <c r="I644" s="111"/>
      <c r="J644" s="111"/>
      <c r="K644" s="111"/>
      <c r="L644" s="111"/>
      <c r="M644" s="111"/>
      <c r="N644" s="111"/>
      <c r="O644" s="111"/>
      <c r="P644" s="111"/>
      <c r="Q644" s="111"/>
      <c r="R644" s="111"/>
      <c r="S644" s="111"/>
      <c r="T644" s="111"/>
      <c r="U644" s="111"/>
      <c r="V644" s="111"/>
      <c r="W644" s="111"/>
      <c r="X644" s="111"/>
      <c r="Y644" s="111"/>
      <c r="Z644" s="111"/>
      <c r="AA644" s="111"/>
    </row>
    <row r="645" spans="1:27">
      <c r="A645" s="111"/>
      <c r="B645" s="111"/>
      <c r="C645" s="111"/>
      <c r="D645" s="111"/>
      <c r="E645" s="111"/>
      <c r="F645" s="111"/>
      <c r="G645" s="111"/>
      <c r="H645" s="111"/>
      <c r="I645" s="111"/>
      <c r="J645" s="111"/>
      <c r="K645" s="111"/>
      <c r="L645" s="111"/>
      <c r="M645" s="111"/>
      <c r="N645" s="111"/>
      <c r="O645" s="111"/>
      <c r="P645" s="111"/>
      <c r="Q645" s="111"/>
      <c r="R645" s="111"/>
      <c r="S645" s="111"/>
      <c r="T645" s="111"/>
      <c r="U645" s="111"/>
      <c r="V645" s="111"/>
      <c r="W645" s="111"/>
      <c r="X645" s="111"/>
      <c r="Y645" s="111"/>
      <c r="Z645" s="111"/>
      <c r="AA645" s="111"/>
    </row>
    <row r="646" spans="1:27">
      <c r="A646" s="111"/>
      <c r="B646" s="111"/>
      <c r="C646" s="111"/>
      <c r="D646" s="111"/>
      <c r="E646" s="111"/>
      <c r="F646" s="111"/>
      <c r="G646" s="111"/>
      <c r="H646" s="111"/>
      <c r="I646" s="111"/>
      <c r="J646" s="111"/>
      <c r="K646" s="111"/>
      <c r="L646" s="111"/>
      <c r="M646" s="111"/>
      <c r="N646" s="111"/>
      <c r="O646" s="111"/>
      <c r="P646" s="111"/>
      <c r="Q646" s="111"/>
      <c r="R646" s="111"/>
      <c r="S646" s="111"/>
      <c r="T646" s="111"/>
      <c r="U646" s="111"/>
      <c r="V646" s="111"/>
      <c r="W646" s="111"/>
      <c r="X646" s="111"/>
      <c r="Y646" s="111"/>
      <c r="Z646" s="111"/>
      <c r="AA646" s="111"/>
    </row>
    <row r="647" spans="1:27">
      <c r="A647" s="111"/>
      <c r="B647" s="111"/>
      <c r="C647" s="111"/>
      <c r="D647" s="111"/>
      <c r="E647" s="111"/>
      <c r="F647" s="111"/>
      <c r="G647" s="111"/>
      <c r="H647" s="111"/>
      <c r="I647" s="111"/>
      <c r="J647" s="111"/>
      <c r="K647" s="111"/>
      <c r="L647" s="111"/>
      <c r="M647" s="111"/>
      <c r="N647" s="111"/>
      <c r="O647" s="111"/>
      <c r="P647" s="111"/>
      <c r="Q647" s="111"/>
      <c r="R647" s="111"/>
      <c r="S647" s="111"/>
      <c r="T647" s="111"/>
      <c r="U647" s="111"/>
      <c r="V647" s="111"/>
      <c r="W647" s="111"/>
      <c r="X647" s="111"/>
      <c r="Y647" s="111"/>
      <c r="Z647" s="111"/>
      <c r="AA647" s="111"/>
    </row>
    <row r="648" spans="1:27">
      <c r="A648" s="111"/>
      <c r="B648" s="111"/>
      <c r="C648" s="111"/>
      <c r="D648" s="111"/>
      <c r="E648" s="111"/>
      <c r="F648" s="111"/>
      <c r="G648" s="111"/>
      <c r="H648" s="111"/>
      <c r="I648" s="111"/>
      <c r="J648" s="111"/>
      <c r="K648" s="111"/>
      <c r="L648" s="111"/>
      <c r="M648" s="111"/>
      <c r="N648" s="111"/>
      <c r="O648" s="111"/>
      <c r="P648" s="111"/>
      <c r="Q648" s="111"/>
      <c r="R648" s="111"/>
      <c r="S648" s="111"/>
      <c r="T648" s="111"/>
      <c r="U648" s="111"/>
      <c r="V648" s="111"/>
      <c r="W648" s="111"/>
      <c r="X648" s="111"/>
      <c r="Y648" s="111"/>
      <c r="Z648" s="111"/>
      <c r="AA648" s="111"/>
    </row>
    <row r="649" spans="1:27">
      <c r="A649" s="111"/>
      <c r="B649" s="111"/>
      <c r="C649" s="111"/>
      <c r="D649" s="111"/>
      <c r="E649" s="111"/>
      <c r="F649" s="111"/>
      <c r="G649" s="111"/>
      <c r="H649" s="111"/>
      <c r="I649" s="111"/>
      <c r="J649" s="111"/>
      <c r="K649" s="111"/>
      <c r="L649" s="111"/>
      <c r="M649" s="111"/>
      <c r="N649" s="111"/>
      <c r="O649" s="111"/>
      <c r="P649" s="111"/>
      <c r="Q649" s="111"/>
      <c r="R649" s="111"/>
      <c r="S649" s="111"/>
      <c r="T649" s="111"/>
      <c r="U649" s="111"/>
      <c r="V649" s="111"/>
      <c r="W649" s="111"/>
      <c r="X649" s="111"/>
      <c r="Y649" s="111"/>
      <c r="Z649" s="111"/>
      <c r="AA649" s="111"/>
    </row>
    <row r="650" spans="1:27">
      <c r="A650" s="111"/>
      <c r="B650" s="111"/>
      <c r="C650" s="111"/>
      <c r="D650" s="111"/>
      <c r="E650" s="111"/>
      <c r="F650" s="111"/>
      <c r="G650" s="111"/>
      <c r="H650" s="111"/>
      <c r="I650" s="111"/>
      <c r="J650" s="111"/>
      <c r="K650" s="111"/>
      <c r="L650" s="111"/>
      <c r="M650" s="111"/>
      <c r="N650" s="111"/>
      <c r="O650" s="111"/>
      <c r="P650" s="111"/>
      <c r="Q650" s="111"/>
      <c r="R650" s="111"/>
      <c r="S650" s="111"/>
      <c r="T650" s="111"/>
      <c r="U650" s="111"/>
      <c r="V650" s="111"/>
      <c r="W650" s="111"/>
      <c r="X650" s="111"/>
      <c r="Y650" s="111"/>
      <c r="Z650" s="111"/>
      <c r="AA650" s="111"/>
    </row>
    <row r="651" spans="1:27">
      <c r="A651" s="111"/>
      <c r="B651" s="111"/>
      <c r="C651" s="111"/>
      <c r="D651" s="111"/>
      <c r="E651" s="111"/>
      <c r="F651" s="111"/>
      <c r="G651" s="111"/>
      <c r="H651" s="111"/>
      <c r="I651" s="111"/>
      <c r="J651" s="111"/>
      <c r="K651" s="111"/>
      <c r="L651" s="111"/>
      <c r="M651" s="111"/>
      <c r="N651" s="111"/>
      <c r="O651" s="111"/>
      <c r="P651" s="111"/>
      <c r="Q651" s="111"/>
      <c r="R651" s="111"/>
      <c r="S651" s="111"/>
      <c r="T651" s="111"/>
      <c r="U651" s="111"/>
      <c r="V651" s="111"/>
      <c r="W651" s="111"/>
      <c r="X651" s="111"/>
      <c r="Y651" s="111"/>
      <c r="Z651" s="111"/>
      <c r="AA651" s="111"/>
    </row>
    <row r="652" spans="1:27">
      <c r="A652" s="111"/>
      <c r="B652" s="111"/>
      <c r="C652" s="111"/>
      <c r="D652" s="111"/>
      <c r="E652" s="111"/>
      <c r="F652" s="111"/>
      <c r="G652" s="111"/>
      <c r="H652" s="111"/>
      <c r="I652" s="111"/>
      <c r="J652" s="111"/>
      <c r="K652" s="111"/>
      <c r="L652" s="111"/>
      <c r="M652" s="111"/>
      <c r="N652" s="111"/>
      <c r="O652" s="111"/>
      <c r="P652" s="111"/>
      <c r="Q652" s="111"/>
      <c r="R652" s="111"/>
      <c r="S652" s="111"/>
      <c r="T652" s="111"/>
      <c r="U652" s="111"/>
      <c r="V652" s="111"/>
      <c r="W652" s="111"/>
      <c r="X652" s="111"/>
      <c r="Y652" s="111"/>
      <c r="Z652" s="111"/>
      <c r="AA652" s="111"/>
    </row>
    <row r="653" spans="1:27">
      <c r="A653" s="111"/>
      <c r="B653" s="111"/>
      <c r="C653" s="111"/>
      <c r="D653" s="111"/>
      <c r="E653" s="111"/>
      <c r="F653" s="111"/>
      <c r="G653" s="111"/>
      <c r="H653" s="111"/>
      <c r="I653" s="111"/>
      <c r="J653" s="111"/>
      <c r="K653" s="111"/>
      <c r="L653" s="111"/>
      <c r="M653" s="111"/>
      <c r="N653" s="111"/>
      <c r="O653" s="111"/>
      <c r="P653" s="111"/>
      <c r="Q653" s="111"/>
      <c r="R653" s="111"/>
      <c r="S653" s="111"/>
      <c r="T653" s="111"/>
      <c r="U653" s="111"/>
      <c r="V653" s="111"/>
      <c r="W653" s="111"/>
      <c r="X653" s="111"/>
      <c r="Y653" s="111"/>
      <c r="Z653" s="111"/>
      <c r="AA653" s="111"/>
    </row>
    <row r="654" spans="1:27">
      <c r="A654" s="111"/>
      <c r="B654" s="111"/>
      <c r="C654" s="111"/>
      <c r="D654" s="111"/>
      <c r="E654" s="111"/>
      <c r="F654" s="111"/>
      <c r="G654" s="111"/>
      <c r="H654" s="111"/>
      <c r="I654" s="111"/>
      <c r="J654" s="111"/>
      <c r="K654" s="111"/>
      <c r="L654" s="111"/>
      <c r="M654" s="111"/>
      <c r="N654" s="111"/>
      <c r="O654" s="111"/>
      <c r="P654" s="111"/>
      <c r="Q654" s="111"/>
      <c r="R654" s="111"/>
      <c r="S654" s="111"/>
      <c r="T654" s="111"/>
      <c r="U654" s="111"/>
      <c r="V654" s="111"/>
      <c r="W654" s="111"/>
      <c r="X654" s="111"/>
      <c r="Y654" s="111"/>
      <c r="Z654" s="111"/>
      <c r="AA654" s="111"/>
    </row>
    <row r="655" spans="1:27">
      <c r="A655" s="111"/>
      <c r="B655" s="111"/>
      <c r="C655" s="111"/>
      <c r="D655" s="111"/>
      <c r="E655" s="111"/>
      <c r="F655" s="111"/>
      <c r="G655" s="111"/>
      <c r="H655" s="111"/>
      <c r="I655" s="111"/>
      <c r="J655" s="111"/>
      <c r="K655" s="111"/>
      <c r="L655" s="111"/>
      <c r="M655" s="111"/>
      <c r="N655" s="111"/>
      <c r="O655" s="111"/>
      <c r="P655" s="111"/>
      <c r="Q655" s="111"/>
      <c r="R655" s="111"/>
      <c r="S655" s="111"/>
      <c r="T655" s="111"/>
      <c r="U655" s="111"/>
      <c r="V655" s="111"/>
      <c r="W655" s="111"/>
      <c r="X655" s="111"/>
      <c r="Y655" s="111"/>
      <c r="Z655" s="111"/>
      <c r="AA655" s="111"/>
    </row>
    <row r="656" spans="1:27">
      <c r="A656" s="111"/>
      <c r="B656" s="111"/>
      <c r="C656" s="111"/>
      <c r="D656" s="111"/>
      <c r="E656" s="111"/>
      <c r="F656" s="111"/>
      <c r="G656" s="111"/>
      <c r="H656" s="111"/>
      <c r="I656" s="111"/>
      <c r="J656" s="111"/>
      <c r="K656" s="111"/>
      <c r="L656" s="111"/>
      <c r="M656" s="111"/>
      <c r="N656" s="111"/>
      <c r="O656" s="111"/>
      <c r="P656" s="111"/>
      <c r="Q656" s="111"/>
      <c r="R656" s="111"/>
      <c r="S656" s="111"/>
      <c r="T656" s="111"/>
      <c r="U656" s="111"/>
      <c r="V656" s="111"/>
      <c r="W656" s="111"/>
      <c r="X656" s="111"/>
      <c r="Y656" s="111"/>
      <c r="Z656" s="111"/>
      <c r="AA656" s="111"/>
    </row>
    <row r="657" spans="1:27">
      <c r="A657" s="111"/>
      <c r="B657" s="111"/>
      <c r="C657" s="111"/>
      <c r="D657" s="111"/>
      <c r="E657" s="111"/>
      <c r="F657" s="111"/>
      <c r="G657" s="111"/>
      <c r="H657" s="111"/>
      <c r="I657" s="111"/>
      <c r="J657" s="111"/>
      <c r="K657" s="111"/>
      <c r="L657" s="111"/>
      <c r="M657" s="111"/>
      <c r="N657" s="111"/>
      <c r="O657" s="111"/>
      <c r="P657" s="111"/>
      <c r="Q657" s="111"/>
      <c r="R657" s="111"/>
      <c r="S657" s="111"/>
      <c r="T657" s="111"/>
      <c r="U657" s="111"/>
      <c r="V657" s="111"/>
      <c r="W657" s="111"/>
      <c r="X657" s="111"/>
      <c r="Y657" s="111"/>
      <c r="Z657" s="111"/>
      <c r="AA657" s="111"/>
    </row>
    <row r="658" spans="1:27">
      <c r="A658" s="111"/>
      <c r="B658" s="111"/>
      <c r="C658" s="111"/>
      <c r="D658" s="111"/>
      <c r="E658" s="111"/>
      <c r="F658" s="111"/>
      <c r="G658" s="111"/>
      <c r="H658" s="111"/>
      <c r="I658" s="111"/>
      <c r="J658" s="111"/>
      <c r="K658" s="111"/>
      <c r="L658" s="111"/>
      <c r="M658" s="111"/>
      <c r="N658" s="111"/>
      <c r="O658" s="111"/>
      <c r="P658" s="111"/>
      <c r="Q658" s="111"/>
      <c r="R658" s="111"/>
      <c r="S658" s="111"/>
      <c r="T658" s="111"/>
      <c r="U658" s="111"/>
      <c r="V658" s="111"/>
      <c r="W658" s="111"/>
      <c r="X658" s="111"/>
      <c r="Y658" s="111"/>
      <c r="Z658" s="111"/>
      <c r="AA658" s="111"/>
    </row>
    <row r="659" spans="1:27">
      <c r="A659" s="111"/>
      <c r="B659" s="111"/>
      <c r="C659" s="111"/>
      <c r="D659" s="111"/>
      <c r="E659" s="111"/>
      <c r="F659" s="111"/>
      <c r="G659" s="111"/>
      <c r="H659" s="111"/>
      <c r="I659" s="111"/>
      <c r="J659" s="111"/>
      <c r="K659" s="111"/>
      <c r="L659" s="111"/>
      <c r="M659" s="111"/>
      <c r="N659" s="111"/>
      <c r="O659" s="111"/>
      <c r="P659" s="111"/>
      <c r="Q659" s="111"/>
      <c r="R659" s="111"/>
      <c r="S659" s="111"/>
      <c r="T659" s="111"/>
      <c r="U659" s="111"/>
      <c r="V659" s="111"/>
      <c r="W659" s="111"/>
      <c r="X659" s="111"/>
      <c r="Y659" s="111"/>
      <c r="Z659" s="111"/>
      <c r="AA659" s="111"/>
    </row>
    <row r="660" spans="1:27">
      <c r="A660" s="111"/>
      <c r="B660" s="111"/>
      <c r="C660" s="111"/>
      <c r="D660" s="111"/>
      <c r="E660" s="111"/>
      <c r="F660" s="111"/>
      <c r="G660" s="111"/>
      <c r="H660" s="111"/>
      <c r="I660" s="111"/>
      <c r="J660" s="111"/>
      <c r="K660" s="111"/>
      <c r="L660" s="111"/>
      <c r="M660" s="111"/>
      <c r="N660" s="111"/>
      <c r="O660" s="111"/>
      <c r="P660" s="111"/>
      <c r="Q660" s="111"/>
      <c r="R660" s="111"/>
      <c r="S660" s="111"/>
      <c r="T660" s="111"/>
      <c r="U660" s="111"/>
      <c r="V660" s="111"/>
      <c r="W660" s="111"/>
      <c r="X660" s="111"/>
      <c r="Y660" s="111"/>
      <c r="Z660" s="111"/>
      <c r="AA660" s="111"/>
    </row>
    <row r="661" spans="1:27">
      <c r="A661" s="111"/>
      <c r="B661" s="111"/>
      <c r="C661" s="111"/>
      <c r="D661" s="111"/>
      <c r="E661" s="111"/>
      <c r="F661" s="111"/>
      <c r="G661" s="111"/>
      <c r="H661" s="111"/>
      <c r="I661" s="111"/>
      <c r="J661" s="111"/>
      <c r="K661" s="111"/>
      <c r="L661" s="111"/>
      <c r="M661" s="111"/>
      <c r="N661" s="111"/>
      <c r="O661" s="111"/>
      <c r="P661" s="111"/>
      <c r="Q661" s="111"/>
      <c r="R661" s="111"/>
      <c r="S661" s="111"/>
      <c r="T661" s="111"/>
      <c r="U661" s="111"/>
      <c r="V661" s="111"/>
      <c r="W661" s="111"/>
      <c r="X661" s="111"/>
      <c r="Y661" s="111"/>
      <c r="Z661" s="111"/>
      <c r="AA661" s="111"/>
    </row>
    <row r="662" spans="1:27">
      <c r="A662" s="111"/>
      <c r="B662" s="111"/>
      <c r="C662" s="111"/>
      <c r="D662" s="111"/>
      <c r="E662" s="111"/>
      <c r="F662" s="111"/>
      <c r="G662" s="111"/>
      <c r="H662" s="111"/>
      <c r="I662" s="111"/>
      <c r="J662" s="111"/>
      <c r="K662" s="111"/>
      <c r="L662" s="111"/>
      <c r="M662" s="111"/>
      <c r="N662" s="111"/>
      <c r="O662" s="111"/>
      <c r="P662" s="111"/>
      <c r="Q662" s="111"/>
      <c r="R662" s="111"/>
      <c r="S662" s="111"/>
      <c r="T662" s="111"/>
      <c r="U662" s="111"/>
      <c r="V662" s="111"/>
      <c r="W662" s="111"/>
      <c r="X662" s="111"/>
      <c r="Y662" s="111"/>
      <c r="Z662" s="111"/>
      <c r="AA662" s="111"/>
    </row>
    <row r="663" spans="1:27">
      <c r="A663" s="111"/>
      <c r="B663" s="111"/>
      <c r="C663" s="111"/>
      <c r="D663" s="111"/>
      <c r="E663" s="111"/>
      <c r="F663" s="111"/>
      <c r="G663" s="111"/>
      <c r="H663" s="111"/>
      <c r="I663" s="111"/>
      <c r="J663" s="111"/>
      <c r="K663" s="111"/>
      <c r="L663" s="111"/>
      <c r="M663" s="111"/>
      <c r="N663" s="111"/>
      <c r="O663" s="111"/>
      <c r="P663" s="111"/>
      <c r="Q663" s="111"/>
      <c r="R663" s="111"/>
      <c r="S663" s="111"/>
      <c r="T663" s="111"/>
      <c r="U663" s="111"/>
      <c r="V663" s="111"/>
      <c r="W663" s="111"/>
      <c r="X663" s="111"/>
      <c r="Y663" s="111"/>
      <c r="Z663" s="111"/>
      <c r="AA663" s="111"/>
    </row>
    <row r="664" spans="1:27">
      <c r="A664" s="111"/>
      <c r="B664" s="111"/>
      <c r="C664" s="111"/>
      <c r="D664" s="111"/>
      <c r="E664" s="111"/>
      <c r="F664" s="111"/>
      <c r="G664" s="111"/>
      <c r="H664" s="111"/>
      <c r="I664" s="111"/>
      <c r="J664" s="111"/>
      <c r="K664" s="111"/>
      <c r="L664" s="111"/>
      <c r="M664" s="111"/>
      <c r="N664" s="111"/>
      <c r="O664" s="111"/>
      <c r="P664" s="111"/>
      <c r="Q664" s="111"/>
      <c r="R664" s="111"/>
      <c r="S664" s="111"/>
      <c r="T664" s="111"/>
      <c r="U664" s="111"/>
      <c r="V664" s="111"/>
      <c r="W664" s="111"/>
      <c r="X664" s="111"/>
      <c r="Y664" s="111"/>
      <c r="Z664" s="111"/>
      <c r="AA664" s="111"/>
    </row>
    <row r="665" spans="1:27">
      <c r="A665" s="111"/>
      <c r="B665" s="111"/>
      <c r="C665" s="111"/>
      <c r="D665" s="111"/>
      <c r="E665" s="111"/>
      <c r="F665" s="111"/>
      <c r="G665" s="111"/>
      <c r="H665" s="111"/>
      <c r="I665" s="111"/>
      <c r="J665" s="111"/>
      <c r="K665" s="111"/>
      <c r="L665" s="111"/>
      <c r="M665" s="111"/>
      <c r="N665" s="111"/>
      <c r="O665" s="111"/>
      <c r="P665" s="111"/>
      <c r="Q665" s="111"/>
      <c r="R665" s="111"/>
      <c r="S665" s="111"/>
      <c r="T665" s="111"/>
      <c r="U665" s="111"/>
      <c r="V665" s="111"/>
      <c r="W665" s="111"/>
      <c r="X665" s="111"/>
      <c r="Y665" s="111"/>
      <c r="Z665" s="111"/>
      <c r="AA665" s="111"/>
    </row>
    <row r="666" spans="1:27">
      <c r="A666" s="111"/>
      <c r="B666" s="111"/>
      <c r="C666" s="111"/>
      <c r="D666" s="111"/>
      <c r="E666" s="111"/>
      <c r="F666" s="111"/>
      <c r="G666" s="111"/>
      <c r="H666" s="111"/>
      <c r="I666" s="111"/>
      <c r="J666" s="111"/>
      <c r="K666" s="111"/>
      <c r="L666" s="111"/>
      <c r="M666" s="111"/>
      <c r="N666" s="111"/>
      <c r="O666" s="111"/>
      <c r="P666" s="111"/>
      <c r="Q666" s="111"/>
      <c r="R666" s="111"/>
      <c r="S666" s="111"/>
      <c r="T666" s="111"/>
      <c r="U666" s="111"/>
      <c r="V666" s="111"/>
      <c r="W666" s="111"/>
      <c r="X666" s="111"/>
      <c r="Y666" s="111"/>
      <c r="Z666" s="111"/>
      <c r="AA666" s="111"/>
    </row>
    <row r="667" spans="1:27">
      <c r="A667" s="111"/>
      <c r="B667" s="111"/>
      <c r="C667" s="111"/>
      <c r="D667" s="111"/>
      <c r="E667" s="111"/>
      <c r="F667" s="111"/>
      <c r="G667" s="111"/>
      <c r="H667" s="111"/>
      <c r="I667" s="111"/>
      <c r="J667" s="111"/>
      <c r="K667" s="111"/>
      <c r="L667" s="111"/>
      <c r="M667" s="111"/>
      <c r="N667" s="111"/>
      <c r="O667" s="111"/>
      <c r="P667" s="111"/>
      <c r="Q667" s="111"/>
      <c r="R667" s="111"/>
      <c r="S667" s="111"/>
      <c r="T667" s="111"/>
      <c r="U667" s="111"/>
      <c r="V667" s="111"/>
      <c r="W667" s="111"/>
      <c r="X667" s="111"/>
      <c r="Y667" s="111"/>
      <c r="Z667" s="111"/>
      <c r="AA667" s="111"/>
    </row>
    <row r="668" spans="1:27">
      <c r="A668" s="111"/>
      <c r="B668" s="111"/>
      <c r="C668" s="111"/>
      <c r="D668" s="111"/>
      <c r="E668" s="111"/>
      <c r="F668" s="111"/>
      <c r="G668" s="111"/>
      <c r="H668" s="111"/>
      <c r="I668" s="111"/>
      <c r="J668" s="111"/>
      <c r="K668" s="111"/>
      <c r="L668" s="111"/>
      <c r="M668" s="111"/>
      <c r="N668" s="111"/>
      <c r="O668" s="111"/>
      <c r="P668" s="111"/>
      <c r="Q668" s="111"/>
      <c r="R668" s="111"/>
      <c r="S668" s="111"/>
      <c r="T668" s="111"/>
      <c r="U668" s="111"/>
      <c r="V668" s="111"/>
      <c r="W668" s="111"/>
      <c r="X668" s="111"/>
      <c r="Y668" s="111"/>
      <c r="Z668" s="111"/>
      <c r="AA668" s="111"/>
    </row>
    <row r="669" spans="1:27">
      <c r="A669" s="111"/>
      <c r="B669" s="111"/>
      <c r="C669" s="111"/>
      <c r="D669" s="111"/>
      <c r="E669" s="111"/>
      <c r="F669" s="111"/>
      <c r="G669" s="111"/>
      <c r="H669" s="111"/>
      <c r="I669" s="111"/>
      <c r="J669" s="111"/>
      <c r="K669" s="111"/>
      <c r="L669" s="111"/>
      <c r="M669" s="111"/>
      <c r="N669" s="111"/>
      <c r="O669" s="111"/>
      <c r="P669" s="111"/>
      <c r="Q669" s="111"/>
      <c r="R669" s="111"/>
      <c r="S669" s="111"/>
      <c r="T669" s="111"/>
      <c r="U669" s="111"/>
      <c r="V669" s="111"/>
      <c r="W669" s="111"/>
      <c r="X669" s="111"/>
      <c r="Y669" s="111"/>
      <c r="Z669" s="111"/>
      <c r="AA669" s="111"/>
    </row>
    <row r="670" spans="1:27">
      <c r="A670" s="111"/>
      <c r="B670" s="111"/>
      <c r="C670" s="111"/>
      <c r="D670" s="111"/>
      <c r="E670" s="111"/>
      <c r="F670" s="111"/>
      <c r="G670" s="111"/>
      <c r="H670" s="111"/>
      <c r="I670" s="111"/>
      <c r="J670" s="111"/>
      <c r="K670" s="111"/>
      <c r="L670" s="111"/>
      <c r="M670" s="111"/>
      <c r="N670" s="111"/>
      <c r="O670" s="111"/>
      <c r="P670" s="111"/>
      <c r="Q670" s="111"/>
      <c r="R670" s="111"/>
      <c r="S670" s="111"/>
      <c r="T670" s="111"/>
      <c r="U670" s="111"/>
      <c r="V670" s="111"/>
      <c r="W670" s="111"/>
      <c r="X670" s="111"/>
      <c r="Y670" s="111"/>
      <c r="Z670" s="111"/>
      <c r="AA670" s="111"/>
    </row>
    <row r="671" spans="1:27">
      <c r="A671" s="111"/>
      <c r="B671" s="111"/>
      <c r="C671" s="111"/>
      <c r="D671" s="111"/>
      <c r="E671" s="111"/>
      <c r="F671" s="111"/>
      <c r="G671" s="111"/>
      <c r="H671" s="111"/>
      <c r="I671" s="111"/>
      <c r="J671" s="111"/>
      <c r="K671" s="111"/>
      <c r="L671" s="111"/>
      <c r="M671" s="111"/>
      <c r="N671" s="111"/>
      <c r="O671" s="111"/>
      <c r="P671" s="111"/>
      <c r="Q671" s="111"/>
      <c r="R671" s="111"/>
      <c r="S671" s="111"/>
      <c r="T671" s="111"/>
      <c r="U671" s="111"/>
      <c r="V671" s="111"/>
      <c r="W671" s="111"/>
      <c r="X671" s="111"/>
      <c r="Y671" s="111"/>
      <c r="Z671" s="111"/>
      <c r="AA671" s="111"/>
    </row>
    <row r="672" spans="1:27">
      <c r="A672" s="111"/>
      <c r="B672" s="111"/>
      <c r="C672" s="111"/>
      <c r="D672" s="111"/>
      <c r="E672" s="111"/>
      <c r="F672" s="111"/>
      <c r="G672" s="111"/>
      <c r="H672" s="111"/>
      <c r="I672" s="111"/>
      <c r="J672" s="111"/>
      <c r="K672" s="111"/>
      <c r="L672" s="111"/>
      <c r="M672" s="111"/>
      <c r="N672" s="111"/>
      <c r="O672" s="111"/>
      <c r="P672" s="111"/>
      <c r="Q672" s="111"/>
      <c r="R672" s="111"/>
      <c r="S672" s="111"/>
      <c r="T672" s="111"/>
      <c r="U672" s="111"/>
      <c r="V672" s="111"/>
      <c r="W672" s="111"/>
      <c r="X672" s="111"/>
      <c r="Y672" s="111"/>
      <c r="Z672" s="111"/>
      <c r="AA672" s="111"/>
    </row>
    <row r="673" spans="1:27">
      <c r="A673" s="111"/>
      <c r="B673" s="111"/>
      <c r="C673" s="111"/>
      <c r="D673" s="111"/>
      <c r="E673" s="111"/>
      <c r="F673" s="111"/>
      <c r="G673" s="111"/>
      <c r="H673" s="111"/>
      <c r="I673" s="111"/>
      <c r="J673" s="111"/>
      <c r="K673" s="111"/>
      <c r="L673" s="111"/>
      <c r="M673" s="111"/>
      <c r="N673" s="111"/>
      <c r="O673" s="111"/>
      <c r="P673" s="111"/>
      <c r="Q673" s="111"/>
      <c r="R673" s="111"/>
      <c r="S673" s="111"/>
      <c r="T673" s="111"/>
      <c r="U673" s="111"/>
      <c r="V673" s="111"/>
      <c r="W673" s="111"/>
      <c r="X673" s="111"/>
      <c r="Y673" s="111"/>
      <c r="Z673" s="111"/>
      <c r="AA673" s="111"/>
    </row>
    <row r="674" spans="1:27">
      <c r="A674" s="111"/>
      <c r="B674" s="111"/>
      <c r="C674" s="111"/>
      <c r="D674" s="111"/>
      <c r="E674" s="111"/>
      <c r="F674" s="111"/>
      <c r="G674" s="111"/>
      <c r="H674" s="111"/>
      <c r="I674" s="111"/>
      <c r="J674" s="111"/>
      <c r="K674" s="111"/>
      <c r="L674" s="111"/>
      <c r="M674" s="111"/>
      <c r="N674" s="111"/>
      <c r="O674" s="111"/>
      <c r="P674" s="111"/>
      <c r="Q674" s="111"/>
      <c r="R674" s="111"/>
      <c r="S674" s="111"/>
      <c r="T674" s="111"/>
      <c r="U674" s="111"/>
      <c r="V674" s="111"/>
      <c r="W674" s="111"/>
      <c r="X674" s="111"/>
      <c r="Y674" s="111"/>
      <c r="Z674" s="111"/>
      <c r="AA674" s="111"/>
    </row>
    <row r="675" spans="1:27">
      <c r="A675" s="111"/>
      <c r="B675" s="111"/>
      <c r="C675" s="111"/>
      <c r="D675" s="111"/>
      <c r="E675" s="111"/>
      <c r="F675" s="111"/>
      <c r="G675" s="111"/>
      <c r="H675" s="111"/>
      <c r="I675" s="111"/>
      <c r="J675" s="111"/>
      <c r="K675" s="111"/>
      <c r="L675" s="111"/>
      <c r="M675" s="111"/>
      <c r="N675" s="111"/>
      <c r="O675" s="111"/>
      <c r="P675" s="111"/>
      <c r="Q675" s="111"/>
      <c r="R675" s="111"/>
      <c r="S675" s="111"/>
      <c r="T675" s="111"/>
      <c r="U675" s="111"/>
      <c r="V675" s="111"/>
      <c r="W675" s="111"/>
      <c r="X675" s="111"/>
      <c r="Y675" s="111"/>
      <c r="Z675" s="111"/>
      <c r="AA675" s="111"/>
    </row>
    <row r="676" spans="1:27">
      <c r="A676" s="111"/>
      <c r="B676" s="111"/>
      <c r="C676" s="111"/>
      <c r="D676" s="111"/>
      <c r="E676" s="111"/>
      <c r="F676" s="111"/>
      <c r="G676" s="111"/>
      <c r="H676" s="111"/>
      <c r="I676" s="111"/>
      <c r="J676" s="111"/>
      <c r="K676" s="111"/>
      <c r="L676" s="111"/>
      <c r="M676" s="111"/>
      <c r="N676" s="111"/>
      <c r="O676" s="111"/>
      <c r="P676" s="111"/>
      <c r="Q676" s="111"/>
      <c r="R676" s="111"/>
      <c r="S676" s="111"/>
      <c r="T676" s="111"/>
      <c r="U676" s="111"/>
      <c r="V676" s="111"/>
      <c r="W676" s="111"/>
      <c r="X676" s="111"/>
      <c r="Y676" s="111"/>
      <c r="Z676" s="111"/>
      <c r="AA676" s="111"/>
    </row>
    <row r="677" spans="1:27">
      <c r="A677" s="111"/>
      <c r="B677" s="111"/>
      <c r="C677" s="111"/>
      <c r="D677" s="111"/>
      <c r="E677" s="111"/>
      <c r="F677" s="111"/>
      <c r="G677" s="111"/>
      <c r="H677" s="111"/>
      <c r="I677" s="111"/>
      <c r="J677" s="111"/>
      <c r="K677" s="111"/>
      <c r="L677" s="111"/>
      <c r="M677" s="111"/>
      <c r="N677" s="111"/>
      <c r="O677" s="111"/>
      <c r="P677" s="111"/>
      <c r="Q677" s="111"/>
      <c r="R677" s="111"/>
      <c r="S677" s="111"/>
      <c r="T677" s="111"/>
      <c r="U677" s="111"/>
      <c r="V677" s="111"/>
      <c r="W677" s="111"/>
      <c r="X677" s="111"/>
      <c r="Y677" s="111"/>
      <c r="Z677" s="111"/>
      <c r="AA677" s="111"/>
    </row>
    <row r="678" spans="1:27">
      <c r="A678" s="111"/>
      <c r="B678" s="111"/>
      <c r="C678" s="111"/>
      <c r="D678" s="111"/>
      <c r="E678" s="111"/>
      <c r="F678" s="111"/>
      <c r="G678" s="111"/>
      <c r="H678" s="111"/>
      <c r="I678" s="111"/>
      <c r="J678" s="111"/>
      <c r="K678" s="111"/>
      <c r="L678" s="111"/>
      <c r="M678" s="111"/>
      <c r="N678" s="111"/>
      <c r="O678" s="111"/>
      <c r="P678" s="111"/>
      <c r="Q678" s="111"/>
      <c r="R678" s="111"/>
      <c r="S678" s="111"/>
      <c r="T678" s="111"/>
      <c r="U678" s="111"/>
      <c r="V678" s="111"/>
      <c r="W678" s="111"/>
      <c r="X678" s="111"/>
      <c r="Y678" s="111"/>
      <c r="Z678" s="111"/>
      <c r="AA678" s="111"/>
    </row>
    <row r="679" spans="1:27">
      <c r="A679" s="111"/>
      <c r="B679" s="111"/>
      <c r="C679" s="111"/>
      <c r="D679" s="111"/>
      <c r="E679" s="111"/>
      <c r="F679" s="111"/>
      <c r="G679" s="111"/>
      <c r="H679" s="111"/>
      <c r="I679" s="111"/>
      <c r="J679" s="111"/>
      <c r="K679" s="111"/>
      <c r="L679" s="111"/>
      <c r="M679" s="111"/>
      <c r="N679" s="111"/>
      <c r="O679" s="111"/>
      <c r="P679" s="111"/>
      <c r="Q679" s="111"/>
      <c r="R679" s="111"/>
      <c r="S679" s="111"/>
      <c r="T679" s="111"/>
      <c r="U679" s="111"/>
      <c r="V679" s="111"/>
      <c r="W679" s="111"/>
      <c r="X679" s="111"/>
      <c r="Y679" s="111"/>
      <c r="Z679" s="111"/>
      <c r="AA679" s="111"/>
    </row>
    <row r="680" spans="1:27">
      <c r="A680" s="111"/>
      <c r="B680" s="111"/>
      <c r="C680" s="111"/>
      <c r="D680" s="111"/>
      <c r="E680" s="111"/>
      <c r="F680" s="111"/>
      <c r="G680" s="111"/>
      <c r="H680" s="111"/>
      <c r="I680" s="111"/>
      <c r="J680" s="111"/>
      <c r="K680" s="111"/>
      <c r="L680" s="111"/>
      <c r="M680" s="111"/>
      <c r="N680" s="111"/>
      <c r="O680" s="111"/>
      <c r="P680" s="111"/>
      <c r="Q680" s="111"/>
      <c r="R680" s="111"/>
      <c r="S680" s="111"/>
      <c r="T680" s="111"/>
      <c r="U680" s="111"/>
      <c r="V680" s="111"/>
      <c r="W680" s="111"/>
      <c r="X680" s="111"/>
      <c r="Y680" s="111"/>
      <c r="Z680" s="111"/>
      <c r="AA680" s="111"/>
    </row>
    <row r="681" spans="1:27">
      <c r="A681" s="111"/>
      <c r="B681" s="111"/>
      <c r="C681" s="111"/>
      <c r="D681" s="111"/>
      <c r="E681" s="111"/>
      <c r="F681" s="111"/>
      <c r="G681" s="111"/>
      <c r="H681" s="111"/>
      <c r="I681" s="111"/>
      <c r="J681" s="111"/>
      <c r="K681" s="111"/>
      <c r="L681" s="111"/>
      <c r="M681" s="111"/>
      <c r="N681" s="111"/>
      <c r="O681" s="111"/>
      <c r="P681" s="111"/>
      <c r="Q681" s="111"/>
      <c r="R681" s="111"/>
      <c r="S681" s="111"/>
      <c r="T681" s="111"/>
      <c r="U681" s="111"/>
      <c r="V681" s="111"/>
      <c r="W681" s="111"/>
      <c r="X681" s="111"/>
      <c r="Y681" s="111"/>
      <c r="Z681" s="111"/>
      <c r="AA681" s="111"/>
    </row>
    <row r="682" spans="1:27">
      <c r="A682" s="111"/>
      <c r="B682" s="111"/>
      <c r="C682" s="111"/>
      <c r="D682" s="111"/>
      <c r="E682" s="111"/>
      <c r="F682" s="111"/>
      <c r="G682" s="111"/>
      <c r="H682" s="111"/>
      <c r="I682" s="111"/>
      <c r="J682" s="111"/>
      <c r="K682" s="111"/>
      <c r="L682" s="111"/>
      <c r="M682" s="111"/>
      <c r="N682" s="111"/>
      <c r="O682" s="111"/>
      <c r="P682" s="111"/>
      <c r="Q682" s="111"/>
      <c r="R682" s="111"/>
      <c r="S682" s="111"/>
      <c r="T682" s="111"/>
      <c r="U682" s="111"/>
      <c r="V682" s="111"/>
      <c r="W682" s="111"/>
      <c r="X682" s="111"/>
      <c r="Y682" s="111"/>
      <c r="Z682" s="111"/>
      <c r="AA682" s="111"/>
    </row>
    <row r="683" spans="1:27">
      <c r="A683" s="111"/>
      <c r="B683" s="111"/>
      <c r="C683" s="111"/>
      <c r="D683" s="111"/>
      <c r="E683" s="111"/>
      <c r="F683" s="111"/>
      <c r="G683" s="111"/>
      <c r="H683" s="111"/>
      <c r="I683" s="111"/>
      <c r="J683" s="111"/>
      <c r="K683" s="111"/>
      <c r="L683" s="111"/>
      <c r="M683" s="111"/>
      <c r="N683" s="111"/>
      <c r="O683" s="111"/>
      <c r="P683" s="111"/>
      <c r="Q683" s="111"/>
      <c r="R683" s="111"/>
      <c r="S683" s="111"/>
      <c r="T683" s="111"/>
      <c r="U683" s="111"/>
      <c r="V683" s="111"/>
      <c r="W683" s="111"/>
      <c r="X683" s="111"/>
      <c r="Y683" s="111"/>
      <c r="Z683" s="111"/>
      <c r="AA683" s="111"/>
    </row>
    <row r="684" spans="1:27">
      <c r="A684" s="111"/>
      <c r="B684" s="111"/>
      <c r="C684" s="111"/>
      <c r="D684" s="111"/>
      <c r="E684" s="111"/>
      <c r="F684" s="111"/>
      <c r="G684" s="111"/>
      <c r="H684" s="111"/>
      <c r="I684" s="111"/>
      <c r="J684" s="111"/>
      <c r="K684" s="111"/>
      <c r="L684" s="111"/>
      <c r="M684" s="111"/>
      <c r="N684" s="111"/>
      <c r="O684" s="111"/>
      <c r="P684" s="111"/>
      <c r="Q684" s="111"/>
      <c r="R684" s="111"/>
      <c r="S684" s="111"/>
      <c r="T684" s="111"/>
      <c r="U684" s="111"/>
      <c r="V684" s="111"/>
      <c r="W684" s="111"/>
      <c r="X684" s="111"/>
      <c r="Y684" s="111"/>
      <c r="Z684" s="111"/>
      <c r="AA684" s="111"/>
    </row>
    <row r="685" spans="1:27">
      <c r="A685" s="111"/>
      <c r="B685" s="111"/>
      <c r="C685" s="111"/>
      <c r="D685" s="111"/>
      <c r="E685" s="111"/>
      <c r="F685" s="111"/>
      <c r="G685" s="111"/>
      <c r="H685" s="111"/>
      <c r="I685" s="111"/>
      <c r="J685" s="111"/>
      <c r="K685" s="111"/>
      <c r="L685" s="111"/>
      <c r="M685" s="111"/>
      <c r="N685" s="111"/>
      <c r="O685" s="111"/>
      <c r="P685" s="111"/>
      <c r="Q685" s="111"/>
      <c r="R685" s="111"/>
      <c r="S685" s="111"/>
      <c r="T685" s="111"/>
      <c r="U685" s="111"/>
      <c r="V685" s="111"/>
      <c r="W685" s="111"/>
      <c r="X685" s="111"/>
      <c r="Y685" s="111"/>
      <c r="Z685" s="111"/>
      <c r="AA685" s="111"/>
    </row>
    <row r="686" spans="1:27">
      <c r="A686" s="111"/>
      <c r="B686" s="111"/>
      <c r="C686" s="111"/>
      <c r="D686" s="111"/>
      <c r="E686" s="111"/>
      <c r="F686" s="111"/>
      <c r="G686" s="111"/>
      <c r="H686" s="111"/>
      <c r="I686" s="111"/>
      <c r="J686" s="111"/>
      <c r="K686" s="111"/>
      <c r="L686" s="111"/>
      <c r="M686" s="111"/>
      <c r="N686" s="111"/>
      <c r="O686" s="111"/>
      <c r="P686" s="111"/>
      <c r="Q686" s="111"/>
      <c r="R686" s="111"/>
      <c r="S686" s="111"/>
      <c r="T686" s="111"/>
      <c r="U686" s="111"/>
      <c r="V686" s="111"/>
      <c r="W686" s="111"/>
      <c r="X686" s="111"/>
      <c r="Y686" s="111"/>
      <c r="Z686" s="111"/>
      <c r="AA686" s="111"/>
    </row>
    <row r="687" spans="1:27">
      <c r="A687" s="111"/>
      <c r="B687" s="111"/>
      <c r="C687" s="111"/>
      <c r="D687" s="111"/>
      <c r="E687" s="111"/>
      <c r="F687" s="111"/>
      <c r="G687" s="111"/>
      <c r="H687" s="111"/>
      <c r="I687" s="111"/>
      <c r="J687" s="111"/>
      <c r="K687" s="111"/>
      <c r="L687" s="111"/>
      <c r="M687" s="111"/>
      <c r="N687" s="111"/>
      <c r="O687" s="111"/>
      <c r="P687" s="111"/>
      <c r="Q687" s="111"/>
      <c r="R687" s="111"/>
      <c r="S687" s="111"/>
      <c r="T687" s="111"/>
      <c r="U687" s="111"/>
      <c r="V687" s="111"/>
      <c r="W687" s="111"/>
      <c r="X687" s="111"/>
      <c r="Y687" s="111"/>
      <c r="Z687" s="111"/>
      <c r="AA687" s="111"/>
    </row>
    <row r="688" spans="1:27">
      <c r="A688" s="111"/>
      <c r="B688" s="111"/>
      <c r="C688" s="111"/>
      <c r="D688" s="111"/>
      <c r="E688" s="111"/>
      <c r="F688" s="111"/>
      <c r="G688" s="111"/>
      <c r="H688" s="111"/>
      <c r="I688" s="111"/>
      <c r="J688" s="111"/>
      <c r="K688" s="111"/>
      <c r="L688" s="111"/>
      <c r="M688" s="111"/>
      <c r="N688" s="111"/>
      <c r="O688" s="111"/>
      <c r="P688" s="111"/>
      <c r="Q688" s="111"/>
      <c r="R688" s="111"/>
      <c r="S688" s="111"/>
      <c r="T688" s="111"/>
      <c r="U688" s="111"/>
      <c r="V688" s="111"/>
      <c r="W688" s="111"/>
      <c r="X688" s="111"/>
      <c r="Y688" s="111"/>
      <c r="Z688" s="111"/>
      <c r="AA688" s="111"/>
    </row>
    <row r="689" spans="1:27">
      <c r="A689" s="111"/>
      <c r="B689" s="111"/>
      <c r="C689" s="111"/>
      <c r="D689" s="111"/>
      <c r="E689" s="111"/>
      <c r="F689" s="111"/>
      <c r="G689" s="111"/>
      <c r="H689" s="111"/>
      <c r="I689" s="111"/>
      <c r="J689" s="111"/>
      <c r="K689" s="111"/>
      <c r="L689" s="111"/>
      <c r="M689" s="111"/>
      <c r="N689" s="111"/>
      <c r="O689" s="111"/>
      <c r="P689" s="111"/>
      <c r="Q689" s="111"/>
      <c r="R689" s="111"/>
      <c r="S689" s="111"/>
      <c r="T689" s="111"/>
      <c r="U689" s="111"/>
      <c r="V689" s="111"/>
      <c r="W689" s="111"/>
      <c r="X689" s="111"/>
      <c r="Y689" s="111"/>
      <c r="Z689" s="111"/>
      <c r="AA689" s="111"/>
    </row>
    <row r="690" spans="1:27">
      <c r="A690" s="111"/>
      <c r="B690" s="111"/>
      <c r="C690" s="111"/>
      <c r="D690" s="111"/>
      <c r="E690" s="111"/>
      <c r="F690" s="111"/>
      <c r="G690" s="111"/>
      <c r="H690" s="111"/>
      <c r="I690" s="111"/>
      <c r="J690" s="111"/>
      <c r="K690" s="111"/>
      <c r="L690" s="111"/>
      <c r="M690" s="111"/>
      <c r="N690" s="111"/>
      <c r="O690" s="111"/>
      <c r="P690" s="111"/>
      <c r="Q690" s="111"/>
      <c r="R690" s="111"/>
      <c r="S690" s="111"/>
      <c r="T690" s="111"/>
      <c r="U690" s="111"/>
      <c r="V690" s="111"/>
      <c r="W690" s="111"/>
      <c r="X690" s="111"/>
      <c r="Y690" s="111"/>
      <c r="Z690" s="111"/>
      <c r="AA690" s="111"/>
    </row>
    <row r="691" spans="1:27">
      <c r="A691" s="111"/>
      <c r="B691" s="111"/>
      <c r="C691" s="111"/>
      <c r="D691" s="111"/>
      <c r="E691" s="111"/>
      <c r="F691" s="111"/>
      <c r="G691" s="111"/>
      <c r="H691" s="111"/>
      <c r="I691" s="111"/>
      <c r="J691" s="111"/>
      <c r="K691" s="111"/>
      <c r="L691" s="111"/>
      <c r="M691" s="111"/>
      <c r="N691" s="111"/>
      <c r="O691" s="111"/>
      <c r="P691" s="111"/>
      <c r="Q691" s="111"/>
      <c r="R691" s="111"/>
      <c r="S691" s="111"/>
      <c r="T691" s="111"/>
      <c r="U691" s="111"/>
      <c r="V691" s="111"/>
      <c r="W691" s="111"/>
      <c r="X691" s="111"/>
      <c r="Y691" s="111"/>
      <c r="Z691" s="111"/>
      <c r="AA691" s="111"/>
    </row>
    <row r="692" spans="1:27">
      <c r="A692" s="111"/>
      <c r="B692" s="111"/>
      <c r="C692" s="111"/>
      <c r="D692" s="111"/>
      <c r="E692" s="111"/>
      <c r="F692" s="111"/>
      <c r="G692" s="111"/>
      <c r="H692" s="111"/>
      <c r="I692" s="111"/>
      <c r="J692" s="111"/>
      <c r="K692" s="111"/>
      <c r="L692" s="111"/>
      <c r="M692" s="111"/>
      <c r="N692" s="111"/>
      <c r="O692" s="111"/>
      <c r="P692" s="111"/>
      <c r="Q692" s="111"/>
      <c r="R692" s="111"/>
      <c r="S692" s="111"/>
      <c r="T692" s="111"/>
      <c r="U692" s="111"/>
      <c r="V692" s="111"/>
      <c r="W692" s="111"/>
      <c r="X692" s="111"/>
      <c r="Y692" s="111"/>
      <c r="Z692" s="111"/>
      <c r="AA692" s="111"/>
    </row>
    <row r="693" spans="1:27">
      <c r="A693" s="111"/>
      <c r="B693" s="111"/>
      <c r="C693" s="111"/>
      <c r="D693" s="111"/>
      <c r="E693" s="111"/>
      <c r="F693" s="111"/>
      <c r="G693" s="111"/>
      <c r="H693" s="111"/>
      <c r="I693" s="111"/>
      <c r="J693" s="111"/>
      <c r="K693" s="111"/>
      <c r="L693" s="111"/>
      <c r="M693" s="111"/>
      <c r="N693" s="111"/>
      <c r="O693" s="111"/>
      <c r="P693" s="111"/>
      <c r="Q693" s="111"/>
      <c r="R693" s="111"/>
      <c r="S693" s="111"/>
      <c r="T693" s="111"/>
      <c r="U693" s="111"/>
      <c r="V693" s="111"/>
      <c r="W693" s="111"/>
      <c r="X693" s="111"/>
      <c r="Y693" s="111"/>
      <c r="Z693" s="111"/>
      <c r="AA693" s="111"/>
    </row>
    <row r="694" spans="1:27">
      <c r="A694" s="111"/>
      <c r="B694" s="111"/>
      <c r="C694" s="111"/>
      <c r="D694" s="111"/>
      <c r="E694" s="111"/>
      <c r="F694" s="111"/>
      <c r="G694" s="111"/>
      <c r="H694" s="111"/>
      <c r="I694" s="111"/>
      <c r="J694" s="111"/>
      <c r="K694" s="111"/>
      <c r="L694" s="111"/>
      <c r="M694" s="111"/>
      <c r="N694" s="111"/>
      <c r="O694" s="111"/>
      <c r="P694" s="111"/>
      <c r="Q694" s="111"/>
      <c r="R694" s="111"/>
      <c r="S694" s="111"/>
      <c r="T694" s="111"/>
      <c r="U694" s="111"/>
      <c r="V694" s="111"/>
      <c r="W694" s="111"/>
      <c r="X694" s="111"/>
      <c r="Y694" s="111"/>
      <c r="Z694" s="111"/>
      <c r="AA694" s="111"/>
    </row>
    <row r="695" spans="1:27">
      <c r="A695" s="111"/>
      <c r="B695" s="111"/>
      <c r="C695" s="111"/>
      <c r="D695" s="111"/>
      <c r="E695" s="111"/>
      <c r="F695" s="111"/>
      <c r="G695" s="111"/>
      <c r="H695" s="111"/>
      <c r="I695" s="111"/>
      <c r="J695" s="111"/>
      <c r="K695" s="111"/>
      <c r="L695" s="111"/>
      <c r="M695" s="111"/>
      <c r="N695" s="111"/>
      <c r="O695" s="111"/>
      <c r="P695" s="111"/>
      <c r="Q695" s="111"/>
      <c r="R695" s="111"/>
      <c r="S695" s="111"/>
      <c r="T695" s="111"/>
      <c r="U695" s="111"/>
      <c r="V695" s="111"/>
      <c r="W695" s="111"/>
      <c r="X695" s="111"/>
      <c r="Y695" s="111"/>
      <c r="Z695" s="111"/>
      <c r="AA695" s="111"/>
    </row>
    <row r="696" spans="1:27">
      <c r="A696" s="111"/>
      <c r="B696" s="111"/>
      <c r="C696" s="111"/>
      <c r="D696" s="111"/>
      <c r="E696" s="111"/>
      <c r="F696" s="111"/>
      <c r="G696" s="111"/>
      <c r="H696" s="111"/>
      <c r="I696" s="111"/>
      <c r="J696" s="111"/>
      <c r="K696" s="111"/>
      <c r="L696" s="111"/>
      <c r="M696" s="111"/>
      <c r="N696" s="111"/>
      <c r="O696" s="111"/>
      <c r="P696" s="111"/>
      <c r="Q696" s="111"/>
      <c r="R696" s="111"/>
      <c r="S696" s="111"/>
      <c r="T696" s="111"/>
      <c r="U696" s="111"/>
      <c r="V696" s="111"/>
      <c r="W696" s="111"/>
      <c r="X696" s="111"/>
      <c r="Y696" s="111"/>
      <c r="Z696" s="111"/>
      <c r="AA696" s="111"/>
    </row>
    <row r="697" spans="1:27">
      <c r="A697" s="111"/>
      <c r="B697" s="111"/>
      <c r="C697" s="111"/>
      <c r="D697" s="111"/>
      <c r="E697" s="111"/>
      <c r="F697" s="111"/>
      <c r="G697" s="111"/>
      <c r="H697" s="111"/>
      <c r="I697" s="111"/>
      <c r="J697" s="111"/>
      <c r="K697" s="111"/>
      <c r="L697" s="111"/>
      <c r="M697" s="111"/>
      <c r="N697" s="111"/>
      <c r="O697" s="111"/>
      <c r="P697" s="111"/>
      <c r="Q697" s="111"/>
      <c r="R697" s="111"/>
      <c r="S697" s="111"/>
      <c r="T697" s="111"/>
      <c r="U697" s="111"/>
      <c r="V697" s="111"/>
      <c r="W697" s="111"/>
      <c r="X697" s="111"/>
      <c r="Y697" s="111"/>
      <c r="Z697" s="111"/>
      <c r="AA697" s="111"/>
    </row>
    <row r="698" spans="1:27">
      <c r="A698" s="111"/>
      <c r="B698" s="111"/>
      <c r="C698" s="111"/>
      <c r="D698" s="111"/>
      <c r="E698" s="111"/>
      <c r="F698" s="111"/>
      <c r="G698" s="111"/>
      <c r="H698" s="111"/>
      <c r="I698" s="111"/>
      <c r="J698" s="111"/>
      <c r="K698" s="111"/>
      <c r="L698" s="111"/>
      <c r="M698" s="111"/>
      <c r="N698" s="111"/>
      <c r="O698" s="111"/>
      <c r="P698" s="111"/>
      <c r="Q698" s="111"/>
      <c r="R698" s="111"/>
      <c r="S698" s="111"/>
      <c r="T698" s="111"/>
      <c r="U698" s="111"/>
      <c r="V698" s="111"/>
      <c r="W698" s="111"/>
      <c r="X698" s="111"/>
      <c r="Y698" s="111"/>
      <c r="Z698" s="111"/>
      <c r="AA698" s="111"/>
    </row>
    <row r="699" spans="1:27">
      <c r="A699" s="111"/>
      <c r="B699" s="111"/>
      <c r="C699" s="111"/>
      <c r="D699" s="111"/>
      <c r="E699" s="111"/>
      <c r="F699" s="111"/>
      <c r="G699" s="111"/>
      <c r="H699" s="111"/>
      <c r="I699" s="111"/>
      <c r="J699" s="111"/>
      <c r="K699" s="111"/>
      <c r="L699" s="111"/>
      <c r="M699" s="111"/>
      <c r="N699" s="111"/>
      <c r="O699" s="111"/>
      <c r="P699" s="111"/>
      <c r="Q699" s="111"/>
      <c r="R699" s="111"/>
      <c r="S699" s="111"/>
      <c r="T699" s="111"/>
      <c r="U699" s="111"/>
      <c r="V699" s="111"/>
      <c r="W699" s="111"/>
      <c r="X699" s="111"/>
      <c r="Y699" s="111"/>
      <c r="Z699" s="111"/>
      <c r="AA699" s="111"/>
    </row>
    <row r="700" spans="1:27">
      <c r="A700" s="111"/>
      <c r="B700" s="111"/>
      <c r="C700" s="111"/>
      <c r="D700" s="111"/>
      <c r="E700" s="111"/>
      <c r="F700" s="111"/>
      <c r="G700" s="111"/>
      <c r="H700" s="111"/>
      <c r="I700" s="111"/>
      <c r="J700" s="111"/>
      <c r="K700" s="111"/>
      <c r="L700" s="111"/>
      <c r="M700" s="111"/>
      <c r="N700" s="111"/>
      <c r="O700" s="111"/>
      <c r="P700" s="111"/>
      <c r="Q700" s="111"/>
      <c r="R700" s="111"/>
      <c r="S700" s="111"/>
      <c r="T700" s="111"/>
      <c r="U700" s="111"/>
      <c r="V700" s="111"/>
      <c r="W700" s="111"/>
      <c r="X700" s="111"/>
      <c r="Y700" s="111"/>
      <c r="Z700" s="111"/>
      <c r="AA700" s="111"/>
    </row>
    <row r="701" spans="1:27">
      <c r="A701" s="111"/>
      <c r="B701" s="111"/>
      <c r="C701" s="111"/>
      <c r="D701" s="111"/>
      <c r="E701" s="111"/>
      <c r="F701" s="111"/>
      <c r="G701" s="111"/>
      <c r="H701" s="111"/>
      <c r="I701" s="111"/>
      <c r="J701" s="111"/>
      <c r="K701" s="111"/>
      <c r="L701" s="111"/>
      <c r="M701" s="111"/>
      <c r="N701" s="111"/>
      <c r="O701" s="111"/>
      <c r="P701" s="111"/>
      <c r="Q701" s="111"/>
      <c r="R701" s="111"/>
      <c r="S701" s="111"/>
      <c r="T701" s="111"/>
      <c r="U701" s="111"/>
      <c r="V701" s="111"/>
      <c r="W701" s="111"/>
      <c r="X701" s="111"/>
      <c r="Y701" s="111"/>
      <c r="Z701" s="111"/>
      <c r="AA701" s="111"/>
    </row>
    <row r="702" spans="1:27">
      <c r="A702" s="111"/>
      <c r="B702" s="111"/>
      <c r="C702" s="111"/>
      <c r="D702" s="111"/>
      <c r="E702" s="111"/>
      <c r="F702" s="111"/>
      <c r="G702" s="111"/>
      <c r="H702" s="111"/>
      <c r="I702" s="111"/>
      <c r="J702" s="111"/>
      <c r="K702" s="111"/>
      <c r="L702" s="111"/>
      <c r="M702" s="111"/>
      <c r="N702" s="111"/>
      <c r="O702" s="111"/>
      <c r="P702" s="111"/>
      <c r="Q702" s="111"/>
      <c r="R702" s="111"/>
      <c r="S702" s="111"/>
      <c r="T702" s="111"/>
      <c r="U702" s="111"/>
      <c r="V702" s="111"/>
      <c r="W702" s="111"/>
      <c r="X702" s="111"/>
      <c r="Y702" s="111"/>
      <c r="Z702" s="111"/>
      <c r="AA702" s="111"/>
    </row>
    <row r="703" spans="1:27">
      <c r="A703" s="111"/>
      <c r="B703" s="111"/>
      <c r="C703" s="111"/>
      <c r="D703" s="111"/>
      <c r="E703" s="111"/>
      <c r="F703" s="111"/>
      <c r="G703" s="111"/>
      <c r="H703" s="111"/>
      <c r="I703" s="111"/>
      <c r="J703" s="111"/>
      <c r="K703" s="111"/>
      <c r="L703" s="111"/>
      <c r="M703" s="111"/>
      <c r="N703" s="111"/>
      <c r="O703" s="111"/>
      <c r="P703" s="111"/>
      <c r="Q703" s="111"/>
      <c r="R703" s="111"/>
      <c r="S703" s="111"/>
      <c r="T703" s="111"/>
      <c r="U703" s="111"/>
      <c r="V703" s="111"/>
      <c r="W703" s="111"/>
      <c r="X703" s="111"/>
      <c r="Y703" s="111"/>
      <c r="Z703" s="111"/>
      <c r="AA703" s="111"/>
    </row>
    <row r="704" spans="1:27">
      <c r="A704" s="111"/>
      <c r="B704" s="111"/>
      <c r="C704" s="111"/>
      <c r="D704" s="111"/>
      <c r="E704" s="111"/>
      <c r="F704" s="111"/>
      <c r="G704" s="111"/>
      <c r="H704" s="111"/>
      <c r="I704" s="111"/>
      <c r="J704" s="111"/>
      <c r="K704" s="111"/>
      <c r="L704" s="111"/>
      <c r="M704" s="111"/>
      <c r="N704" s="111"/>
      <c r="O704" s="111"/>
      <c r="P704" s="111"/>
      <c r="Q704" s="111"/>
      <c r="R704" s="111"/>
      <c r="S704" s="111"/>
      <c r="T704" s="111"/>
      <c r="U704" s="111"/>
      <c r="V704" s="111"/>
      <c r="W704" s="111"/>
      <c r="X704" s="111"/>
      <c r="Y704" s="111"/>
      <c r="Z704" s="111"/>
      <c r="AA704" s="111"/>
    </row>
    <row r="705" spans="1:27">
      <c r="A705" s="111"/>
      <c r="B705" s="111"/>
      <c r="C705" s="111"/>
      <c r="D705" s="111"/>
      <c r="E705" s="111"/>
      <c r="F705" s="111"/>
      <c r="G705" s="111"/>
      <c r="H705" s="111"/>
      <c r="I705" s="111"/>
      <c r="J705" s="111"/>
      <c r="K705" s="111"/>
      <c r="L705" s="111"/>
      <c r="M705" s="111"/>
      <c r="N705" s="111"/>
      <c r="O705" s="111"/>
      <c r="P705" s="111"/>
      <c r="Q705" s="111"/>
      <c r="R705" s="111"/>
      <c r="S705" s="111"/>
      <c r="T705" s="111"/>
      <c r="U705" s="111"/>
      <c r="V705" s="111"/>
      <c r="W705" s="111"/>
      <c r="X705" s="111"/>
      <c r="Y705" s="111"/>
      <c r="Z705" s="111"/>
      <c r="AA705" s="111"/>
    </row>
    <row r="706" spans="1:27">
      <c r="A706" s="111"/>
      <c r="B706" s="111"/>
      <c r="C706" s="111"/>
      <c r="D706" s="111"/>
      <c r="E706" s="111"/>
      <c r="F706" s="111"/>
      <c r="G706" s="111"/>
      <c r="H706" s="111"/>
      <c r="I706" s="111"/>
      <c r="J706" s="111"/>
      <c r="K706" s="111"/>
      <c r="L706" s="111"/>
      <c r="M706" s="111"/>
      <c r="N706" s="111"/>
      <c r="O706" s="111"/>
      <c r="P706" s="111"/>
      <c r="Q706" s="111"/>
      <c r="R706" s="111"/>
      <c r="S706" s="111"/>
      <c r="T706" s="111"/>
      <c r="U706" s="111"/>
      <c r="V706" s="111"/>
      <c r="W706" s="111"/>
      <c r="X706" s="111"/>
      <c r="Y706" s="111"/>
      <c r="Z706" s="111"/>
      <c r="AA706" s="111"/>
    </row>
    <row r="707" spans="1:27">
      <c r="A707" s="111"/>
      <c r="B707" s="111"/>
      <c r="C707" s="111"/>
      <c r="D707" s="111"/>
      <c r="E707" s="111"/>
      <c r="F707" s="111"/>
      <c r="G707" s="111"/>
      <c r="H707" s="111"/>
      <c r="I707" s="111"/>
      <c r="J707" s="111"/>
      <c r="K707" s="111"/>
      <c r="L707" s="111"/>
      <c r="M707" s="111"/>
      <c r="N707" s="111"/>
      <c r="O707" s="111"/>
      <c r="P707" s="111"/>
      <c r="Q707" s="111"/>
      <c r="R707" s="111"/>
      <c r="S707" s="111"/>
      <c r="T707" s="111"/>
      <c r="U707" s="111"/>
      <c r="V707" s="111"/>
      <c r="W707" s="111"/>
      <c r="X707" s="111"/>
      <c r="Y707" s="111"/>
      <c r="Z707" s="111"/>
      <c r="AA707" s="111"/>
    </row>
    <row r="708" spans="1:27">
      <c r="A708" s="111"/>
      <c r="B708" s="111"/>
      <c r="C708" s="111"/>
      <c r="D708" s="111"/>
      <c r="E708" s="111"/>
      <c r="F708" s="111"/>
      <c r="G708" s="111"/>
      <c r="H708" s="111"/>
      <c r="I708" s="111"/>
      <c r="J708" s="111"/>
      <c r="K708" s="111"/>
      <c r="L708" s="111"/>
      <c r="M708" s="111"/>
      <c r="N708" s="111"/>
      <c r="O708" s="111"/>
      <c r="P708" s="111"/>
      <c r="Q708" s="111"/>
      <c r="R708" s="111"/>
      <c r="S708" s="111"/>
      <c r="T708" s="111"/>
      <c r="U708" s="111"/>
      <c r="V708" s="111"/>
      <c r="W708" s="111"/>
      <c r="X708" s="111"/>
      <c r="Y708" s="111"/>
      <c r="Z708" s="111"/>
      <c r="AA708" s="111"/>
    </row>
    <row r="709" spans="1:27">
      <c r="A709" s="111"/>
      <c r="B709" s="111"/>
      <c r="C709" s="111"/>
      <c r="D709" s="111"/>
      <c r="E709" s="111"/>
      <c r="F709" s="111"/>
      <c r="G709" s="111"/>
      <c r="H709" s="111"/>
      <c r="I709" s="111"/>
      <c r="J709" s="111"/>
      <c r="K709" s="111"/>
      <c r="L709" s="111"/>
      <c r="M709" s="111"/>
      <c r="N709" s="111"/>
      <c r="O709" s="111"/>
      <c r="P709" s="111"/>
      <c r="Q709" s="111"/>
      <c r="R709" s="111"/>
      <c r="S709" s="111"/>
      <c r="T709" s="111"/>
      <c r="U709" s="111"/>
      <c r="V709" s="111"/>
      <c r="W709" s="111"/>
      <c r="X709" s="111"/>
      <c r="Y709" s="111"/>
      <c r="Z709" s="111"/>
      <c r="AA709" s="111"/>
    </row>
    <row r="710" spans="1:27">
      <c r="A710" s="111"/>
      <c r="B710" s="111"/>
      <c r="C710" s="111"/>
      <c r="D710" s="111"/>
      <c r="E710" s="111"/>
      <c r="F710" s="111"/>
      <c r="G710" s="111"/>
      <c r="H710" s="111"/>
      <c r="I710" s="111"/>
      <c r="J710" s="111"/>
      <c r="K710" s="111"/>
      <c r="L710" s="111"/>
      <c r="M710" s="111"/>
      <c r="N710" s="111"/>
      <c r="O710" s="111"/>
      <c r="P710" s="111"/>
      <c r="Q710" s="111"/>
      <c r="R710" s="111"/>
      <c r="S710" s="111"/>
      <c r="T710" s="111"/>
      <c r="U710" s="111"/>
      <c r="V710" s="111"/>
      <c r="W710" s="111"/>
      <c r="X710" s="111"/>
      <c r="Y710" s="111"/>
      <c r="Z710" s="111"/>
      <c r="AA710" s="111"/>
    </row>
    <row r="711" spans="1:27">
      <c r="A711" s="111"/>
      <c r="B711" s="111"/>
      <c r="C711" s="111"/>
      <c r="D711" s="111"/>
      <c r="E711" s="111"/>
      <c r="F711" s="111"/>
      <c r="G711" s="111"/>
      <c r="H711" s="111"/>
      <c r="I711" s="111"/>
      <c r="J711" s="111"/>
      <c r="K711" s="111"/>
      <c r="L711" s="111"/>
      <c r="M711" s="111"/>
      <c r="N711" s="111"/>
      <c r="O711" s="111"/>
      <c r="P711" s="111"/>
      <c r="Q711" s="111"/>
      <c r="R711" s="111"/>
      <c r="S711" s="111"/>
      <c r="T711" s="111"/>
      <c r="U711" s="111"/>
      <c r="V711" s="111"/>
      <c r="W711" s="111"/>
      <c r="X711" s="111"/>
      <c r="Y711" s="111"/>
      <c r="Z711" s="111"/>
      <c r="AA711" s="111"/>
    </row>
    <row r="712" spans="1:27">
      <c r="A712" s="111"/>
      <c r="B712" s="111"/>
      <c r="C712" s="111"/>
      <c r="D712" s="111"/>
      <c r="E712" s="111"/>
      <c r="F712" s="111"/>
      <c r="G712" s="111"/>
      <c r="H712" s="111"/>
      <c r="I712" s="111"/>
      <c r="J712" s="111"/>
      <c r="K712" s="111"/>
      <c r="L712" s="111"/>
      <c r="M712" s="111"/>
      <c r="N712" s="111"/>
      <c r="O712" s="111"/>
      <c r="P712" s="111"/>
      <c r="Q712" s="111"/>
      <c r="R712" s="111"/>
      <c r="S712" s="111"/>
      <c r="T712" s="111"/>
      <c r="U712" s="111"/>
      <c r="V712" s="111"/>
      <c r="W712" s="111"/>
      <c r="X712" s="111"/>
      <c r="Y712" s="111"/>
      <c r="Z712" s="111"/>
      <c r="AA712" s="111"/>
    </row>
    <row r="713" spans="1:27">
      <c r="A713" s="111"/>
      <c r="B713" s="111"/>
      <c r="C713" s="111"/>
      <c r="D713" s="111"/>
      <c r="E713" s="111"/>
      <c r="F713" s="111"/>
      <c r="G713" s="111"/>
      <c r="H713" s="111"/>
      <c r="I713" s="111"/>
      <c r="J713" s="111"/>
      <c r="K713" s="111"/>
      <c r="L713" s="111"/>
      <c r="M713" s="111"/>
      <c r="N713" s="111"/>
      <c r="O713" s="111"/>
      <c r="P713" s="111"/>
      <c r="Q713" s="111"/>
      <c r="R713" s="111"/>
      <c r="S713" s="111"/>
      <c r="T713" s="111"/>
      <c r="U713" s="111"/>
      <c r="V713" s="111"/>
      <c r="W713" s="111"/>
      <c r="X713" s="111"/>
      <c r="Y713" s="111"/>
      <c r="Z713" s="111"/>
      <c r="AA713" s="111"/>
    </row>
    <row r="714" spans="1:27">
      <c r="A714" s="111"/>
      <c r="B714" s="111"/>
      <c r="C714" s="111"/>
      <c r="D714" s="111"/>
      <c r="E714" s="111"/>
      <c r="F714" s="111"/>
      <c r="G714" s="111"/>
      <c r="H714" s="111"/>
      <c r="I714" s="111"/>
      <c r="J714" s="111"/>
      <c r="K714" s="111"/>
      <c r="L714" s="111"/>
      <c r="M714" s="111"/>
      <c r="N714" s="111"/>
      <c r="O714" s="111"/>
      <c r="P714" s="111"/>
      <c r="Q714" s="111"/>
      <c r="R714" s="111"/>
      <c r="S714" s="111"/>
      <c r="T714" s="111"/>
      <c r="U714" s="111"/>
      <c r="V714" s="111"/>
      <c r="W714" s="111"/>
      <c r="X714" s="111"/>
      <c r="Y714" s="111"/>
      <c r="Z714" s="111"/>
      <c r="AA714" s="111"/>
    </row>
    <row r="715" spans="1:27">
      <c r="A715" s="111"/>
      <c r="B715" s="111"/>
      <c r="C715" s="111"/>
      <c r="D715" s="111"/>
      <c r="E715" s="111"/>
      <c r="F715" s="111"/>
      <c r="G715" s="111"/>
      <c r="H715" s="111"/>
      <c r="I715" s="111"/>
      <c r="J715" s="111"/>
      <c r="K715" s="111"/>
      <c r="L715" s="111"/>
      <c r="M715" s="111"/>
      <c r="N715" s="111"/>
      <c r="O715" s="111"/>
      <c r="P715" s="111"/>
      <c r="Q715" s="111"/>
      <c r="R715" s="111"/>
      <c r="S715" s="111"/>
      <c r="T715" s="111"/>
      <c r="U715" s="111"/>
      <c r="V715" s="111"/>
      <c r="W715" s="111"/>
      <c r="X715" s="111"/>
      <c r="Y715" s="111"/>
      <c r="Z715" s="111"/>
      <c r="AA715" s="111"/>
    </row>
    <row r="716" spans="1:27">
      <c r="A716" s="111"/>
      <c r="B716" s="111"/>
      <c r="C716" s="111"/>
      <c r="D716" s="111"/>
      <c r="E716" s="111"/>
      <c r="F716" s="111"/>
      <c r="G716" s="111"/>
      <c r="H716" s="111"/>
      <c r="I716" s="111"/>
      <c r="J716" s="111"/>
      <c r="K716" s="111"/>
      <c r="L716" s="111"/>
      <c r="M716" s="111"/>
      <c r="N716" s="111"/>
      <c r="O716" s="111"/>
      <c r="P716" s="111"/>
      <c r="Q716" s="111"/>
      <c r="R716" s="111"/>
      <c r="S716" s="111"/>
      <c r="T716" s="111"/>
      <c r="U716" s="111"/>
      <c r="V716" s="111"/>
      <c r="W716" s="111"/>
      <c r="X716" s="111"/>
      <c r="Y716" s="111"/>
      <c r="Z716" s="111"/>
      <c r="AA716" s="111"/>
    </row>
    <row r="717" spans="1:27">
      <c r="A717" s="111"/>
      <c r="B717" s="111"/>
      <c r="C717" s="111"/>
      <c r="D717" s="111"/>
      <c r="E717" s="111"/>
      <c r="F717" s="111"/>
      <c r="G717" s="111"/>
      <c r="H717" s="111"/>
      <c r="I717" s="111"/>
      <c r="J717" s="111"/>
      <c r="K717" s="111"/>
      <c r="L717" s="111"/>
      <c r="M717" s="111"/>
      <c r="N717" s="111"/>
      <c r="O717" s="111"/>
      <c r="P717" s="111"/>
      <c r="Q717" s="111"/>
      <c r="R717" s="111"/>
      <c r="S717" s="111"/>
      <c r="T717" s="111"/>
      <c r="U717" s="111"/>
      <c r="V717" s="111"/>
      <c r="W717" s="111"/>
      <c r="X717" s="111"/>
      <c r="Y717" s="111"/>
      <c r="Z717" s="111"/>
      <c r="AA717" s="111"/>
    </row>
    <row r="718" spans="1:27">
      <c r="A718" s="111"/>
      <c r="B718" s="111"/>
      <c r="C718" s="111"/>
      <c r="D718" s="111"/>
      <c r="E718" s="111"/>
      <c r="F718" s="111"/>
      <c r="G718" s="111"/>
      <c r="H718" s="111"/>
      <c r="I718" s="111"/>
      <c r="J718" s="111"/>
      <c r="K718" s="111"/>
      <c r="L718" s="111"/>
      <c r="M718" s="111"/>
      <c r="N718" s="111"/>
      <c r="O718" s="111"/>
      <c r="P718" s="111"/>
      <c r="Q718" s="111"/>
      <c r="R718" s="111"/>
      <c r="S718" s="111"/>
      <c r="T718" s="111"/>
      <c r="U718" s="111"/>
      <c r="V718" s="111"/>
      <c r="W718" s="111"/>
      <c r="X718" s="111"/>
      <c r="Y718" s="111"/>
      <c r="Z718" s="111"/>
      <c r="AA718" s="111"/>
    </row>
    <row r="719" spans="1:27">
      <c r="A719" s="111"/>
      <c r="B719" s="111"/>
      <c r="C719" s="111"/>
      <c r="D719" s="111"/>
      <c r="E719" s="111"/>
      <c r="F719" s="111"/>
      <c r="G719" s="111"/>
      <c r="H719" s="111"/>
      <c r="I719" s="111"/>
      <c r="J719" s="111"/>
      <c r="K719" s="111"/>
      <c r="L719" s="111"/>
      <c r="M719" s="111"/>
      <c r="N719" s="111"/>
      <c r="O719" s="111"/>
      <c r="P719" s="111"/>
      <c r="Q719" s="111"/>
      <c r="R719" s="111"/>
      <c r="S719" s="111"/>
      <c r="T719" s="111"/>
      <c r="U719" s="111"/>
      <c r="V719" s="111"/>
      <c r="W719" s="111"/>
      <c r="X719" s="111"/>
      <c r="Y719" s="111"/>
      <c r="Z719" s="111"/>
      <c r="AA719" s="111"/>
    </row>
    <row r="720" spans="1:27">
      <c r="A720" s="111"/>
      <c r="B720" s="111"/>
      <c r="C720" s="111"/>
      <c r="D720" s="111"/>
      <c r="E720" s="111"/>
      <c r="F720" s="111"/>
      <c r="G720" s="111"/>
      <c r="H720" s="111"/>
      <c r="I720" s="111"/>
      <c r="J720" s="111"/>
      <c r="K720" s="111"/>
      <c r="L720" s="111"/>
      <c r="M720" s="111"/>
      <c r="N720" s="111"/>
      <c r="O720" s="111"/>
      <c r="P720" s="111"/>
      <c r="Q720" s="111"/>
      <c r="R720" s="111"/>
      <c r="S720" s="111"/>
      <c r="T720" s="111"/>
      <c r="U720" s="111"/>
      <c r="V720" s="111"/>
      <c r="W720" s="111"/>
      <c r="X720" s="111"/>
      <c r="Y720" s="111"/>
      <c r="Z720" s="111"/>
      <c r="AA720" s="111"/>
    </row>
    <row r="721" spans="1:27">
      <c r="A721" s="111"/>
      <c r="B721" s="111"/>
      <c r="C721" s="111"/>
      <c r="D721" s="111"/>
      <c r="E721" s="111"/>
      <c r="F721" s="111"/>
      <c r="G721" s="111"/>
      <c r="H721" s="111"/>
      <c r="I721" s="111"/>
      <c r="J721" s="111"/>
      <c r="K721" s="111"/>
      <c r="L721" s="111"/>
      <c r="M721" s="111"/>
      <c r="N721" s="111"/>
      <c r="O721" s="111"/>
      <c r="P721" s="111"/>
      <c r="Q721" s="111"/>
      <c r="R721" s="111"/>
      <c r="S721" s="111"/>
      <c r="T721" s="111"/>
      <c r="U721" s="111"/>
      <c r="V721" s="111"/>
      <c r="W721" s="111"/>
      <c r="X721" s="111"/>
      <c r="Y721" s="111"/>
      <c r="Z721" s="111"/>
      <c r="AA721" s="111"/>
    </row>
    <row r="722" spans="1:27">
      <c r="A722" s="111"/>
      <c r="B722" s="111"/>
      <c r="C722" s="111"/>
      <c r="D722" s="111"/>
      <c r="E722" s="111"/>
      <c r="F722" s="111"/>
      <c r="G722" s="111"/>
      <c r="H722" s="111"/>
      <c r="I722" s="111"/>
      <c r="J722" s="111"/>
      <c r="K722" s="111"/>
      <c r="L722" s="111"/>
      <c r="M722" s="111"/>
      <c r="N722" s="111"/>
      <c r="O722" s="111"/>
      <c r="P722" s="111"/>
      <c r="Q722" s="111"/>
      <c r="R722" s="111"/>
      <c r="S722" s="111"/>
      <c r="T722" s="111"/>
      <c r="U722" s="111"/>
      <c r="V722" s="111"/>
      <c r="W722" s="111"/>
      <c r="X722" s="111"/>
      <c r="Y722" s="111"/>
      <c r="Z722" s="111"/>
      <c r="AA722" s="111"/>
    </row>
    <row r="723" spans="1:27">
      <c r="A723" s="111"/>
      <c r="B723" s="111"/>
      <c r="C723" s="111"/>
      <c r="D723" s="111"/>
      <c r="E723" s="111"/>
      <c r="F723" s="111"/>
      <c r="G723" s="111"/>
      <c r="H723" s="111"/>
      <c r="I723" s="111"/>
      <c r="J723" s="111"/>
      <c r="K723" s="111"/>
      <c r="L723" s="111"/>
      <c r="M723" s="111"/>
      <c r="N723" s="111"/>
      <c r="O723" s="111"/>
      <c r="P723" s="111"/>
      <c r="Q723" s="111"/>
      <c r="R723" s="111"/>
      <c r="S723" s="111"/>
      <c r="T723" s="111"/>
      <c r="U723" s="111"/>
      <c r="V723" s="111"/>
      <c r="W723" s="111"/>
      <c r="X723" s="111"/>
      <c r="Y723" s="111"/>
      <c r="Z723" s="111"/>
      <c r="AA723" s="111"/>
    </row>
    <row r="724" spans="1:27">
      <c r="A724" s="111"/>
      <c r="B724" s="111"/>
      <c r="C724" s="111"/>
      <c r="D724" s="111"/>
      <c r="E724" s="111"/>
      <c r="F724" s="111"/>
      <c r="G724" s="111"/>
      <c r="H724" s="111"/>
      <c r="I724" s="111"/>
      <c r="J724" s="111"/>
      <c r="K724" s="111"/>
      <c r="L724" s="111"/>
      <c r="M724" s="111"/>
      <c r="N724" s="111"/>
      <c r="O724" s="111"/>
      <c r="P724" s="111"/>
      <c r="Q724" s="111"/>
      <c r="R724" s="111"/>
      <c r="S724" s="111"/>
      <c r="T724" s="111"/>
      <c r="U724" s="111"/>
      <c r="V724" s="111"/>
      <c r="W724" s="111"/>
      <c r="X724" s="111"/>
      <c r="Y724" s="111"/>
      <c r="Z724" s="111"/>
      <c r="AA724" s="111"/>
    </row>
    <row r="725" spans="1:27">
      <c r="A725" s="111"/>
      <c r="B725" s="111"/>
      <c r="C725" s="111"/>
      <c r="D725" s="111"/>
      <c r="E725" s="111"/>
      <c r="F725" s="111"/>
      <c r="G725" s="111"/>
      <c r="H725" s="111"/>
      <c r="I725" s="111"/>
      <c r="J725" s="111"/>
      <c r="K725" s="111"/>
      <c r="L725" s="111"/>
      <c r="M725" s="111"/>
      <c r="N725" s="111"/>
      <c r="O725" s="111"/>
      <c r="P725" s="111"/>
      <c r="Q725" s="111"/>
      <c r="R725" s="111"/>
      <c r="S725" s="111"/>
      <c r="T725" s="111"/>
      <c r="U725" s="111"/>
      <c r="V725" s="111"/>
      <c r="W725" s="111"/>
      <c r="X725" s="111"/>
      <c r="Y725" s="111"/>
      <c r="Z725" s="111"/>
      <c r="AA725" s="111"/>
    </row>
    <row r="726" spans="1:27">
      <c r="A726" s="111"/>
      <c r="B726" s="111"/>
      <c r="C726" s="111"/>
      <c r="D726" s="111"/>
      <c r="E726" s="111"/>
      <c r="F726" s="111"/>
      <c r="G726" s="111"/>
      <c r="H726" s="111"/>
      <c r="I726" s="111"/>
      <c r="J726" s="111"/>
      <c r="K726" s="111"/>
      <c r="L726" s="111"/>
      <c r="M726" s="111"/>
      <c r="N726" s="111"/>
      <c r="O726" s="111"/>
      <c r="P726" s="111"/>
      <c r="Q726" s="111"/>
      <c r="R726" s="111"/>
      <c r="S726" s="111"/>
      <c r="T726" s="111"/>
      <c r="U726" s="111"/>
      <c r="V726" s="111"/>
      <c r="W726" s="111"/>
      <c r="X726" s="111"/>
      <c r="Y726" s="111"/>
      <c r="Z726" s="111"/>
      <c r="AA726" s="111"/>
    </row>
    <row r="727" spans="1:27">
      <c r="A727" s="111"/>
      <c r="B727" s="111"/>
      <c r="C727" s="111"/>
      <c r="D727" s="111"/>
      <c r="E727" s="111"/>
      <c r="F727" s="111"/>
      <c r="G727" s="111"/>
      <c r="H727" s="111"/>
      <c r="I727" s="111"/>
      <c r="J727" s="111"/>
      <c r="K727" s="111"/>
      <c r="L727" s="111"/>
      <c r="M727" s="111"/>
      <c r="N727" s="111"/>
      <c r="O727" s="111"/>
      <c r="P727" s="111"/>
      <c r="Q727" s="111"/>
      <c r="R727" s="111"/>
      <c r="S727" s="111"/>
      <c r="T727" s="111"/>
      <c r="U727" s="111"/>
      <c r="V727" s="111"/>
      <c r="W727" s="111"/>
      <c r="X727" s="111"/>
      <c r="Y727" s="111"/>
      <c r="Z727" s="111"/>
      <c r="AA727" s="111"/>
    </row>
    <row r="728" spans="1:27">
      <c r="A728" s="111"/>
      <c r="B728" s="111"/>
      <c r="C728" s="111"/>
      <c r="D728" s="111"/>
      <c r="E728" s="111"/>
      <c r="F728" s="111"/>
      <c r="G728" s="111"/>
      <c r="H728" s="111"/>
      <c r="I728" s="111"/>
      <c r="J728" s="111"/>
      <c r="K728" s="111"/>
      <c r="L728" s="111"/>
      <c r="M728" s="111"/>
      <c r="N728" s="111"/>
      <c r="O728" s="111"/>
      <c r="P728" s="111"/>
      <c r="Q728" s="111"/>
      <c r="R728" s="111"/>
      <c r="S728" s="111"/>
      <c r="T728" s="111"/>
      <c r="U728" s="111"/>
      <c r="V728" s="111"/>
      <c r="W728" s="111"/>
      <c r="X728" s="111"/>
      <c r="Y728" s="111"/>
      <c r="Z728" s="111"/>
      <c r="AA728" s="111"/>
    </row>
    <row r="729" spans="1:27">
      <c r="A729" s="111"/>
      <c r="B729" s="111"/>
      <c r="C729" s="111"/>
      <c r="D729" s="111"/>
      <c r="E729" s="111"/>
      <c r="F729" s="111"/>
      <c r="G729" s="111"/>
      <c r="H729" s="111"/>
      <c r="I729" s="111"/>
      <c r="J729" s="111"/>
      <c r="K729" s="111"/>
      <c r="L729" s="111"/>
      <c r="M729" s="111"/>
      <c r="N729" s="111"/>
      <c r="O729" s="111"/>
      <c r="P729" s="111"/>
      <c r="Q729" s="111"/>
      <c r="R729" s="111"/>
      <c r="S729" s="111"/>
      <c r="T729" s="111"/>
      <c r="U729" s="111"/>
      <c r="V729" s="111"/>
      <c r="W729" s="111"/>
      <c r="X729" s="111"/>
      <c r="Y729" s="111"/>
      <c r="Z729" s="111"/>
      <c r="AA729" s="111"/>
    </row>
    <row r="730" spans="1:27">
      <c r="A730" s="111"/>
      <c r="B730" s="111"/>
      <c r="C730" s="111"/>
      <c r="D730" s="111"/>
      <c r="E730" s="111"/>
      <c r="F730" s="111"/>
      <c r="G730" s="111"/>
      <c r="H730" s="111"/>
      <c r="I730" s="111"/>
      <c r="J730" s="111"/>
      <c r="K730" s="111"/>
      <c r="L730" s="111"/>
      <c r="M730" s="111"/>
      <c r="N730" s="111"/>
      <c r="O730" s="111"/>
      <c r="P730" s="111"/>
      <c r="Q730" s="111"/>
      <c r="R730" s="111"/>
      <c r="S730" s="111"/>
      <c r="T730" s="111"/>
      <c r="U730" s="111"/>
      <c r="V730" s="111"/>
      <c r="W730" s="111"/>
      <c r="X730" s="111"/>
      <c r="Y730" s="111"/>
      <c r="Z730" s="111"/>
      <c r="AA730" s="111"/>
    </row>
    <row r="731" spans="1:27">
      <c r="A731" s="111"/>
      <c r="B731" s="111"/>
      <c r="C731" s="111"/>
      <c r="D731" s="111"/>
      <c r="E731" s="111"/>
      <c r="F731" s="111"/>
      <c r="G731" s="111"/>
      <c r="H731" s="111"/>
      <c r="I731" s="111"/>
      <c r="J731" s="111"/>
      <c r="K731" s="111"/>
      <c r="L731" s="111"/>
      <c r="M731" s="111"/>
      <c r="N731" s="111"/>
      <c r="O731" s="111"/>
      <c r="P731" s="111"/>
      <c r="Q731" s="111"/>
      <c r="R731" s="111"/>
      <c r="S731" s="111"/>
      <c r="T731" s="111"/>
      <c r="U731" s="111"/>
      <c r="V731" s="111"/>
      <c r="W731" s="111"/>
      <c r="X731" s="111"/>
      <c r="Y731" s="111"/>
      <c r="Z731" s="111"/>
      <c r="AA731" s="111"/>
    </row>
    <row r="732" spans="1:27">
      <c r="A732" s="111"/>
      <c r="B732" s="111"/>
      <c r="C732" s="111"/>
      <c r="D732" s="111"/>
      <c r="E732" s="111"/>
      <c r="F732" s="111"/>
      <c r="G732" s="111"/>
      <c r="H732" s="111"/>
      <c r="I732" s="111"/>
      <c r="J732" s="111"/>
      <c r="K732" s="111"/>
      <c r="L732" s="111"/>
      <c r="M732" s="111"/>
      <c r="N732" s="111"/>
      <c r="O732" s="111"/>
      <c r="P732" s="111"/>
      <c r="Q732" s="111"/>
      <c r="R732" s="111"/>
      <c r="S732" s="111"/>
      <c r="T732" s="111"/>
      <c r="U732" s="111"/>
      <c r="V732" s="111"/>
      <c r="W732" s="111"/>
      <c r="X732" s="111"/>
      <c r="Y732" s="111"/>
      <c r="Z732" s="111"/>
      <c r="AA732" s="111"/>
    </row>
    <row r="733" spans="1:27">
      <c r="A733" s="111"/>
      <c r="B733" s="111"/>
      <c r="C733" s="111"/>
      <c r="D733" s="111"/>
      <c r="E733" s="111"/>
      <c r="F733" s="111"/>
      <c r="G733" s="111"/>
      <c r="H733" s="111"/>
      <c r="I733" s="111"/>
      <c r="J733" s="111"/>
      <c r="K733" s="111"/>
      <c r="L733" s="111"/>
      <c r="M733" s="111"/>
      <c r="N733" s="111"/>
      <c r="O733" s="111"/>
      <c r="P733" s="111"/>
      <c r="Q733" s="111"/>
      <c r="R733" s="111"/>
      <c r="S733" s="111"/>
      <c r="T733" s="111"/>
      <c r="U733" s="111"/>
      <c r="V733" s="111"/>
      <c r="W733" s="111"/>
      <c r="X733" s="111"/>
      <c r="Y733" s="111"/>
      <c r="Z733" s="111"/>
      <c r="AA733" s="111"/>
    </row>
    <row r="734" spans="1:27">
      <c r="A734" s="111"/>
      <c r="B734" s="111"/>
      <c r="C734" s="111"/>
      <c r="D734" s="111"/>
      <c r="E734" s="111"/>
      <c r="F734" s="111"/>
      <c r="G734" s="111"/>
      <c r="H734" s="111"/>
      <c r="I734" s="111"/>
      <c r="J734" s="111"/>
      <c r="K734" s="111"/>
      <c r="L734" s="111"/>
      <c r="M734" s="111"/>
      <c r="N734" s="111"/>
      <c r="O734" s="111"/>
      <c r="P734" s="111"/>
      <c r="Q734" s="111"/>
      <c r="R734" s="111"/>
      <c r="S734" s="111"/>
      <c r="T734" s="111"/>
      <c r="U734" s="111"/>
      <c r="V734" s="111"/>
      <c r="W734" s="111"/>
      <c r="X734" s="111"/>
      <c r="Y734" s="111"/>
      <c r="Z734" s="111"/>
      <c r="AA734" s="111"/>
    </row>
    <row r="735" spans="1:27">
      <c r="A735" s="111"/>
      <c r="B735" s="111"/>
      <c r="C735" s="111"/>
      <c r="D735" s="111"/>
      <c r="E735" s="111"/>
      <c r="F735" s="111"/>
      <c r="G735" s="111"/>
      <c r="H735" s="111"/>
      <c r="I735" s="111"/>
      <c r="J735" s="111"/>
      <c r="K735" s="111"/>
      <c r="L735" s="111"/>
      <c r="M735" s="111"/>
      <c r="N735" s="111"/>
      <c r="O735" s="111"/>
      <c r="P735" s="111"/>
      <c r="Q735" s="111"/>
      <c r="R735" s="111"/>
      <c r="S735" s="111"/>
      <c r="T735" s="111"/>
      <c r="U735" s="111"/>
      <c r="V735" s="111"/>
      <c r="W735" s="111"/>
      <c r="X735" s="111"/>
      <c r="Y735" s="111"/>
      <c r="Z735" s="111"/>
      <c r="AA735" s="111"/>
    </row>
    <row r="736" spans="1:27">
      <c r="A736" s="111"/>
      <c r="B736" s="111"/>
      <c r="C736" s="111"/>
      <c r="D736" s="111"/>
      <c r="E736" s="111"/>
      <c r="F736" s="111"/>
      <c r="G736" s="111"/>
      <c r="H736" s="111"/>
      <c r="I736" s="111"/>
      <c r="J736" s="111"/>
      <c r="K736" s="111"/>
      <c r="L736" s="111"/>
      <c r="M736" s="111"/>
      <c r="N736" s="111"/>
      <c r="O736" s="111"/>
      <c r="P736" s="111"/>
      <c r="Q736" s="111"/>
      <c r="R736" s="111"/>
      <c r="S736" s="111"/>
      <c r="T736" s="111"/>
      <c r="U736" s="111"/>
      <c r="V736" s="111"/>
      <c r="W736" s="111"/>
      <c r="X736" s="111"/>
      <c r="Y736" s="111"/>
      <c r="Z736" s="111"/>
      <c r="AA736" s="111"/>
    </row>
    <row r="737" spans="1:27">
      <c r="A737" s="111"/>
      <c r="B737" s="111"/>
      <c r="C737" s="111"/>
      <c r="D737" s="111"/>
      <c r="E737" s="111"/>
      <c r="F737" s="111"/>
      <c r="G737" s="111"/>
      <c r="H737" s="111"/>
      <c r="I737" s="111"/>
      <c r="J737" s="111"/>
      <c r="K737" s="111"/>
      <c r="L737" s="111"/>
      <c r="M737" s="111"/>
      <c r="N737" s="111"/>
      <c r="O737" s="111"/>
      <c r="P737" s="111"/>
      <c r="Q737" s="111"/>
      <c r="R737" s="111"/>
      <c r="S737" s="111"/>
      <c r="T737" s="111"/>
      <c r="U737" s="111"/>
      <c r="V737" s="111"/>
      <c r="W737" s="111"/>
      <c r="X737" s="111"/>
      <c r="Y737" s="111"/>
      <c r="Z737" s="111"/>
      <c r="AA737" s="111"/>
    </row>
    <row r="738" spans="1:27">
      <c r="A738" s="111"/>
      <c r="B738" s="111"/>
      <c r="C738" s="111"/>
      <c r="D738" s="111"/>
      <c r="E738" s="111"/>
      <c r="F738" s="111"/>
      <c r="G738" s="111"/>
      <c r="H738" s="111"/>
      <c r="I738" s="111"/>
      <c r="J738" s="111"/>
      <c r="K738" s="111"/>
      <c r="L738" s="111"/>
      <c r="M738" s="111"/>
      <c r="N738" s="111"/>
      <c r="O738" s="111"/>
      <c r="P738" s="111"/>
      <c r="Q738" s="111"/>
      <c r="R738" s="111"/>
      <c r="S738" s="111"/>
      <c r="T738" s="111"/>
      <c r="U738" s="111"/>
      <c r="V738" s="111"/>
      <c r="W738" s="111"/>
      <c r="X738" s="111"/>
      <c r="Y738" s="111"/>
      <c r="Z738" s="111"/>
      <c r="AA738" s="111"/>
    </row>
    <row r="739" spans="1:27">
      <c r="A739" s="111"/>
      <c r="B739" s="111"/>
      <c r="C739" s="111"/>
      <c r="D739" s="111"/>
      <c r="E739" s="111"/>
      <c r="F739" s="111"/>
      <c r="G739" s="111"/>
      <c r="H739" s="111"/>
      <c r="I739" s="111"/>
      <c r="J739" s="111"/>
      <c r="K739" s="111"/>
      <c r="L739" s="111"/>
      <c r="M739" s="111"/>
      <c r="N739" s="111"/>
      <c r="O739" s="111"/>
      <c r="P739" s="111"/>
      <c r="Q739" s="111"/>
      <c r="R739" s="111"/>
      <c r="S739" s="111"/>
      <c r="T739" s="111"/>
      <c r="U739" s="111"/>
      <c r="V739" s="111"/>
      <c r="W739" s="111"/>
      <c r="X739" s="111"/>
      <c r="Y739" s="111"/>
      <c r="Z739" s="111"/>
      <c r="AA739" s="111"/>
    </row>
    <row r="740" spans="1:27">
      <c r="A740" s="111"/>
      <c r="B740" s="111"/>
      <c r="C740" s="111"/>
      <c r="D740" s="111"/>
      <c r="E740" s="111"/>
      <c r="F740" s="111"/>
      <c r="G740" s="111"/>
      <c r="H740" s="111"/>
      <c r="I740" s="111"/>
      <c r="J740" s="111"/>
      <c r="K740" s="111"/>
      <c r="L740" s="111"/>
      <c r="M740" s="111"/>
      <c r="N740" s="111"/>
      <c r="O740" s="111"/>
      <c r="P740" s="111"/>
      <c r="Q740" s="111"/>
      <c r="R740" s="111"/>
      <c r="S740" s="111"/>
      <c r="T740" s="111"/>
      <c r="U740" s="111"/>
      <c r="V740" s="111"/>
      <c r="W740" s="111"/>
      <c r="X740" s="111"/>
      <c r="Y740" s="111"/>
      <c r="Z740" s="111"/>
      <c r="AA740" s="111"/>
    </row>
    <row r="741" spans="1:27">
      <c r="A741" s="111"/>
      <c r="B741" s="111"/>
      <c r="C741" s="111"/>
      <c r="D741" s="111"/>
      <c r="E741" s="111"/>
      <c r="F741" s="111"/>
      <c r="G741" s="111"/>
      <c r="H741" s="111"/>
      <c r="I741" s="111"/>
      <c r="J741" s="111"/>
      <c r="K741" s="111"/>
      <c r="L741" s="111"/>
      <c r="M741" s="111"/>
      <c r="N741" s="111"/>
      <c r="O741" s="111"/>
      <c r="P741" s="111"/>
      <c r="Q741" s="111"/>
      <c r="R741" s="111"/>
      <c r="S741" s="111"/>
      <c r="T741" s="111"/>
      <c r="U741" s="111"/>
      <c r="V741" s="111"/>
      <c r="W741" s="111"/>
      <c r="X741" s="111"/>
      <c r="Y741" s="111"/>
      <c r="Z741" s="111"/>
      <c r="AA741" s="111"/>
    </row>
    <row r="742" spans="1:27">
      <c r="A742" s="111"/>
      <c r="B742" s="111"/>
      <c r="C742" s="111"/>
      <c r="D742" s="111"/>
      <c r="E742" s="111"/>
      <c r="F742" s="111"/>
      <c r="G742" s="111"/>
      <c r="H742" s="111"/>
      <c r="I742" s="111"/>
      <c r="J742" s="111"/>
      <c r="K742" s="111"/>
      <c r="L742" s="111"/>
      <c r="M742" s="111"/>
      <c r="N742" s="111"/>
      <c r="O742" s="111"/>
      <c r="P742" s="111"/>
      <c r="Q742" s="111"/>
      <c r="R742" s="111"/>
      <c r="S742" s="111"/>
      <c r="T742" s="111"/>
      <c r="U742" s="111"/>
      <c r="V742" s="111"/>
      <c r="W742" s="111"/>
      <c r="X742" s="111"/>
      <c r="Y742" s="111"/>
      <c r="Z742" s="111"/>
      <c r="AA742" s="111"/>
    </row>
    <row r="743" spans="1:27">
      <c r="A743" s="111"/>
      <c r="B743" s="111"/>
      <c r="C743" s="111"/>
      <c r="D743" s="111"/>
      <c r="E743" s="111"/>
      <c r="F743" s="111"/>
      <c r="G743" s="111"/>
      <c r="H743" s="111"/>
      <c r="I743" s="111"/>
      <c r="J743" s="111"/>
      <c r="K743" s="111"/>
      <c r="L743" s="111"/>
      <c r="M743" s="111"/>
      <c r="N743" s="111"/>
      <c r="O743" s="111"/>
      <c r="P743" s="111"/>
      <c r="Q743" s="111"/>
      <c r="R743" s="111"/>
      <c r="S743" s="111"/>
      <c r="T743" s="111"/>
      <c r="U743" s="111"/>
      <c r="V743" s="111"/>
      <c r="W743" s="111"/>
      <c r="X743" s="111"/>
      <c r="Y743" s="111"/>
      <c r="Z743" s="111"/>
      <c r="AA743" s="111"/>
    </row>
    <row r="744" spans="1:27">
      <c r="A744" s="111"/>
      <c r="B744" s="111"/>
      <c r="C744" s="111"/>
      <c r="D744" s="111"/>
      <c r="E744" s="111"/>
      <c r="F744" s="111"/>
      <c r="G744" s="111"/>
      <c r="H744" s="111"/>
      <c r="I744" s="111"/>
      <c r="J744" s="111"/>
      <c r="K744" s="111"/>
      <c r="L744" s="111"/>
      <c r="M744" s="111"/>
      <c r="N744" s="111"/>
      <c r="O744" s="111"/>
      <c r="P744" s="111"/>
      <c r="Q744" s="111"/>
      <c r="R744" s="111"/>
      <c r="S744" s="111"/>
      <c r="T744" s="111"/>
      <c r="U744" s="111"/>
      <c r="V744" s="111"/>
      <c r="W744" s="111"/>
      <c r="X744" s="111"/>
      <c r="Y744" s="111"/>
      <c r="Z744" s="111"/>
      <c r="AA744" s="111"/>
    </row>
    <row r="745" spans="1:27">
      <c r="A745" s="111"/>
      <c r="B745" s="111"/>
      <c r="C745" s="111"/>
      <c r="D745" s="111"/>
      <c r="E745" s="111"/>
      <c r="F745" s="111"/>
      <c r="G745" s="111"/>
      <c r="H745" s="111"/>
      <c r="I745" s="111"/>
      <c r="J745" s="111"/>
      <c r="K745" s="111"/>
      <c r="L745" s="111"/>
      <c r="M745" s="111"/>
      <c r="N745" s="111"/>
      <c r="O745" s="111"/>
      <c r="P745" s="111"/>
      <c r="Q745" s="111"/>
      <c r="R745" s="111"/>
      <c r="S745" s="111"/>
      <c r="T745" s="111"/>
      <c r="U745" s="111"/>
      <c r="V745" s="111"/>
      <c r="W745" s="111"/>
      <c r="X745" s="111"/>
      <c r="Y745" s="111"/>
      <c r="Z745" s="111"/>
      <c r="AA745" s="111"/>
    </row>
    <row r="746" spans="1:27">
      <c r="A746" s="111"/>
      <c r="B746" s="111"/>
      <c r="C746" s="111"/>
      <c r="D746" s="111"/>
      <c r="E746" s="111"/>
      <c r="F746" s="111"/>
      <c r="G746" s="111"/>
      <c r="H746" s="111"/>
      <c r="I746" s="111"/>
      <c r="J746" s="111"/>
      <c r="K746" s="111"/>
      <c r="L746" s="111"/>
      <c r="M746" s="111"/>
      <c r="N746" s="111"/>
      <c r="O746" s="111"/>
      <c r="P746" s="111"/>
      <c r="Q746" s="111"/>
      <c r="R746" s="111"/>
      <c r="S746" s="111"/>
      <c r="T746" s="111"/>
      <c r="U746" s="111"/>
      <c r="V746" s="111"/>
      <c r="W746" s="111"/>
      <c r="X746" s="111"/>
      <c r="Y746" s="111"/>
      <c r="Z746" s="111"/>
      <c r="AA746" s="111"/>
    </row>
    <row r="747" spans="1:27">
      <c r="A747" s="111"/>
      <c r="B747" s="111"/>
      <c r="C747" s="111"/>
      <c r="D747" s="111"/>
      <c r="E747" s="111"/>
      <c r="F747" s="111"/>
      <c r="G747" s="111"/>
      <c r="H747" s="111"/>
      <c r="I747" s="111"/>
      <c r="J747" s="111"/>
      <c r="K747" s="111"/>
      <c r="L747" s="111"/>
      <c r="M747" s="111"/>
      <c r="N747" s="111"/>
      <c r="O747" s="111"/>
      <c r="P747" s="111"/>
      <c r="Q747" s="111"/>
      <c r="R747" s="111"/>
      <c r="S747" s="111"/>
      <c r="T747" s="111"/>
      <c r="U747" s="111"/>
      <c r="V747" s="111"/>
      <c r="W747" s="111"/>
      <c r="X747" s="111"/>
      <c r="Y747" s="111"/>
      <c r="Z747" s="111"/>
      <c r="AA747" s="111"/>
    </row>
    <row r="748" spans="1:27">
      <c r="A748" s="111"/>
      <c r="B748" s="111"/>
      <c r="C748" s="111"/>
      <c r="D748" s="111"/>
      <c r="E748" s="111"/>
      <c r="F748" s="111"/>
      <c r="G748" s="111"/>
      <c r="H748" s="111"/>
      <c r="I748" s="111"/>
      <c r="J748" s="111"/>
      <c r="K748" s="111"/>
      <c r="L748" s="111"/>
      <c r="M748" s="111"/>
      <c r="N748" s="111"/>
      <c r="O748" s="111"/>
      <c r="P748" s="111"/>
      <c r="Q748" s="111"/>
      <c r="R748" s="111"/>
      <c r="S748" s="111"/>
      <c r="T748" s="111"/>
      <c r="U748" s="111"/>
      <c r="V748" s="111"/>
      <c r="W748" s="111"/>
      <c r="X748" s="111"/>
      <c r="Y748" s="111"/>
      <c r="Z748" s="111"/>
      <c r="AA748" s="111"/>
    </row>
    <row r="749" spans="1:27">
      <c r="A749" s="111"/>
      <c r="B749" s="111"/>
      <c r="C749" s="111"/>
      <c r="D749" s="111"/>
      <c r="E749" s="111"/>
      <c r="F749" s="111"/>
      <c r="G749" s="111"/>
      <c r="H749" s="111"/>
      <c r="I749" s="111"/>
      <c r="J749" s="111"/>
      <c r="K749" s="111"/>
      <c r="L749" s="111"/>
      <c r="M749" s="111"/>
      <c r="N749" s="111"/>
      <c r="O749" s="111"/>
      <c r="P749" s="111"/>
      <c r="Q749" s="111"/>
      <c r="R749" s="111"/>
      <c r="S749" s="111"/>
      <c r="T749" s="111"/>
      <c r="U749" s="111"/>
      <c r="V749" s="111"/>
      <c r="W749" s="111"/>
      <c r="X749" s="111"/>
      <c r="Y749" s="111"/>
      <c r="Z749" s="111"/>
      <c r="AA749" s="111"/>
    </row>
    <row r="750" spans="1:27">
      <c r="A750" s="111"/>
      <c r="B750" s="111"/>
      <c r="C750" s="111"/>
      <c r="D750" s="111"/>
      <c r="E750" s="111"/>
      <c r="F750" s="111"/>
      <c r="G750" s="111"/>
      <c r="H750" s="111"/>
      <c r="I750" s="111"/>
      <c r="J750" s="111"/>
      <c r="K750" s="111"/>
      <c r="L750" s="111"/>
      <c r="M750" s="111"/>
      <c r="N750" s="111"/>
      <c r="O750" s="111"/>
      <c r="P750" s="111"/>
      <c r="Q750" s="111"/>
      <c r="R750" s="111"/>
      <c r="S750" s="111"/>
      <c r="T750" s="111"/>
      <c r="U750" s="111"/>
      <c r="V750" s="111"/>
      <c r="W750" s="111"/>
      <c r="X750" s="111"/>
      <c r="Y750" s="111"/>
      <c r="Z750" s="111"/>
      <c r="AA750" s="111"/>
    </row>
    <row r="751" spans="1:27">
      <c r="A751" s="111"/>
      <c r="B751" s="111"/>
      <c r="C751" s="111"/>
      <c r="D751" s="111"/>
      <c r="E751" s="111"/>
      <c r="F751" s="111"/>
      <c r="G751" s="111"/>
      <c r="H751" s="111"/>
      <c r="I751" s="111"/>
      <c r="J751" s="111"/>
      <c r="K751" s="111"/>
      <c r="L751" s="111"/>
      <c r="M751" s="111"/>
      <c r="N751" s="111"/>
      <c r="O751" s="111"/>
      <c r="P751" s="111"/>
      <c r="Q751" s="111"/>
      <c r="R751" s="111"/>
      <c r="S751" s="111"/>
      <c r="T751" s="111"/>
      <c r="U751" s="111"/>
      <c r="V751" s="111"/>
      <c r="W751" s="111"/>
      <c r="X751" s="111"/>
      <c r="Y751" s="111"/>
      <c r="Z751" s="111"/>
      <c r="AA751" s="111"/>
    </row>
    <row r="752" spans="1:27">
      <c r="A752" s="111"/>
      <c r="B752" s="111"/>
      <c r="C752" s="111"/>
      <c r="D752" s="111"/>
      <c r="E752" s="111"/>
      <c r="F752" s="111"/>
      <c r="G752" s="111"/>
      <c r="H752" s="111"/>
      <c r="I752" s="111"/>
      <c r="J752" s="111"/>
      <c r="K752" s="111"/>
      <c r="L752" s="111"/>
      <c r="M752" s="111"/>
      <c r="N752" s="111"/>
      <c r="O752" s="111"/>
      <c r="P752" s="111"/>
      <c r="Q752" s="111"/>
      <c r="R752" s="111"/>
      <c r="S752" s="111"/>
      <c r="T752" s="111"/>
      <c r="U752" s="111"/>
      <c r="V752" s="111"/>
      <c r="W752" s="111"/>
      <c r="X752" s="111"/>
      <c r="Y752" s="111"/>
      <c r="Z752" s="111"/>
      <c r="AA752" s="111"/>
    </row>
    <row r="753" spans="1:27">
      <c r="A753" s="111"/>
      <c r="B753" s="111"/>
      <c r="C753" s="111"/>
      <c r="D753" s="111"/>
      <c r="E753" s="111"/>
      <c r="F753" s="111"/>
      <c r="G753" s="111"/>
      <c r="H753" s="111"/>
      <c r="I753" s="111"/>
      <c r="J753" s="111"/>
      <c r="K753" s="111"/>
      <c r="L753" s="111"/>
      <c r="M753" s="111"/>
      <c r="N753" s="111"/>
      <c r="O753" s="111"/>
      <c r="P753" s="111"/>
      <c r="Q753" s="111"/>
      <c r="R753" s="111"/>
      <c r="S753" s="111"/>
      <c r="T753" s="111"/>
      <c r="U753" s="111"/>
      <c r="V753" s="111"/>
      <c r="W753" s="111"/>
      <c r="X753" s="111"/>
      <c r="Y753" s="111"/>
      <c r="Z753" s="111"/>
      <c r="AA753" s="111"/>
    </row>
    <row r="754" spans="1:27">
      <c r="A754" s="111"/>
      <c r="B754" s="111"/>
      <c r="C754" s="111"/>
      <c r="D754" s="111"/>
      <c r="E754" s="111"/>
      <c r="F754" s="111"/>
      <c r="G754" s="111"/>
      <c r="H754" s="111"/>
      <c r="I754" s="111"/>
      <c r="J754" s="111"/>
      <c r="K754" s="111"/>
      <c r="L754" s="111"/>
      <c r="M754" s="111"/>
      <c r="N754" s="111"/>
      <c r="O754" s="111"/>
      <c r="P754" s="111"/>
      <c r="Q754" s="111"/>
      <c r="R754" s="111"/>
      <c r="S754" s="111"/>
      <c r="T754" s="111"/>
      <c r="U754" s="111"/>
      <c r="V754" s="111"/>
      <c r="W754" s="111"/>
      <c r="X754" s="111"/>
      <c r="Y754" s="111"/>
      <c r="Z754" s="111"/>
      <c r="AA754" s="111"/>
    </row>
    <row r="755" spans="1:27">
      <c r="A755" s="111"/>
      <c r="B755" s="111"/>
      <c r="C755" s="111"/>
      <c r="D755" s="111"/>
      <c r="E755" s="111"/>
      <c r="F755" s="111"/>
      <c r="G755" s="111"/>
      <c r="H755" s="111"/>
      <c r="I755" s="111"/>
      <c r="J755" s="111"/>
      <c r="K755" s="111"/>
      <c r="L755" s="111"/>
      <c r="M755" s="111"/>
      <c r="N755" s="111"/>
      <c r="O755" s="111"/>
      <c r="P755" s="111"/>
      <c r="Q755" s="111"/>
      <c r="R755" s="111"/>
      <c r="S755" s="111"/>
      <c r="T755" s="111"/>
      <c r="U755" s="111"/>
      <c r="V755" s="111"/>
      <c r="W755" s="111"/>
      <c r="X755" s="111"/>
      <c r="Y755" s="111"/>
      <c r="Z755" s="111"/>
      <c r="AA755" s="111"/>
    </row>
    <row r="756" spans="1:27">
      <c r="A756" s="111"/>
      <c r="B756" s="111"/>
      <c r="C756" s="111"/>
      <c r="D756" s="111"/>
      <c r="E756" s="111"/>
      <c r="F756" s="111"/>
      <c r="G756" s="111"/>
      <c r="H756" s="111"/>
      <c r="I756" s="111"/>
      <c r="J756" s="111"/>
      <c r="K756" s="111"/>
      <c r="L756" s="111"/>
      <c r="M756" s="111"/>
      <c r="N756" s="111"/>
      <c r="O756" s="111"/>
      <c r="P756" s="111"/>
      <c r="Q756" s="111"/>
      <c r="R756" s="111"/>
      <c r="S756" s="111"/>
      <c r="T756" s="111"/>
      <c r="U756" s="111"/>
      <c r="V756" s="111"/>
      <c r="W756" s="111"/>
      <c r="X756" s="111"/>
      <c r="Y756" s="111"/>
      <c r="Z756" s="111"/>
      <c r="AA756" s="111"/>
    </row>
    <row r="757" spans="1:27">
      <c r="A757" s="111"/>
      <c r="B757" s="111"/>
      <c r="C757" s="111"/>
      <c r="D757" s="111"/>
      <c r="E757" s="111"/>
      <c r="F757" s="111"/>
      <c r="G757" s="111"/>
      <c r="H757" s="111"/>
      <c r="I757" s="111"/>
      <c r="J757" s="111"/>
      <c r="K757" s="111"/>
      <c r="L757" s="111"/>
      <c r="M757" s="111"/>
      <c r="N757" s="111"/>
      <c r="O757" s="111"/>
      <c r="P757" s="111"/>
      <c r="Q757" s="111"/>
      <c r="R757" s="111"/>
      <c r="S757" s="111"/>
      <c r="T757" s="111"/>
      <c r="U757" s="111"/>
      <c r="V757" s="111"/>
      <c r="W757" s="111"/>
      <c r="X757" s="111"/>
      <c r="Y757" s="111"/>
      <c r="Z757" s="111"/>
      <c r="AA757" s="111"/>
    </row>
    <row r="758" spans="1:27">
      <c r="A758" s="111"/>
      <c r="B758" s="111"/>
      <c r="C758" s="111"/>
      <c r="D758" s="111"/>
      <c r="E758" s="111"/>
      <c r="F758" s="111"/>
      <c r="G758" s="111"/>
      <c r="H758" s="111"/>
      <c r="I758" s="111"/>
      <c r="J758" s="111"/>
      <c r="K758" s="111"/>
      <c r="L758" s="111"/>
      <c r="M758" s="111"/>
      <c r="N758" s="111"/>
      <c r="O758" s="111"/>
      <c r="P758" s="111"/>
      <c r="Q758" s="111"/>
      <c r="R758" s="111"/>
      <c r="S758" s="111"/>
      <c r="T758" s="111"/>
      <c r="U758" s="111"/>
      <c r="V758" s="111"/>
      <c r="W758" s="111"/>
      <c r="X758" s="111"/>
      <c r="Y758" s="111"/>
      <c r="Z758" s="111"/>
      <c r="AA758" s="111"/>
    </row>
    <row r="759" spans="1:27">
      <c r="A759" s="111"/>
      <c r="B759" s="111"/>
      <c r="C759" s="111"/>
      <c r="D759" s="111"/>
      <c r="E759" s="111"/>
      <c r="F759" s="111"/>
      <c r="G759" s="111"/>
      <c r="H759" s="111"/>
      <c r="I759" s="111"/>
      <c r="J759" s="111"/>
      <c r="K759" s="111"/>
      <c r="L759" s="111"/>
      <c r="M759" s="111"/>
      <c r="N759" s="111"/>
      <c r="O759" s="111"/>
      <c r="P759" s="111"/>
      <c r="Q759" s="111"/>
      <c r="R759" s="111"/>
      <c r="S759" s="111"/>
      <c r="T759" s="111"/>
      <c r="U759" s="111"/>
      <c r="V759" s="111"/>
      <c r="W759" s="111"/>
      <c r="X759" s="111"/>
      <c r="Y759" s="111"/>
      <c r="Z759" s="111"/>
      <c r="AA759" s="111"/>
    </row>
    <row r="760" spans="1:27">
      <c r="A760" s="111"/>
      <c r="B760" s="111"/>
      <c r="C760" s="111"/>
      <c r="D760" s="111"/>
      <c r="E760" s="111"/>
      <c r="F760" s="111"/>
      <c r="G760" s="111"/>
      <c r="H760" s="111"/>
      <c r="I760" s="111"/>
      <c r="J760" s="111"/>
      <c r="K760" s="111"/>
      <c r="L760" s="111"/>
      <c r="M760" s="111"/>
      <c r="N760" s="111"/>
      <c r="O760" s="111"/>
      <c r="P760" s="111"/>
      <c r="Q760" s="111"/>
      <c r="R760" s="111"/>
      <c r="S760" s="111"/>
      <c r="T760" s="111"/>
      <c r="U760" s="111"/>
      <c r="V760" s="111"/>
      <c r="W760" s="111"/>
      <c r="X760" s="111"/>
      <c r="Y760" s="111"/>
      <c r="Z760" s="111"/>
      <c r="AA760" s="111"/>
    </row>
    <row r="761" spans="1:27">
      <c r="A761" s="111"/>
      <c r="B761" s="111"/>
      <c r="C761" s="111"/>
      <c r="D761" s="111"/>
      <c r="E761" s="111"/>
      <c r="F761" s="111"/>
      <c r="G761" s="111"/>
      <c r="H761" s="111"/>
      <c r="I761" s="111"/>
      <c r="J761" s="111"/>
      <c r="K761" s="111"/>
      <c r="L761" s="111"/>
      <c r="M761" s="111"/>
      <c r="N761" s="111"/>
      <c r="O761" s="111"/>
      <c r="P761" s="111"/>
      <c r="Q761" s="111"/>
      <c r="R761" s="111"/>
      <c r="S761" s="111"/>
      <c r="T761" s="111"/>
      <c r="U761" s="111"/>
      <c r="V761" s="111"/>
      <c r="W761" s="111"/>
      <c r="X761" s="111"/>
      <c r="Y761" s="111"/>
      <c r="Z761" s="111"/>
      <c r="AA761" s="111"/>
    </row>
    <row r="762" spans="1:27">
      <c r="A762" s="111"/>
      <c r="B762" s="111"/>
      <c r="C762" s="111"/>
      <c r="D762" s="111"/>
      <c r="E762" s="111"/>
      <c r="F762" s="111"/>
      <c r="G762" s="111"/>
      <c r="H762" s="111"/>
      <c r="I762" s="111"/>
      <c r="J762" s="111"/>
      <c r="K762" s="111"/>
      <c r="L762" s="111"/>
      <c r="M762" s="111"/>
      <c r="N762" s="111"/>
      <c r="O762" s="111"/>
      <c r="P762" s="111"/>
      <c r="Q762" s="111"/>
      <c r="R762" s="111"/>
      <c r="S762" s="111"/>
      <c r="T762" s="111"/>
      <c r="U762" s="111"/>
      <c r="V762" s="111"/>
      <c r="W762" s="111"/>
      <c r="X762" s="111"/>
      <c r="Y762" s="111"/>
      <c r="Z762" s="111"/>
      <c r="AA762" s="111"/>
    </row>
    <row r="763" spans="1:27">
      <c r="A763" s="111"/>
      <c r="B763" s="111"/>
      <c r="C763" s="111"/>
      <c r="D763" s="111"/>
      <c r="E763" s="111"/>
      <c r="F763" s="111"/>
      <c r="G763" s="111"/>
      <c r="H763" s="111"/>
      <c r="I763" s="111"/>
      <c r="J763" s="111"/>
      <c r="K763" s="111"/>
      <c r="L763" s="111"/>
      <c r="M763" s="111"/>
      <c r="N763" s="111"/>
      <c r="O763" s="111"/>
      <c r="P763" s="111"/>
      <c r="Q763" s="111"/>
      <c r="R763" s="111"/>
      <c r="S763" s="111"/>
      <c r="T763" s="111"/>
      <c r="U763" s="111"/>
      <c r="V763" s="111"/>
      <c r="W763" s="111"/>
      <c r="X763" s="111"/>
      <c r="Y763" s="111"/>
      <c r="Z763" s="111"/>
      <c r="AA763" s="111"/>
    </row>
    <row r="764" spans="1:27">
      <c r="A764" s="111"/>
      <c r="B764" s="111"/>
      <c r="C764" s="111"/>
      <c r="D764" s="111"/>
      <c r="E764" s="111"/>
      <c r="F764" s="111"/>
      <c r="G764" s="111"/>
      <c r="H764" s="111"/>
      <c r="I764" s="111"/>
      <c r="J764" s="111"/>
      <c r="K764" s="111"/>
      <c r="L764" s="111"/>
      <c r="M764" s="111"/>
      <c r="N764" s="111"/>
      <c r="O764" s="111"/>
      <c r="P764" s="111"/>
      <c r="Q764" s="111"/>
      <c r="R764" s="111"/>
      <c r="S764" s="111"/>
      <c r="T764" s="111"/>
      <c r="U764" s="111"/>
      <c r="V764" s="111"/>
      <c r="W764" s="111"/>
      <c r="X764" s="111"/>
      <c r="Y764" s="111"/>
      <c r="Z764" s="111"/>
      <c r="AA764" s="111"/>
    </row>
    <row r="765" spans="1:27">
      <c r="A765" s="111"/>
      <c r="B765" s="111"/>
      <c r="C765" s="111"/>
      <c r="D765" s="111"/>
      <c r="E765" s="111"/>
      <c r="F765" s="111"/>
      <c r="G765" s="111"/>
      <c r="H765" s="111"/>
      <c r="I765" s="111"/>
      <c r="J765" s="111"/>
      <c r="K765" s="111"/>
      <c r="L765" s="111"/>
      <c r="M765" s="111"/>
      <c r="N765" s="111"/>
      <c r="O765" s="111"/>
      <c r="P765" s="111"/>
      <c r="Q765" s="111"/>
      <c r="R765" s="111"/>
      <c r="S765" s="111"/>
      <c r="T765" s="111"/>
      <c r="U765" s="111"/>
      <c r="V765" s="111"/>
      <c r="W765" s="111"/>
      <c r="X765" s="111"/>
      <c r="Y765" s="111"/>
      <c r="Z765" s="111"/>
      <c r="AA765" s="111"/>
    </row>
    <row r="766" spans="1:27">
      <c r="A766" s="111"/>
      <c r="B766" s="111"/>
      <c r="C766" s="111"/>
      <c r="D766" s="111"/>
      <c r="E766" s="111"/>
      <c r="F766" s="111"/>
      <c r="G766" s="111"/>
      <c r="H766" s="111"/>
      <c r="I766" s="111"/>
      <c r="J766" s="111"/>
      <c r="K766" s="111"/>
      <c r="L766" s="111"/>
      <c r="M766" s="111"/>
      <c r="N766" s="111"/>
      <c r="O766" s="111"/>
      <c r="P766" s="111"/>
      <c r="Q766" s="111"/>
      <c r="R766" s="111"/>
      <c r="S766" s="111"/>
      <c r="T766" s="111"/>
      <c r="U766" s="111"/>
      <c r="V766" s="111"/>
      <c r="W766" s="111"/>
      <c r="X766" s="111"/>
      <c r="Y766" s="111"/>
      <c r="Z766" s="111"/>
      <c r="AA766" s="111"/>
    </row>
    <row r="767" spans="1:27">
      <c r="A767" s="111"/>
      <c r="B767" s="111"/>
      <c r="C767" s="111"/>
      <c r="D767" s="111"/>
      <c r="E767" s="111"/>
      <c r="F767" s="111"/>
      <c r="G767" s="111"/>
      <c r="H767" s="111"/>
      <c r="I767" s="111"/>
      <c r="J767" s="111"/>
      <c r="K767" s="111"/>
      <c r="L767" s="111"/>
      <c r="M767" s="111"/>
      <c r="N767" s="111"/>
      <c r="O767" s="111"/>
      <c r="P767" s="111"/>
      <c r="Q767" s="111"/>
      <c r="R767" s="111"/>
      <c r="S767" s="111"/>
      <c r="T767" s="111"/>
      <c r="U767" s="111"/>
      <c r="V767" s="111"/>
      <c r="W767" s="111"/>
      <c r="X767" s="111"/>
      <c r="Y767" s="111"/>
      <c r="Z767" s="111"/>
      <c r="AA767" s="111"/>
    </row>
    <row r="768" spans="1:27">
      <c r="A768" s="111"/>
      <c r="B768" s="111"/>
      <c r="C768" s="111"/>
      <c r="D768" s="111"/>
      <c r="E768" s="111"/>
      <c r="F768" s="111"/>
      <c r="G768" s="111"/>
      <c r="H768" s="111"/>
      <c r="I768" s="111"/>
      <c r="J768" s="111"/>
      <c r="K768" s="111"/>
      <c r="L768" s="111"/>
      <c r="M768" s="111"/>
      <c r="N768" s="111"/>
      <c r="O768" s="111"/>
      <c r="P768" s="111"/>
      <c r="Q768" s="111"/>
      <c r="R768" s="111"/>
      <c r="S768" s="111"/>
      <c r="T768" s="111"/>
      <c r="U768" s="111"/>
      <c r="V768" s="111"/>
      <c r="W768" s="111"/>
      <c r="X768" s="111"/>
      <c r="Y768" s="111"/>
      <c r="Z768" s="111"/>
      <c r="AA768" s="111"/>
    </row>
    <row r="769" spans="1:27">
      <c r="A769" s="111"/>
      <c r="B769" s="111"/>
      <c r="C769" s="111"/>
      <c r="D769" s="111"/>
      <c r="E769" s="111"/>
      <c r="F769" s="111"/>
      <c r="G769" s="111"/>
      <c r="H769" s="111"/>
      <c r="I769" s="111"/>
      <c r="J769" s="111"/>
      <c r="K769" s="111"/>
      <c r="L769" s="111"/>
      <c r="M769" s="111"/>
      <c r="N769" s="111"/>
      <c r="O769" s="111"/>
      <c r="P769" s="111"/>
      <c r="Q769" s="111"/>
      <c r="R769" s="111"/>
      <c r="S769" s="111"/>
      <c r="T769" s="111"/>
      <c r="U769" s="111"/>
      <c r="V769" s="111"/>
      <c r="W769" s="111"/>
      <c r="X769" s="111"/>
      <c r="Y769" s="111"/>
      <c r="Z769" s="111"/>
      <c r="AA769" s="111"/>
    </row>
    <row r="770" spans="1:27">
      <c r="A770" s="111"/>
      <c r="B770" s="111"/>
      <c r="C770" s="111"/>
      <c r="D770" s="111"/>
      <c r="E770" s="111"/>
      <c r="F770" s="111"/>
      <c r="G770" s="111"/>
      <c r="H770" s="111"/>
      <c r="I770" s="111"/>
      <c r="J770" s="111"/>
      <c r="K770" s="111"/>
      <c r="L770" s="111"/>
      <c r="M770" s="111"/>
      <c r="N770" s="111"/>
      <c r="O770" s="111"/>
      <c r="P770" s="111"/>
      <c r="Q770" s="111"/>
      <c r="R770" s="111"/>
      <c r="S770" s="111"/>
      <c r="T770" s="111"/>
      <c r="U770" s="111"/>
      <c r="V770" s="111"/>
      <c r="W770" s="111"/>
      <c r="X770" s="111"/>
      <c r="Y770" s="111"/>
      <c r="Z770" s="111"/>
      <c r="AA770" s="111"/>
    </row>
    <row r="771" spans="1:27">
      <c r="A771" s="111"/>
      <c r="B771" s="111"/>
      <c r="C771" s="111"/>
      <c r="D771" s="111"/>
      <c r="E771" s="111"/>
      <c r="F771" s="111"/>
      <c r="G771" s="111"/>
      <c r="H771" s="111"/>
      <c r="I771" s="111"/>
      <c r="J771" s="111"/>
      <c r="K771" s="111"/>
      <c r="L771" s="111"/>
      <c r="M771" s="111"/>
      <c r="N771" s="111"/>
      <c r="O771" s="111"/>
      <c r="P771" s="111"/>
      <c r="Q771" s="111"/>
      <c r="R771" s="111"/>
      <c r="S771" s="111"/>
      <c r="T771" s="111"/>
      <c r="U771" s="111"/>
      <c r="V771" s="111"/>
      <c r="W771" s="111"/>
      <c r="X771" s="111"/>
      <c r="Y771" s="111"/>
      <c r="Z771" s="111"/>
      <c r="AA771" s="111"/>
    </row>
    <row r="772" spans="1:27">
      <c r="A772" s="111"/>
      <c r="B772" s="111"/>
      <c r="C772" s="111"/>
      <c r="D772" s="111"/>
      <c r="E772" s="111"/>
      <c r="F772" s="111"/>
      <c r="G772" s="111"/>
      <c r="H772" s="111"/>
      <c r="I772" s="111"/>
      <c r="J772" s="111"/>
      <c r="K772" s="111"/>
      <c r="L772" s="111"/>
      <c r="M772" s="111"/>
      <c r="N772" s="111"/>
      <c r="O772" s="111"/>
      <c r="P772" s="111"/>
      <c r="Q772" s="111"/>
      <c r="R772" s="111"/>
      <c r="S772" s="111"/>
      <c r="T772" s="111"/>
      <c r="U772" s="111"/>
      <c r="V772" s="111"/>
      <c r="W772" s="111"/>
      <c r="X772" s="111"/>
      <c r="Y772" s="111"/>
      <c r="Z772" s="111"/>
      <c r="AA772" s="111"/>
    </row>
    <row r="773" spans="1:27">
      <c r="A773" s="111"/>
      <c r="B773" s="111"/>
      <c r="C773" s="111"/>
      <c r="D773" s="111"/>
      <c r="E773" s="111"/>
      <c r="F773" s="111"/>
      <c r="G773" s="111"/>
      <c r="H773" s="111"/>
      <c r="I773" s="111"/>
      <c r="J773" s="111"/>
      <c r="K773" s="111"/>
      <c r="L773" s="111"/>
      <c r="M773" s="111"/>
      <c r="N773" s="111"/>
      <c r="O773" s="111"/>
      <c r="P773" s="111"/>
      <c r="Q773" s="111"/>
      <c r="R773" s="111"/>
      <c r="S773" s="111"/>
      <c r="T773" s="111"/>
      <c r="U773" s="111"/>
      <c r="V773" s="111"/>
      <c r="W773" s="111"/>
      <c r="X773" s="111"/>
      <c r="Y773" s="111"/>
      <c r="Z773" s="111"/>
      <c r="AA773" s="111"/>
    </row>
    <row r="774" spans="1:27">
      <c r="A774" s="111"/>
      <c r="B774" s="111"/>
      <c r="C774" s="111"/>
      <c r="D774" s="111"/>
      <c r="E774" s="111"/>
      <c r="F774" s="111"/>
      <c r="G774" s="111"/>
      <c r="H774" s="111"/>
      <c r="I774" s="111"/>
      <c r="J774" s="111"/>
      <c r="K774" s="111"/>
      <c r="L774" s="111"/>
      <c r="M774" s="111"/>
      <c r="N774" s="111"/>
      <c r="O774" s="111"/>
      <c r="P774" s="111"/>
      <c r="Q774" s="111"/>
      <c r="R774" s="111"/>
      <c r="S774" s="111"/>
      <c r="T774" s="111"/>
      <c r="U774" s="111"/>
      <c r="V774" s="111"/>
      <c r="W774" s="111"/>
      <c r="X774" s="111"/>
      <c r="Y774" s="111"/>
      <c r="Z774" s="111"/>
      <c r="AA774" s="111"/>
    </row>
    <row r="775" spans="1:27">
      <c r="A775" s="111"/>
      <c r="B775" s="111"/>
      <c r="C775" s="111"/>
      <c r="D775" s="111"/>
      <c r="E775" s="111"/>
      <c r="F775" s="111"/>
      <c r="G775" s="111"/>
      <c r="H775" s="111"/>
      <c r="I775" s="111"/>
      <c r="J775" s="111"/>
      <c r="K775" s="111"/>
      <c r="L775" s="111"/>
      <c r="M775" s="111"/>
      <c r="N775" s="111"/>
      <c r="O775" s="111"/>
      <c r="P775" s="111"/>
      <c r="Q775" s="111"/>
      <c r="R775" s="111"/>
      <c r="S775" s="111"/>
      <c r="T775" s="111"/>
      <c r="U775" s="111"/>
      <c r="V775" s="111"/>
      <c r="W775" s="111"/>
      <c r="X775" s="111"/>
      <c r="Y775" s="111"/>
      <c r="Z775" s="111"/>
      <c r="AA775" s="111"/>
    </row>
    <row r="776" spans="1:27">
      <c r="A776" s="111"/>
      <c r="B776" s="111"/>
      <c r="C776" s="111"/>
      <c r="D776" s="111"/>
      <c r="E776" s="111"/>
      <c r="F776" s="111"/>
      <c r="G776" s="111"/>
      <c r="H776" s="111"/>
      <c r="I776" s="111"/>
      <c r="J776" s="111"/>
      <c r="K776" s="111"/>
      <c r="L776" s="111"/>
      <c r="M776" s="111"/>
      <c r="N776" s="111"/>
      <c r="O776" s="111"/>
      <c r="P776" s="111"/>
      <c r="Q776" s="111"/>
      <c r="R776" s="111"/>
      <c r="S776" s="111"/>
      <c r="T776" s="111"/>
      <c r="U776" s="111"/>
      <c r="V776" s="111"/>
      <c r="W776" s="111"/>
      <c r="X776" s="111"/>
      <c r="Y776" s="111"/>
      <c r="Z776" s="111"/>
      <c r="AA776" s="111"/>
    </row>
    <row r="777" spans="1:27">
      <c r="A777" s="111"/>
      <c r="B777" s="111"/>
      <c r="C777" s="111"/>
      <c r="D777" s="111"/>
      <c r="E777" s="111"/>
      <c r="F777" s="111"/>
      <c r="G777" s="111"/>
      <c r="H777" s="111"/>
      <c r="I777" s="111"/>
      <c r="J777" s="111"/>
      <c r="K777" s="111"/>
      <c r="L777" s="111"/>
      <c r="M777" s="111"/>
      <c r="N777" s="111"/>
      <c r="O777" s="111"/>
      <c r="P777" s="111"/>
      <c r="Q777" s="111"/>
      <c r="R777" s="111"/>
      <c r="S777" s="111"/>
      <c r="T777" s="111"/>
      <c r="U777" s="111"/>
      <c r="V777" s="111"/>
      <c r="W777" s="111"/>
      <c r="X777" s="111"/>
      <c r="Y777" s="111"/>
      <c r="Z777" s="111"/>
      <c r="AA777" s="111"/>
    </row>
    <row r="778" spans="1:27">
      <c r="A778" s="111"/>
      <c r="B778" s="111"/>
      <c r="C778" s="111"/>
      <c r="D778" s="111"/>
      <c r="E778" s="111"/>
      <c r="F778" s="111"/>
      <c r="G778" s="111"/>
      <c r="H778" s="111"/>
      <c r="I778" s="111"/>
      <c r="J778" s="111"/>
      <c r="K778" s="111"/>
      <c r="L778" s="111"/>
      <c r="M778" s="111"/>
      <c r="N778" s="111"/>
      <c r="O778" s="111"/>
      <c r="P778" s="111"/>
      <c r="Q778" s="111"/>
      <c r="R778" s="111"/>
      <c r="S778" s="111"/>
      <c r="T778" s="111"/>
      <c r="U778" s="111"/>
      <c r="V778" s="111"/>
      <c r="W778" s="111"/>
      <c r="X778" s="111"/>
      <c r="Y778" s="111"/>
      <c r="Z778" s="111"/>
      <c r="AA778" s="111"/>
    </row>
    <row r="779" spans="1:27">
      <c r="A779" s="111"/>
      <c r="B779" s="111"/>
      <c r="C779" s="111"/>
      <c r="D779" s="111"/>
      <c r="E779" s="111"/>
      <c r="F779" s="111"/>
      <c r="G779" s="111"/>
      <c r="H779" s="111"/>
      <c r="I779" s="111"/>
      <c r="J779" s="111"/>
      <c r="K779" s="111"/>
      <c r="L779" s="111"/>
      <c r="M779" s="111"/>
      <c r="N779" s="111"/>
      <c r="O779" s="111"/>
      <c r="P779" s="111"/>
      <c r="Q779" s="111"/>
      <c r="R779" s="111"/>
      <c r="S779" s="111"/>
      <c r="T779" s="111"/>
      <c r="U779" s="111"/>
      <c r="V779" s="111"/>
      <c r="W779" s="111"/>
      <c r="X779" s="111"/>
      <c r="Y779" s="111"/>
      <c r="Z779" s="111"/>
      <c r="AA779" s="111"/>
    </row>
    <row r="780" spans="1:27">
      <c r="A780" s="111"/>
      <c r="B780" s="111"/>
      <c r="C780" s="111"/>
      <c r="D780" s="111"/>
      <c r="E780" s="111"/>
      <c r="F780" s="111"/>
      <c r="G780" s="111"/>
      <c r="H780" s="111"/>
      <c r="I780" s="111"/>
      <c r="J780" s="111"/>
      <c r="K780" s="111"/>
      <c r="L780" s="111"/>
      <c r="M780" s="111"/>
      <c r="N780" s="111"/>
      <c r="O780" s="111"/>
      <c r="P780" s="111"/>
      <c r="Q780" s="111"/>
      <c r="R780" s="111"/>
      <c r="S780" s="111"/>
      <c r="T780" s="111"/>
      <c r="U780" s="111"/>
      <c r="V780" s="111"/>
      <c r="W780" s="111"/>
      <c r="X780" s="111"/>
      <c r="Y780" s="111"/>
      <c r="Z780" s="111"/>
      <c r="AA780" s="111"/>
    </row>
    <row r="781" spans="1:27">
      <c r="A781" s="111"/>
      <c r="B781" s="111"/>
      <c r="C781" s="111"/>
      <c r="D781" s="111"/>
      <c r="E781" s="111"/>
      <c r="F781" s="111"/>
      <c r="G781" s="111"/>
      <c r="H781" s="111"/>
      <c r="I781" s="111"/>
      <c r="J781" s="111"/>
      <c r="K781" s="111"/>
      <c r="L781" s="111"/>
      <c r="M781" s="111"/>
      <c r="N781" s="111"/>
      <c r="O781" s="111"/>
      <c r="P781" s="111"/>
      <c r="Q781" s="111"/>
      <c r="R781" s="111"/>
      <c r="S781" s="111"/>
      <c r="T781" s="111"/>
      <c r="U781" s="111"/>
      <c r="V781" s="111"/>
      <c r="W781" s="111"/>
      <c r="X781" s="111"/>
      <c r="Y781" s="111"/>
      <c r="Z781" s="111"/>
      <c r="AA781" s="111"/>
    </row>
    <row r="782" spans="1:27">
      <c r="A782" s="111"/>
      <c r="B782" s="111"/>
      <c r="C782" s="111"/>
      <c r="D782" s="111"/>
      <c r="E782" s="111"/>
      <c r="F782" s="111"/>
      <c r="G782" s="111"/>
      <c r="H782" s="111"/>
      <c r="I782" s="111"/>
      <c r="J782" s="111"/>
      <c r="K782" s="111"/>
      <c r="L782" s="111"/>
      <c r="M782" s="111"/>
      <c r="N782" s="111"/>
      <c r="O782" s="111"/>
      <c r="P782" s="111"/>
      <c r="Q782" s="111"/>
      <c r="R782" s="111"/>
      <c r="S782" s="111"/>
      <c r="T782" s="111"/>
      <c r="U782" s="111"/>
      <c r="V782" s="111"/>
      <c r="W782" s="111"/>
      <c r="X782" s="111"/>
      <c r="Y782" s="111"/>
      <c r="Z782" s="111"/>
      <c r="AA782" s="111"/>
    </row>
    <row r="783" spans="1:27">
      <c r="A783" s="111"/>
      <c r="B783" s="111"/>
      <c r="C783" s="111"/>
      <c r="D783" s="111"/>
      <c r="E783" s="111"/>
      <c r="F783" s="111"/>
      <c r="G783" s="111"/>
      <c r="H783" s="111"/>
      <c r="I783" s="111"/>
      <c r="J783" s="111"/>
      <c r="K783" s="111"/>
      <c r="L783" s="111"/>
      <c r="M783" s="111"/>
      <c r="N783" s="111"/>
      <c r="O783" s="111"/>
      <c r="P783" s="111"/>
      <c r="Q783" s="111"/>
      <c r="R783" s="111"/>
      <c r="S783" s="111"/>
      <c r="T783" s="111"/>
      <c r="U783" s="111"/>
      <c r="V783" s="111"/>
      <c r="W783" s="111"/>
      <c r="X783" s="111"/>
      <c r="Y783" s="111"/>
      <c r="Z783" s="111"/>
      <c r="AA783" s="111"/>
    </row>
    <row r="784" spans="1:27">
      <c r="A784" s="111"/>
      <c r="B784" s="111"/>
      <c r="C784" s="111"/>
      <c r="D784" s="111"/>
      <c r="E784" s="111"/>
      <c r="F784" s="111"/>
      <c r="G784" s="111"/>
      <c r="H784" s="111"/>
      <c r="I784" s="111"/>
      <c r="J784" s="111"/>
      <c r="K784" s="111"/>
      <c r="L784" s="111"/>
      <c r="M784" s="111"/>
      <c r="N784" s="111"/>
      <c r="O784" s="111"/>
      <c r="P784" s="111"/>
      <c r="Q784" s="111"/>
      <c r="R784" s="111"/>
      <c r="S784" s="111"/>
      <c r="T784" s="111"/>
      <c r="U784" s="111"/>
      <c r="V784" s="111"/>
      <c r="W784" s="111"/>
      <c r="X784" s="111"/>
      <c r="Y784" s="111"/>
      <c r="Z784" s="111"/>
      <c r="AA784" s="111"/>
    </row>
    <row r="785" spans="1:27">
      <c r="A785" s="111"/>
      <c r="B785" s="111"/>
      <c r="C785" s="111"/>
      <c r="D785" s="111"/>
      <c r="E785" s="111"/>
      <c r="F785" s="111"/>
      <c r="G785" s="111"/>
      <c r="H785" s="111"/>
      <c r="I785" s="111"/>
      <c r="J785" s="111"/>
      <c r="K785" s="111"/>
      <c r="L785" s="111"/>
      <c r="M785" s="111"/>
      <c r="N785" s="111"/>
      <c r="O785" s="111"/>
      <c r="P785" s="111"/>
      <c r="Q785" s="111"/>
      <c r="R785" s="111"/>
      <c r="S785" s="111"/>
      <c r="T785" s="111"/>
      <c r="U785" s="111"/>
      <c r="V785" s="111"/>
      <c r="W785" s="111"/>
      <c r="X785" s="111"/>
      <c r="Y785" s="111"/>
      <c r="Z785" s="111"/>
      <c r="AA785" s="111"/>
    </row>
    <row r="786" spans="1:27">
      <c r="A786" s="111"/>
      <c r="B786" s="111"/>
      <c r="C786" s="111"/>
      <c r="D786" s="111"/>
      <c r="E786" s="111"/>
      <c r="F786" s="111"/>
      <c r="G786" s="111"/>
      <c r="H786" s="111"/>
      <c r="I786" s="111"/>
      <c r="J786" s="111"/>
      <c r="K786" s="111"/>
      <c r="L786" s="111"/>
      <c r="M786" s="111"/>
      <c r="N786" s="111"/>
      <c r="O786" s="111"/>
      <c r="P786" s="111"/>
      <c r="Q786" s="111"/>
      <c r="R786" s="111"/>
      <c r="S786" s="111"/>
      <c r="T786" s="111"/>
      <c r="U786" s="111"/>
      <c r="V786" s="111"/>
      <c r="W786" s="111"/>
      <c r="X786" s="111"/>
      <c r="Y786" s="111"/>
      <c r="Z786" s="111"/>
      <c r="AA786" s="111"/>
    </row>
    <row r="787" spans="1:27">
      <c r="A787" s="111"/>
      <c r="B787" s="111"/>
      <c r="C787" s="111"/>
      <c r="D787" s="111"/>
      <c r="E787" s="111"/>
      <c r="F787" s="111"/>
      <c r="G787" s="111"/>
      <c r="H787" s="111"/>
      <c r="I787" s="111"/>
      <c r="J787" s="111"/>
      <c r="K787" s="111"/>
      <c r="L787" s="111"/>
      <c r="M787" s="111"/>
      <c r="N787" s="111"/>
      <c r="O787" s="111"/>
      <c r="P787" s="111"/>
      <c r="Q787" s="111"/>
      <c r="R787" s="111"/>
      <c r="S787" s="111"/>
      <c r="T787" s="111"/>
      <c r="U787" s="111"/>
      <c r="V787" s="111"/>
      <c r="W787" s="111"/>
      <c r="X787" s="111"/>
      <c r="Y787" s="111"/>
      <c r="Z787" s="111"/>
      <c r="AA787" s="111"/>
    </row>
    <row r="788" spans="1:27">
      <c r="A788" s="111"/>
      <c r="B788" s="111"/>
      <c r="C788" s="111"/>
      <c r="D788" s="111"/>
      <c r="E788" s="111"/>
      <c r="F788" s="111"/>
      <c r="G788" s="111"/>
      <c r="H788" s="111"/>
      <c r="I788" s="111"/>
      <c r="J788" s="111"/>
      <c r="K788" s="111"/>
      <c r="L788" s="111"/>
      <c r="M788" s="111"/>
      <c r="N788" s="111"/>
      <c r="O788" s="111"/>
      <c r="P788" s="111"/>
      <c r="Q788" s="111"/>
      <c r="R788" s="111"/>
      <c r="S788" s="111"/>
      <c r="T788" s="111"/>
      <c r="U788" s="111"/>
      <c r="V788" s="111"/>
      <c r="W788" s="111"/>
      <c r="X788" s="111"/>
      <c r="Y788" s="111"/>
      <c r="Z788" s="111"/>
      <c r="AA788" s="111"/>
    </row>
    <row r="789" spans="1:27">
      <c r="A789" s="111"/>
      <c r="B789" s="111"/>
      <c r="C789" s="111"/>
      <c r="D789" s="111"/>
      <c r="E789" s="111"/>
      <c r="F789" s="111"/>
      <c r="G789" s="111"/>
      <c r="H789" s="111"/>
      <c r="I789" s="111"/>
      <c r="J789" s="111"/>
      <c r="K789" s="111"/>
      <c r="L789" s="111"/>
      <c r="M789" s="111"/>
      <c r="N789" s="111"/>
      <c r="O789" s="111"/>
      <c r="P789" s="111"/>
      <c r="Q789" s="111"/>
      <c r="R789" s="111"/>
      <c r="S789" s="111"/>
      <c r="T789" s="111"/>
      <c r="U789" s="111"/>
      <c r="V789" s="111"/>
      <c r="W789" s="111"/>
      <c r="X789" s="111"/>
      <c r="Y789" s="111"/>
      <c r="Z789" s="111"/>
      <c r="AA789" s="111"/>
    </row>
    <row r="790" spans="1:27">
      <c r="A790" s="111"/>
      <c r="B790" s="111"/>
      <c r="C790" s="111"/>
      <c r="D790" s="111"/>
      <c r="E790" s="111"/>
      <c r="F790" s="111"/>
      <c r="G790" s="111"/>
      <c r="H790" s="111"/>
      <c r="I790" s="111"/>
      <c r="J790" s="111"/>
      <c r="K790" s="111"/>
      <c r="L790" s="111"/>
      <c r="M790" s="111"/>
      <c r="N790" s="111"/>
      <c r="O790" s="111"/>
      <c r="P790" s="111"/>
      <c r="Q790" s="111"/>
      <c r="R790" s="111"/>
      <c r="S790" s="111"/>
      <c r="T790" s="111"/>
      <c r="U790" s="111"/>
      <c r="V790" s="111"/>
      <c r="W790" s="111"/>
      <c r="X790" s="111"/>
      <c r="Y790" s="111"/>
      <c r="Z790" s="111"/>
      <c r="AA790" s="111"/>
    </row>
    <row r="791" spans="1:27">
      <c r="A791" s="111"/>
      <c r="B791" s="111"/>
      <c r="C791" s="111"/>
      <c r="D791" s="111"/>
      <c r="E791" s="111"/>
      <c r="F791" s="111"/>
      <c r="G791" s="111"/>
      <c r="H791" s="111"/>
      <c r="I791" s="111"/>
      <c r="J791" s="111"/>
      <c r="K791" s="111"/>
      <c r="L791" s="111"/>
      <c r="M791" s="111"/>
      <c r="N791" s="111"/>
      <c r="O791" s="111"/>
      <c r="P791" s="111"/>
      <c r="Q791" s="111"/>
      <c r="R791" s="111"/>
      <c r="S791" s="111"/>
      <c r="T791" s="111"/>
      <c r="U791" s="111"/>
      <c r="V791" s="111"/>
      <c r="W791" s="111"/>
      <c r="X791" s="111"/>
      <c r="Y791" s="111"/>
      <c r="Z791" s="111"/>
      <c r="AA791" s="111"/>
    </row>
    <row r="792" spans="1:27">
      <c r="A792" s="111"/>
      <c r="B792" s="111"/>
      <c r="C792" s="111"/>
      <c r="D792" s="111"/>
      <c r="E792" s="111"/>
      <c r="F792" s="111"/>
      <c r="G792" s="111"/>
      <c r="H792" s="111"/>
      <c r="I792" s="111"/>
      <c r="J792" s="111"/>
      <c r="K792" s="111"/>
      <c r="L792" s="111"/>
      <c r="M792" s="111"/>
      <c r="N792" s="111"/>
      <c r="O792" s="111"/>
      <c r="P792" s="111"/>
      <c r="Q792" s="111"/>
      <c r="R792" s="111"/>
      <c r="S792" s="111"/>
      <c r="T792" s="111"/>
      <c r="U792" s="111"/>
      <c r="V792" s="111"/>
      <c r="W792" s="111"/>
      <c r="X792" s="111"/>
      <c r="Y792" s="111"/>
      <c r="Z792" s="111"/>
      <c r="AA792" s="111"/>
    </row>
    <row r="793" spans="1:27">
      <c r="A793" s="111"/>
      <c r="B793" s="111"/>
      <c r="C793" s="111"/>
      <c r="D793" s="111"/>
      <c r="E793" s="111"/>
      <c r="F793" s="111"/>
      <c r="G793" s="111"/>
      <c r="H793" s="111"/>
      <c r="I793" s="111"/>
      <c r="J793" s="111"/>
      <c r="K793" s="111"/>
      <c r="L793" s="111"/>
      <c r="M793" s="111"/>
      <c r="N793" s="111"/>
      <c r="O793" s="111"/>
      <c r="P793" s="111"/>
      <c r="Q793" s="111"/>
      <c r="R793" s="111"/>
      <c r="S793" s="111"/>
      <c r="T793" s="111"/>
      <c r="U793" s="111"/>
      <c r="V793" s="111"/>
      <c r="W793" s="111"/>
      <c r="X793" s="111"/>
      <c r="Y793" s="111"/>
      <c r="Z793" s="111"/>
      <c r="AA793" s="111"/>
    </row>
    <row r="794" spans="1:27">
      <c r="A794" s="111"/>
      <c r="B794" s="111"/>
      <c r="C794" s="111"/>
      <c r="D794" s="111"/>
      <c r="E794" s="111"/>
      <c r="F794" s="111"/>
      <c r="G794" s="111"/>
      <c r="H794" s="111"/>
      <c r="I794" s="111"/>
      <c r="J794" s="111"/>
      <c r="K794" s="111"/>
      <c r="L794" s="111"/>
      <c r="M794" s="111"/>
      <c r="N794" s="111"/>
      <c r="O794" s="111"/>
      <c r="P794" s="111"/>
      <c r="Q794" s="111"/>
      <c r="R794" s="111"/>
      <c r="S794" s="111"/>
      <c r="T794" s="111"/>
      <c r="U794" s="111"/>
      <c r="V794" s="111"/>
      <c r="W794" s="111"/>
      <c r="X794" s="111"/>
      <c r="Y794" s="111"/>
      <c r="Z794" s="111"/>
      <c r="AA794" s="111"/>
    </row>
    <row r="795" spans="1:27">
      <c r="A795" s="111"/>
      <c r="B795" s="111"/>
      <c r="C795" s="111"/>
      <c r="D795" s="111"/>
      <c r="E795" s="111"/>
      <c r="F795" s="111"/>
      <c r="G795" s="111"/>
      <c r="H795" s="111"/>
      <c r="I795" s="111"/>
      <c r="J795" s="111"/>
      <c r="K795" s="111"/>
      <c r="L795" s="111"/>
      <c r="M795" s="111"/>
      <c r="N795" s="111"/>
      <c r="O795" s="111"/>
      <c r="P795" s="111"/>
      <c r="Q795" s="111"/>
      <c r="R795" s="111"/>
      <c r="S795" s="111"/>
      <c r="T795" s="111"/>
      <c r="U795" s="111"/>
      <c r="V795" s="111"/>
      <c r="W795" s="111"/>
      <c r="X795" s="111"/>
      <c r="Y795" s="111"/>
      <c r="Z795" s="111"/>
      <c r="AA795" s="111"/>
    </row>
    <row r="796" spans="1:27">
      <c r="A796" s="111"/>
      <c r="B796" s="111"/>
      <c r="C796" s="111"/>
      <c r="D796" s="111"/>
      <c r="E796" s="111"/>
      <c r="F796" s="111"/>
      <c r="G796" s="111"/>
      <c r="H796" s="111"/>
      <c r="I796" s="111"/>
      <c r="J796" s="111"/>
      <c r="K796" s="111"/>
      <c r="L796" s="111"/>
      <c r="M796" s="111"/>
      <c r="N796" s="111"/>
      <c r="O796" s="111"/>
      <c r="P796" s="111"/>
      <c r="Q796" s="111"/>
      <c r="R796" s="111"/>
      <c r="S796" s="111"/>
      <c r="T796" s="111"/>
      <c r="U796" s="111"/>
      <c r="V796" s="111"/>
      <c r="W796" s="111"/>
      <c r="X796" s="111"/>
      <c r="Y796" s="111"/>
      <c r="Z796" s="111"/>
      <c r="AA796" s="111"/>
    </row>
    <row r="797" spans="1:27">
      <c r="A797" s="111"/>
      <c r="B797" s="111"/>
      <c r="C797" s="111"/>
      <c r="D797" s="111"/>
      <c r="E797" s="111"/>
      <c r="F797" s="111"/>
      <c r="G797" s="111"/>
      <c r="H797" s="111"/>
      <c r="I797" s="111"/>
      <c r="J797" s="111"/>
      <c r="K797" s="111"/>
      <c r="L797" s="111"/>
      <c r="M797" s="111"/>
      <c r="N797" s="111"/>
      <c r="O797" s="111"/>
      <c r="P797" s="111"/>
      <c r="Q797" s="111"/>
      <c r="R797" s="111"/>
      <c r="S797" s="111"/>
      <c r="T797" s="111"/>
      <c r="U797" s="111"/>
      <c r="V797" s="111"/>
      <c r="W797" s="111"/>
      <c r="X797" s="111"/>
      <c r="Y797" s="111"/>
      <c r="Z797" s="111"/>
      <c r="AA797" s="111"/>
    </row>
    <row r="798" spans="1:27">
      <c r="A798" s="111"/>
      <c r="B798" s="111"/>
      <c r="C798" s="111"/>
      <c r="D798" s="111"/>
      <c r="E798" s="111"/>
      <c r="F798" s="111"/>
      <c r="G798" s="111"/>
      <c r="H798" s="111"/>
      <c r="I798" s="111"/>
      <c r="J798" s="111"/>
      <c r="K798" s="111"/>
      <c r="L798" s="111"/>
      <c r="M798" s="111"/>
      <c r="N798" s="111"/>
      <c r="O798" s="111"/>
      <c r="P798" s="111"/>
      <c r="Q798" s="111"/>
      <c r="R798" s="111"/>
      <c r="S798" s="111"/>
      <c r="T798" s="111"/>
      <c r="U798" s="111"/>
      <c r="V798" s="111"/>
      <c r="W798" s="111"/>
      <c r="X798" s="111"/>
      <c r="Y798" s="111"/>
      <c r="Z798" s="111"/>
      <c r="AA798" s="111"/>
    </row>
    <row r="799" spans="1:27">
      <c r="A799" s="111"/>
      <c r="B799" s="111"/>
      <c r="C799" s="111"/>
      <c r="D799" s="111"/>
      <c r="E799" s="111"/>
      <c r="F799" s="111"/>
      <c r="G799" s="111"/>
      <c r="H799" s="111"/>
      <c r="I799" s="111"/>
      <c r="J799" s="111"/>
      <c r="K799" s="111"/>
      <c r="L799" s="111"/>
      <c r="M799" s="111"/>
      <c r="N799" s="111"/>
      <c r="O799" s="111"/>
      <c r="P799" s="111"/>
      <c r="Q799" s="111"/>
      <c r="R799" s="111"/>
      <c r="S799" s="111"/>
      <c r="T799" s="111"/>
      <c r="U799" s="111"/>
      <c r="V799" s="111"/>
      <c r="W799" s="111"/>
      <c r="X799" s="111"/>
      <c r="Y799" s="111"/>
      <c r="Z799" s="111"/>
      <c r="AA799" s="111"/>
    </row>
    <row r="800" spans="1:27">
      <c r="A800" s="111"/>
      <c r="B800" s="111"/>
      <c r="C800" s="111"/>
      <c r="D800" s="111"/>
      <c r="E800" s="111"/>
      <c r="F800" s="111"/>
      <c r="G800" s="111"/>
      <c r="H800" s="111"/>
      <c r="I800" s="111"/>
      <c r="J800" s="111"/>
      <c r="K800" s="111"/>
      <c r="L800" s="111"/>
      <c r="M800" s="111"/>
      <c r="N800" s="111"/>
      <c r="O800" s="111"/>
      <c r="P800" s="111"/>
      <c r="Q800" s="111"/>
      <c r="R800" s="111"/>
      <c r="S800" s="111"/>
      <c r="T800" s="111"/>
      <c r="U800" s="111"/>
      <c r="V800" s="111"/>
      <c r="W800" s="111"/>
      <c r="X800" s="111"/>
      <c r="Y800" s="111"/>
      <c r="Z800" s="111"/>
      <c r="AA800" s="111"/>
    </row>
    <row r="801" spans="1:27">
      <c r="A801" s="111"/>
      <c r="B801" s="111"/>
      <c r="C801" s="111"/>
      <c r="D801" s="111"/>
      <c r="E801" s="111"/>
      <c r="F801" s="111"/>
      <c r="G801" s="111"/>
      <c r="H801" s="111"/>
      <c r="I801" s="111"/>
      <c r="J801" s="111"/>
      <c r="K801" s="111"/>
      <c r="L801" s="111"/>
      <c r="M801" s="111"/>
      <c r="N801" s="111"/>
      <c r="O801" s="111"/>
      <c r="P801" s="111"/>
      <c r="Q801" s="111"/>
      <c r="R801" s="111"/>
      <c r="S801" s="111"/>
      <c r="T801" s="111"/>
      <c r="U801" s="111"/>
      <c r="V801" s="111"/>
      <c r="W801" s="111"/>
      <c r="X801" s="111"/>
      <c r="Y801" s="111"/>
      <c r="Z801" s="111"/>
      <c r="AA801" s="111"/>
    </row>
    <row r="802" spans="1:27">
      <c r="A802" s="111"/>
      <c r="B802" s="111"/>
      <c r="C802" s="111"/>
      <c r="D802" s="111"/>
      <c r="E802" s="111"/>
      <c r="F802" s="111"/>
      <c r="G802" s="111"/>
      <c r="H802" s="111"/>
      <c r="I802" s="111"/>
      <c r="J802" s="111"/>
      <c r="K802" s="111"/>
      <c r="L802" s="111"/>
      <c r="M802" s="111"/>
      <c r="N802" s="111"/>
      <c r="O802" s="111"/>
      <c r="P802" s="111"/>
      <c r="Q802" s="111"/>
      <c r="R802" s="111"/>
      <c r="S802" s="111"/>
      <c r="T802" s="111"/>
      <c r="U802" s="111"/>
      <c r="V802" s="111"/>
      <c r="W802" s="111"/>
      <c r="X802" s="111"/>
      <c r="Y802" s="111"/>
      <c r="Z802" s="111"/>
      <c r="AA802" s="111"/>
    </row>
    <row r="803" spans="1:27">
      <c r="A803" s="111"/>
      <c r="B803" s="111"/>
      <c r="C803" s="111"/>
      <c r="D803" s="111"/>
      <c r="E803" s="111"/>
      <c r="F803" s="111"/>
      <c r="G803" s="111"/>
      <c r="H803" s="111"/>
      <c r="I803" s="111"/>
      <c r="J803" s="111"/>
      <c r="K803" s="111"/>
      <c r="L803" s="111"/>
      <c r="M803" s="111"/>
      <c r="N803" s="111"/>
      <c r="O803" s="111"/>
      <c r="P803" s="111"/>
      <c r="Q803" s="111"/>
      <c r="R803" s="111"/>
      <c r="S803" s="111"/>
      <c r="T803" s="111"/>
      <c r="U803" s="111"/>
      <c r="V803" s="111"/>
      <c r="W803" s="111"/>
      <c r="X803" s="111"/>
      <c r="Y803" s="111"/>
      <c r="Z803" s="111"/>
      <c r="AA803" s="111"/>
    </row>
    <row r="804" spans="1:27">
      <c r="A804" s="111"/>
      <c r="B804" s="111"/>
      <c r="C804" s="111"/>
      <c r="D804" s="111"/>
      <c r="E804" s="111"/>
      <c r="F804" s="111"/>
      <c r="G804" s="111"/>
      <c r="H804" s="111"/>
      <c r="I804" s="111"/>
      <c r="J804" s="111"/>
      <c r="K804" s="111"/>
      <c r="L804" s="111"/>
      <c r="M804" s="111"/>
      <c r="N804" s="111"/>
      <c r="O804" s="111"/>
      <c r="P804" s="111"/>
      <c r="Q804" s="111"/>
      <c r="R804" s="111"/>
      <c r="S804" s="111"/>
      <c r="T804" s="111"/>
      <c r="U804" s="111"/>
      <c r="V804" s="111"/>
      <c r="W804" s="111"/>
      <c r="X804" s="111"/>
      <c r="Y804" s="111"/>
      <c r="Z804" s="111"/>
      <c r="AA804" s="111"/>
    </row>
    <row r="805" spans="1:27">
      <c r="A805" s="111"/>
      <c r="B805" s="111"/>
      <c r="C805" s="111"/>
      <c r="D805" s="111"/>
      <c r="E805" s="111"/>
      <c r="F805" s="111"/>
      <c r="G805" s="111"/>
      <c r="H805" s="111"/>
      <c r="I805" s="111"/>
      <c r="J805" s="111"/>
      <c r="K805" s="111"/>
      <c r="L805" s="111"/>
      <c r="M805" s="111"/>
      <c r="N805" s="111"/>
      <c r="O805" s="111"/>
      <c r="P805" s="111"/>
      <c r="Q805" s="111"/>
      <c r="R805" s="111"/>
      <c r="S805" s="111"/>
      <c r="T805" s="111"/>
      <c r="U805" s="111"/>
      <c r="V805" s="111"/>
      <c r="W805" s="111"/>
      <c r="X805" s="111"/>
      <c r="Y805" s="111"/>
      <c r="Z805" s="111"/>
      <c r="AA805" s="111"/>
    </row>
    <row r="806" spans="1:27">
      <c r="A806" s="111"/>
      <c r="B806" s="111"/>
      <c r="C806" s="111"/>
      <c r="D806" s="111"/>
      <c r="E806" s="111"/>
      <c r="F806" s="111"/>
      <c r="G806" s="111"/>
      <c r="H806" s="111"/>
      <c r="I806" s="111"/>
      <c r="J806" s="111"/>
      <c r="K806" s="111"/>
      <c r="L806" s="111"/>
      <c r="M806" s="111"/>
      <c r="N806" s="111"/>
      <c r="O806" s="111"/>
      <c r="P806" s="111"/>
      <c r="Q806" s="111"/>
      <c r="R806" s="111"/>
      <c r="S806" s="111"/>
      <c r="T806" s="111"/>
      <c r="U806" s="111"/>
      <c r="V806" s="111"/>
      <c r="W806" s="111"/>
      <c r="X806" s="111"/>
      <c r="Y806" s="111"/>
      <c r="Z806" s="111"/>
      <c r="AA806" s="111"/>
    </row>
    <row r="807" spans="1:27">
      <c r="A807" s="111"/>
      <c r="B807" s="111"/>
      <c r="C807" s="111"/>
      <c r="D807" s="111"/>
      <c r="E807" s="111"/>
      <c r="F807" s="111"/>
      <c r="G807" s="111"/>
      <c r="H807" s="111"/>
      <c r="I807" s="111"/>
      <c r="J807" s="111"/>
      <c r="K807" s="111"/>
      <c r="L807" s="111"/>
      <c r="M807" s="111"/>
      <c r="N807" s="111"/>
      <c r="O807" s="111"/>
      <c r="P807" s="111"/>
      <c r="Q807" s="111"/>
      <c r="R807" s="111"/>
      <c r="S807" s="111"/>
      <c r="T807" s="111"/>
      <c r="U807" s="111"/>
      <c r="V807" s="111"/>
      <c r="W807" s="111"/>
      <c r="X807" s="111"/>
      <c r="Y807" s="111"/>
      <c r="Z807" s="111"/>
      <c r="AA807" s="111"/>
    </row>
    <row r="808" spans="1:27">
      <c r="A808" s="111"/>
      <c r="B808" s="111"/>
      <c r="C808" s="111"/>
      <c r="D808" s="111"/>
      <c r="E808" s="111"/>
      <c r="F808" s="111"/>
      <c r="G808" s="111"/>
      <c r="H808" s="111"/>
      <c r="I808" s="111"/>
      <c r="J808" s="111"/>
      <c r="K808" s="111"/>
      <c r="L808" s="111"/>
      <c r="M808" s="111"/>
      <c r="N808" s="111"/>
      <c r="O808" s="111"/>
      <c r="P808" s="111"/>
      <c r="Q808" s="111"/>
      <c r="R808" s="111"/>
      <c r="S808" s="111"/>
      <c r="T808" s="111"/>
      <c r="U808" s="111"/>
      <c r="V808" s="111"/>
      <c r="W808" s="111"/>
      <c r="X808" s="111"/>
      <c r="Y808" s="111"/>
      <c r="Z808" s="111"/>
      <c r="AA808" s="111"/>
    </row>
    <row r="809" spans="1:27">
      <c r="A809" s="111"/>
      <c r="B809" s="111"/>
      <c r="C809" s="111"/>
      <c r="D809" s="111"/>
      <c r="E809" s="111"/>
      <c r="F809" s="111"/>
      <c r="G809" s="111"/>
      <c r="H809" s="111"/>
      <c r="I809" s="111"/>
      <c r="J809" s="111"/>
      <c r="K809" s="111"/>
      <c r="L809" s="111"/>
      <c r="M809" s="111"/>
      <c r="N809" s="111"/>
      <c r="O809" s="111"/>
      <c r="P809" s="111"/>
      <c r="Q809" s="111"/>
      <c r="R809" s="111"/>
      <c r="S809" s="111"/>
      <c r="T809" s="111"/>
      <c r="U809" s="111"/>
      <c r="V809" s="111"/>
      <c r="W809" s="111"/>
      <c r="X809" s="111"/>
      <c r="Y809" s="111"/>
      <c r="Z809" s="111"/>
      <c r="AA809" s="111"/>
    </row>
    <row r="810" spans="1:27">
      <c r="A810" s="111"/>
      <c r="B810" s="111"/>
      <c r="C810" s="111"/>
      <c r="D810" s="111"/>
      <c r="E810" s="111"/>
      <c r="F810" s="111"/>
      <c r="G810" s="111"/>
      <c r="H810" s="111"/>
      <c r="I810" s="111"/>
      <c r="J810" s="111"/>
      <c r="K810" s="111"/>
      <c r="L810" s="111"/>
      <c r="M810" s="111"/>
      <c r="N810" s="111"/>
      <c r="O810" s="111"/>
      <c r="P810" s="111"/>
      <c r="Q810" s="111"/>
      <c r="R810" s="111"/>
      <c r="S810" s="111"/>
      <c r="T810" s="111"/>
      <c r="U810" s="111"/>
      <c r="V810" s="111"/>
      <c r="W810" s="111"/>
      <c r="X810" s="111"/>
      <c r="Y810" s="111"/>
      <c r="Z810" s="111"/>
      <c r="AA810" s="111"/>
    </row>
    <row r="811" spans="1:27">
      <c r="A811" s="111"/>
      <c r="B811" s="111"/>
      <c r="C811" s="111"/>
      <c r="D811" s="111"/>
      <c r="E811" s="111"/>
      <c r="F811" s="111"/>
      <c r="G811" s="111"/>
      <c r="H811" s="111"/>
      <c r="I811" s="111"/>
      <c r="J811" s="111"/>
      <c r="K811" s="111"/>
      <c r="L811" s="111"/>
      <c r="M811" s="111"/>
      <c r="N811" s="111"/>
      <c r="O811" s="111"/>
      <c r="P811" s="111"/>
      <c r="Q811" s="111"/>
      <c r="R811" s="111"/>
      <c r="S811" s="111"/>
      <c r="T811" s="111"/>
      <c r="U811" s="111"/>
      <c r="V811" s="111"/>
      <c r="W811" s="111"/>
      <c r="X811" s="111"/>
      <c r="Y811" s="111"/>
      <c r="Z811" s="111"/>
      <c r="AA811" s="111"/>
    </row>
    <row r="812" spans="1:27">
      <c r="A812" s="111"/>
      <c r="B812" s="111"/>
      <c r="C812" s="111"/>
      <c r="D812" s="111"/>
      <c r="E812" s="111"/>
      <c r="F812" s="111"/>
      <c r="G812" s="111"/>
      <c r="H812" s="111"/>
      <c r="I812" s="111"/>
      <c r="J812" s="111"/>
      <c r="K812" s="111"/>
      <c r="L812" s="111"/>
      <c r="M812" s="111"/>
      <c r="N812" s="111"/>
      <c r="O812" s="111"/>
      <c r="P812" s="111"/>
      <c r="Q812" s="111"/>
      <c r="R812" s="111"/>
      <c r="S812" s="111"/>
      <c r="T812" s="111"/>
      <c r="U812" s="111"/>
      <c r="V812" s="111"/>
      <c r="W812" s="111"/>
      <c r="X812" s="111"/>
      <c r="Y812" s="111"/>
      <c r="Z812" s="111"/>
      <c r="AA812" s="111"/>
    </row>
    <row r="813" spans="1:27">
      <c r="A813" s="111"/>
      <c r="B813" s="111"/>
      <c r="C813" s="111"/>
      <c r="D813" s="111"/>
      <c r="E813" s="111"/>
      <c r="F813" s="111"/>
      <c r="G813" s="111"/>
      <c r="H813" s="111"/>
      <c r="I813" s="111"/>
      <c r="J813" s="111"/>
      <c r="K813" s="111"/>
      <c r="L813" s="111"/>
      <c r="M813" s="111"/>
      <c r="N813" s="111"/>
      <c r="O813" s="111"/>
      <c r="P813" s="111"/>
      <c r="Q813" s="111"/>
      <c r="R813" s="111"/>
      <c r="S813" s="111"/>
      <c r="T813" s="111"/>
      <c r="U813" s="111"/>
      <c r="V813" s="111"/>
      <c r="W813" s="111"/>
      <c r="X813" s="111"/>
      <c r="Y813" s="111"/>
      <c r="Z813" s="111"/>
      <c r="AA813" s="111"/>
    </row>
    <row r="814" spans="1:27">
      <c r="A814" s="111"/>
      <c r="B814" s="111"/>
      <c r="C814" s="111"/>
      <c r="D814" s="111"/>
      <c r="E814" s="111"/>
      <c r="F814" s="111"/>
      <c r="G814" s="111"/>
      <c r="H814" s="111"/>
      <c r="I814" s="111"/>
      <c r="J814" s="111"/>
      <c r="K814" s="111"/>
      <c r="L814" s="111"/>
      <c r="M814" s="111"/>
      <c r="N814" s="111"/>
      <c r="O814" s="111"/>
      <c r="P814" s="111"/>
      <c r="Q814" s="111"/>
      <c r="R814" s="111"/>
      <c r="S814" s="111"/>
      <c r="T814" s="111"/>
      <c r="U814" s="111"/>
      <c r="V814" s="111"/>
      <c r="W814" s="111"/>
      <c r="X814" s="111"/>
      <c r="Y814" s="111"/>
      <c r="Z814" s="111"/>
      <c r="AA814" s="111"/>
    </row>
    <row r="815" spans="1:27">
      <c r="A815" s="111"/>
      <c r="B815" s="111"/>
      <c r="C815" s="111"/>
      <c r="D815" s="111"/>
      <c r="E815" s="111"/>
      <c r="F815" s="111"/>
      <c r="G815" s="111"/>
      <c r="H815" s="111"/>
      <c r="I815" s="111"/>
      <c r="J815" s="111"/>
      <c r="K815" s="111"/>
      <c r="L815" s="111"/>
      <c r="M815" s="111"/>
      <c r="N815" s="111"/>
      <c r="O815" s="111"/>
      <c r="P815" s="111"/>
      <c r="Q815" s="111"/>
      <c r="R815" s="111"/>
      <c r="S815" s="111"/>
      <c r="T815" s="111"/>
      <c r="U815" s="111"/>
      <c r="V815" s="111"/>
      <c r="W815" s="111"/>
      <c r="X815" s="111"/>
      <c r="Y815" s="111"/>
      <c r="Z815" s="111"/>
      <c r="AA815" s="111"/>
    </row>
    <row r="816" spans="1:27">
      <c r="A816" s="111"/>
      <c r="B816" s="111"/>
      <c r="C816" s="111"/>
      <c r="D816" s="111"/>
      <c r="E816" s="111"/>
      <c r="F816" s="111"/>
      <c r="G816" s="111"/>
      <c r="H816" s="111"/>
      <c r="I816" s="111"/>
      <c r="J816" s="111"/>
      <c r="K816" s="111"/>
      <c r="L816" s="111"/>
      <c r="M816" s="111"/>
      <c r="N816" s="111"/>
      <c r="O816" s="111"/>
      <c r="P816" s="111"/>
      <c r="Q816" s="111"/>
      <c r="R816" s="111"/>
      <c r="S816" s="111"/>
      <c r="T816" s="111"/>
      <c r="U816" s="111"/>
      <c r="V816" s="111"/>
      <c r="W816" s="111"/>
      <c r="X816" s="111"/>
      <c r="Y816" s="111"/>
      <c r="Z816" s="111"/>
      <c r="AA816" s="111"/>
    </row>
    <row r="817" spans="1:27">
      <c r="A817" s="111"/>
      <c r="B817" s="111"/>
      <c r="C817" s="111"/>
      <c r="D817" s="111"/>
      <c r="E817" s="111"/>
      <c r="F817" s="111"/>
      <c r="G817" s="111"/>
      <c r="H817" s="111"/>
      <c r="I817" s="111"/>
      <c r="J817" s="111"/>
      <c r="K817" s="111"/>
      <c r="L817" s="111"/>
      <c r="M817" s="111"/>
      <c r="N817" s="111"/>
      <c r="O817" s="111"/>
      <c r="P817" s="111"/>
      <c r="Q817" s="111"/>
      <c r="R817" s="111"/>
      <c r="S817" s="111"/>
      <c r="T817" s="111"/>
      <c r="U817" s="111"/>
      <c r="V817" s="111"/>
      <c r="W817" s="111"/>
      <c r="X817" s="111"/>
      <c r="Y817" s="111"/>
      <c r="Z817" s="111"/>
      <c r="AA817" s="111"/>
    </row>
    <row r="818" spans="1:27">
      <c r="A818" s="111"/>
      <c r="B818" s="111"/>
      <c r="C818" s="111"/>
      <c r="D818" s="111"/>
      <c r="E818" s="111"/>
      <c r="F818" s="111"/>
      <c r="G818" s="111"/>
      <c r="H818" s="111"/>
      <c r="I818" s="111"/>
      <c r="J818" s="111"/>
      <c r="K818" s="111"/>
      <c r="L818" s="111"/>
      <c r="M818" s="111"/>
      <c r="N818" s="111"/>
      <c r="O818" s="111"/>
      <c r="P818" s="111"/>
      <c r="Q818" s="111"/>
      <c r="R818" s="111"/>
      <c r="S818" s="111"/>
      <c r="T818" s="111"/>
      <c r="U818" s="111"/>
      <c r="V818" s="111"/>
      <c r="W818" s="111"/>
      <c r="X818" s="111"/>
      <c r="Y818" s="111"/>
      <c r="Z818" s="111"/>
      <c r="AA818" s="111"/>
    </row>
    <row r="819" spans="1:27">
      <c r="A819" s="111"/>
      <c r="B819" s="111"/>
      <c r="C819" s="111"/>
      <c r="D819" s="111"/>
      <c r="E819" s="111"/>
      <c r="F819" s="111"/>
      <c r="G819" s="111"/>
      <c r="H819" s="111"/>
      <c r="I819" s="111"/>
      <c r="J819" s="111"/>
      <c r="K819" s="111"/>
      <c r="L819" s="111"/>
      <c r="M819" s="111"/>
      <c r="N819" s="111"/>
      <c r="O819" s="111"/>
      <c r="P819" s="111"/>
      <c r="Q819" s="111"/>
      <c r="R819" s="111"/>
      <c r="S819" s="111"/>
      <c r="T819" s="111"/>
      <c r="U819" s="111"/>
      <c r="V819" s="111"/>
      <c r="W819" s="111"/>
      <c r="X819" s="111"/>
      <c r="Y819" s="111"/>
      <c r="Z819" s="111"/>
      <c r="AA819" s="111"/>
    </row>
    <row r="820" spans="1:27">
      <c r="A820" s="111"/>
      <c r="B820" s="111"/>
      <c r="C820" s="111"/>
      <c r="D820" s="111"/>
      <c r="E820" s="111"/>
      <c r="F820" s="111"/>
      <c r="G820" s="111"/>
      <c r="H820" s="111"/>
      <c r="I820" s="111"/>
      <c r="J820" s="111"/>
      <c r="K820" s="111"/>
      <c r="L820" s="111"/>
      <c r="M820" s="111"/>
      <c r="N820" s="111"/>
      <c r="O820" s="111"/>
      <c r="P820" s="111"/>
      <c r="Q820" s="111"/>
      <c r="R820" s="111"/>
      <c r="S820" s="111"/>
      <c r="T820" s="111"/>
      <c r="U820" s="111"/>
      <c r="V820" s="111"/>
      <c r="W820" s="111"/>
      <c r="X820" s="111"/>
      <c r="Y820" s="111"/>
      <c r="Z820" s="111"/>
      <c r="AA820" s="111"/>
    </row>
    <row r="821" spans="1:27">
      <c r="A821" s="111"/>
      <c r="B821" s="111"/>
      <c r="C821" s="111"/>
      <c r="D821" s="111"/>
      <c r="E821" s="111"/>
      <c r="F821" s="111"/>
      <c r="G821" s="111"/>
      <c r="H821" s="111"/>
      <c r="I821" s="111"/>
      <c r="J821" s="111"/>
      <c r="K821" s="111"/>
      <c r="L821" s="111"/>
      <c r="M821" s="111"/>
      <c r="N821" s="111"/>
      <c r="O821" s="111"/>
      <c r="P821" s="111"/>
      <c r="Q821" s="111"/>
      <c r="R821" s="111"/>
      <c r="S821" s="111"/>
      <c r="T821" s="111"/>
      <c r="U821" s="111"/>
      <c r="V821" s="111"/>
      <c r="W821" s="111"/>
      <c r="X821" s="111"/>
      <c r="Y821" s="111"/>
      <c r="Z821" s="111"/>
      <c r="AA821" s="111"/>
    </row>
    <row r="822" spans="1:27">
      <c r="A822" s="111"/>
      <c r="B822" s="111"/>
      <c r="C822" s="111"/>
      <c r="D822" s="111"/>
      <c r="E822" s="111"/>
      <c r="F822" s="111"/>
      <c r="G822" s="111"/>
      <c r="H822" s="111"/>
      <c r="I822" s="111"/>
      <c r="J822" s="111"/>
      <c r="K822" s="111"/>
      <c r="L822" s="111"/>
      <c r="M822" s="111"/>
      <c r="N822" s="111"/>
      <c r="O822" s="111"/>
      <c r="P822" s="111"/>
      <c r="Q822" s="111"/>
      <c r="R822" s="111"/>
      <c r="S822" s="111"/>
      <c r="T822" s="111"/>
      <c r="U822" s="111"/>
      <c r="V822" s="111"/>
      <c r="W822" s="111"/>
      <c r="X822" s="111"/>
      <c r="Y822" s="111"/>
      <c r="Z822" s="111"/>
      <c r="AA822" s="111"/>
    </row>
    <row r="823" spans="1:27">
      <c r="A823" s="111"/>
      <c r="B823" s="111"/>
      <c r="C823" s="111"/>
      <c r="D823" s="111"/>
      <c r="E823" s="111"/>
      <c r="F823" s="111"/>
      <c r="G823" s="111"/>
      <c r="H823" s="111"/>
      <c r="I823" s="111"/>
      <c r="J823" s="111"/>
      <c r="K823" s="111"/>
      <c r="L823" s="111"/>
      <c r="M823" s="111"/>
      <c r="N823" s="111"/>
      <c r="O823" s="111"/>
      <c r="P823" s="111"/>
      <c r="Q823" s="111"/>
      <c r="R823" s="111"/>
      <c r="S823" s="111"/>
      <c r="T823" s="111"/>
      <c r="U823" s="111"/>
      <c r="V823" s="111"/>
      <c r="W823" s="111"/>
      <c r="X823" s="111"/>
      <c r="Y823" s="111"/>
      <c r="Z823" s="111"/>
      <c r="AA823" s="111"/>
    </row>
    <row r="824" spans="1:27">
      <c r="A824" s="111"/>
      <c r="B824" s="111"/>
      <c r="C824" s="111"/>
      <c r="D824" s="111"/>
      <c r="E824" s="111"/>
      <c r="F824" s="111"/>
      <c r="G824" s="111"/>
      <c r="H824" s="111"/>
      <c r="I824" s="111"/>
      <c r="J824" s="111"/>
      <c r="K824" s="111"/>
      <c r="L824" s="111"/>
      <c r="M824" s="111"/>
      <c r="N824" s="111"/>
      <c r="O824" s="111"/>
      <c r="P824" s="111"/>
      <c r="Q824" s="111"/>
      <c r="R824" s="111"/>
      <c r="S824" s="111"/>
      <c r="T824" s="111"/>
      <c r="U824" s="111"/>
      <c r="V824" s="111"/>
      <c r="W824" s="111"/>
      <c r="X824" s="111"/>
      <c r="Y824" s="111"/>
      <c r="Z824" s="111"/>
      <c r="AA824" s="111"/>
    </row>
    <row r="825" spans="1:27">
      <c r="A825" s="111"/>
      <c r="B825" s="111"/>
      <c r="C825" s="111"/>
      <c r="D825" s="111"/>
      <c r="E825" s="111"/>
      <c r="F825" s="111"/>
      <c r="G825" s="111"/>
      <c r="H825" s="111"/>
      <c r="I825" s="111"/>
      <c r="J825" s="111"/>
      <c r="K825" s="111"/>
      <c r="L825" s="111"/>
      <c r="M825" s="111"/>
      <c r="N825" s="111"/>
      <c r="O825" s="111"/>
      <c r="P825" s="111"/>
      <c r="Q825" s="111"/>
      <c r="R825" s="111"/>
      <c r="S825" s="111"/>
      <c r="T825" s="111"/>
      <c r="U825" s="111"/>
      <c r="V825" s="111"/>
      <c r="W825" s="111"/>
      <c r="X825" s="111"/>
      <c r="Y825" s="111"/>
      <c r="Z825" s="111"/>
      <c r="AA825" s="111"/>
    </row>
    <row r="826" spans="1:27">
      <c r="A826" s="111"/>
      <c r="B826" s="111"/>
      <c r="C826" s="111"/>
      <c r="D826" s="111"/>
      <c r="E826" s="111"/>
      <c r="F826" s="111"/>
      <c r="G826" s="111"/>
      <c r="H826" s="111"/>
      <c r="I826" s="111"/>
      <c r="J826" s="111"/>
      <c r="K826" s="111"/>
      <c r="L826" s="111"/>
      <c r="M826" s="111"/>
      <c r="N826" s="111"/>
      <c r="O826" s="111"/>
      <c r="P826" s="111"/>
      <c r="Q826" s="111"/>
      <c r="R826" s="111"/>
      <c r="S826" s="111"/>
      <c r="T826" s="111"/>
      <c r="U826" s="111"/>
      <c r="V826" s="111"/>
      <c r="W826" s="111"/>
      <c r="X826" s="111"/>
      <c r="Y826" s="111"/>
      <c r="Z826" s="111"/>
      <c r="AA826" s="111"/>
    </row>
    <row r="827" spans="1:27">
      <c r="A827" s="111"/>
      <c r="B827" s="111"/>
      <c r="C827" s="111"/>
      <c r="D827" s="111"/>
      <c r="E827" s="111"/>
      <c r="F827" s="111"/>
      <c r="G827" s="111"/>
      <c r="H827" s="111"/>
      <c r="I827" s="111"/>
      <c r="J827" s="111"/>
      <c r="K827" s="111"/>
      <c r="L827" s="111"/>
      <c r="M827" s="111"/>
      <c r="N827" s="111"/>
      <c r="O827" s="111"/>
      <c r="P827" s="111"/>
      <c r="Q827" s="111"/>
      <c r="R827" s="111"/>
      <c r="S827" s="111"/>
      <c r="T827" s="111"/>
      <c r="U827" s="111"/>
      <c r="V827" s="111"/>
      <c r="W827" s="111"/>
      <c r="X827" s="111"/>
      <c r="Y827" s="111"/>
      <c r="Z827" s="111"/>
      <c r="AA827" s="111"/>
    </row>
    <row r="828" spans="1:27">
      <c r="A828" s="111"/>
      <c r="B828" s="111"/>
      <c r="C828" s="111"/>
      <c r="D828" s="111"/>
      <c r="E828" s="111"/>
      <c r="F828" s="111"/>
      <c r="G828" s="111"/>
      <c r="H828" s="111"/>
      <c r="I828" s="111"/>
      <c r="J828" s="111"/>
      <c r="K828" s="111"/>
      <c r="L828" s="111"/>
      <c r="M828" s="111"/>
      <c r="N828" s="111"/>
      <c r="O828" s="111"/>
      <c r="P828" s="111"/>
      <c r="Q828" s="111"/>
      <c r="R828" s="111"/>
      <c r="S828" s="111"/>
      <c r="T828" s="111"/>
      <c r="U828" s="111"/>
      <c r="V828" s="111"/>
      <c r="W828" s="111"/>
      <c r="X828" s="111"/>
      <c r="Y828" s="111"/>
      <c r="Z828" s="111"/>
      <c r="AA828" s="111"/>
    </row>
    <row r="829" spans="1:27">
      <c r="A829" s="111"/>
      <c r="B829" s="111"/>
      <c r="C829" s="111"/>
      <c r="D829" s="111"/>
      <c r="E829" s="111"/>
      <c r="F829" s="111"/>
      <c r="G829" s="111"/>
      <c r="H829" s="111"/>
      <c r="I829" s="111"/>
      <c r="J829" s="111"/>
      <c r="K829" s="111"/>
      <c r="L829" s="111"/>
      <c r="M829" s="111"/>
      <c r="N829" s="111"/>
      <c r="O829" s="111"/>
      <c r="P829" s="111"/>
      <c r="Q829" s="111"/>
      <c r="R829" s="111"/>
      <c r="S829" s="111"/>
      <c r="T829" s="111"/>
      <c r="U829" s="111"/>
      <c r="V829" s="111"/>
      <c r="W829" s="111"/>
      <c r="X829" s="111"/>
      <c r="Y829" s="111"/>
      <c r="Z829" s="111"/>
      <c r="AA829" s="111"/>
    </row>
    <row r="830" spans="1:27">
      <c r="A830" s="111"/>
      <c r="B830" s="111"/>
      <c r="C830" s="111"/>
      <c r="D830" s="111"/>
      <c r="E830" s="111"/>
      <c r="F830" s="111"/>
      <c r="G830" s="111"/>
      <c r="H830" s="111"/>
      <c r="I830" s="111"/>
      <c r="J830" s="111"/>
      <c r="K830" s="111"/>
      <c r="L830" s="111"/>
      <c r="M830" s="111"/>
      <c r="N830" s="111"/>
      <c r="O830" s="111"/>
      <c r="P830" s="111"/>
      <c r="Q830" s="111"/>
      <c r="R830" s="111"/>
      <c r="S830" s="111"/>
      <c r="T830" s="111"/>
      <c r="U830" s="111"/>
      <c r="V830" s="111"/>
      <c r="W830" s="111"/>
      <c r="X830" s="111"/>
      <c r="Y830" s="111"/>
      <c r="Z830" s="111"/>
      <c r="AA830" s="111"/>
    </row>
    <row r="831" spans="1:27">
      <c r="A831" s="111"/>
      <c r="B831" s="111"/>
      <c r="C831" s="111"/>
      <c r="D831" s="111"/>
      <c r="E831" s="111"/>
      <c r="F831" s="111"/>
      <c r="G831" s="111"/>
      <c r="H831" s="111"/>
      <c r="I831" s="111"/>
      <c r="J831" s="111"/>
      <c r="K831" s="111"/>
      <c r="L831" s="111"/>
      <c r="M831" s="111"/>
      <c r="N831" s="111"/>
      <c r="O831" s="111"/>
      <c r="P831" s="111"/>
      <c r="Q831" s="111"/>
      <c r="R831" s="111"/>
      <c r="S831" s="111"/>
      <c r="T831" s="111"/>
      <c r="U831" s="111"/>
      <c r="V831" s="111"/>
      <c r="W831" s="111"/>
      <c r="X831" s="111"/>
      <c r="Y831" s="111"/>
      <c r="Z831" s="111"/>
      <c r="AA831" s="111"/>
    </row>
    <row r="832" spans="1:27">
      <c r="A832" s="111"/>
      <c r="B832" s="111"/>
      <c r="C832" s="111"/>
      <c r="D832" s="111"/>
      <c r="E832" s="111"/>
      <c r="F832" s="111"/>
      <c r="G832" s="111"/>
      <c r="H832" s="111"/>
      <c r="I832" s="111"/>
      <c r="J832" s="111"/>
      <c r="K832" s="111"/>
      <c r="L832" s="111"/>
      <c r="M832" s="111"/>
      <c r="N832" s="111"/>
      <c r="O832" s="111"/>
      <c r="P832" s="111"/>
      <c r="Q832" s="111"/>
      <c r="R832" s="111"/>
      <c r="S832" s="111"/>
      <c r="T832" s="111"/>
      <c r="U832" s="111"/>
      <c r="V832" s="111"/>
      <c r="W832" s="111"/>
      <c r="X832" s="111"/>
      <c r="Y832" s="111"/>
      <c r="Z832" s="111"/>
      <c r="AA832" s="111"/>
    </row>
    <row r="833" spans="1:27">
      <c r="A833" s="111"/>
      <c r="B833" s="111"/>
      <c r="C833" s="111"/>
      <c r="D833" s="111"/>
      <c r="E833" s="111"/>
      <c r="F833" s="111"/>
      <c r="G833" s="111"/>
      <c r="H833" s="111"/>
      <c r="I833" s="111"/>
      <c r="J833" s="111"/>
      <c r="K833" s="111"/>
      <c r="L833" s="111"/>
      <c r="M833" s="111"/>
      <c r="N833" s="111"/>
      <c r="O833" s="111"/>
      <c r="P833" s="111"/>
      <c r="Q833" s="111"/>
      <c r="R833" s="111"/>
      <c r="S833" s="111"/>
      <c r="T833" s="111"/>
      <c r="U833" s="111"/>
      <c r="V833" s="111"/>
      <c r="W833" s="111"/>
      <c r="X833" s="111"/>
      <c r="Y833" s="111"/>
      <c r="Z833" s="111"/>
      <c r="AA833" s="111"/>
    </row>
    <row r="834" spans="1:27">
      <c r="A834" s="111"/>
      <c r="B834" s="111"/>
      <c r="C834" s="111"/>
      <c r="D834" s="111"/>
      <c r="E834" s="111"/>
      <c r="F834" s="111"/>
      <c r="G834" s="111"/>
      <c r="H834" s="111"/>
      <c r="I834" s="111"/>
      <c r="J834" s="111"/>
      <c r="K834" s="111"/>
      <c r="L834" s="111"/>
      <c r="M834" s="111"/>
      <c r="N834" s="111"/>
      <c r="O834" s="111"/>
      <c r="P834" s="111"/>
      <c r="Q834" s="111"/>
      <c r="R834" s="111"/>
      <c r="S834" s="111"/>
      <c r="T834" s="111"/>
      <c r="U834" s="111"/>
      <c r="V834" s="111"/>
      <c r="W834" s="111"/>
      <c r="X834" s="111"/>
      <c r="Y834" s="111"/>
      <c r="Z834" s="111"/>
      <c r="AA834" s="111"/>
    </row>
    <row r="835" spans="1:27">
      <c r="A835" s="111"/>
      <c r="B835" s="111"/>
      <c r="C835" s="111"/>
      <c r="D835" s="111"/>
      <c r="E835" s="111"/>
      <c r="F835" s="111"/>
      <c r="G835" s="111"/>
      <c r="H835" s="111"/>
      <c r="I835" s="111"/>
      <c r="J835" s="111"/>
      <c r="K835" s="111"/>
      <c r="L835" s="111"/>
      <c r="M835" s="111"/>
      <c r="N835" s="111"/>
      <c r="O835" s="111"/>
      <c r="P835" s="111"/>
      <c r="Q835" s="111"/>
      <c r="R835" s="111"/>
      <c r="S835" s="111"/>
      <c r="T835" s="111"/>
      <c r="U835" s="111"/>
      <c r="V835" s="111"/>
      <c r="W835" s="111"/>
      <c r="X835" s="111"/>
      <c r="Y835" s="111"/>
      <c r="Z835" s="111"/>
      <c r="AA835" s="111"/>
    </row>
    <row r="836" spans="1:27">
      <c r="A836" s="111"/>
      <c r="B836" s="111"/>
      <c r="C836" s="111"/>
      <c r="D836" s="111"/>
      <c r="E836" s="111"/>
      <c r="F836" s="111"/>
      <c r="G836" s="111"/>
      <c r="H836" s="111"/>
      <c r="I836" s="111"/>
      <c r="J836" s="111"/>
      <c r="K836" s="111"/>
      <c r="L836" s="111"/>
      <c r="M836" s="111"/>
      <c r="N836" s="111"/>
      <c r="O836" s="111"/>
      <c r="P836" s="111"/>
      <c r="Q836" s="111"/>
      <c r="R836" s="111"/>
      <c r="S836" s="111"/>
      <c r="T836" s="111"/>
      <c r="U836" s="111"/>
      <c r="V836" s="111"/>
      <c r="W836" s="111"/>
      <c r="X836" s="111"/>
      <c r="Y836" s="111"/>
      <c r="Z836" s="111"/>
      <c r="AA836" s="111"/>
    </row>
    <row r="837" spans="1:27">
      <c r="A837" s="111"/>
      <c r="B837" s="111"/>
      <c r="C837" s="111"/>
      <c r="D837" s="111"/>
      <c r="E837" s="111"/>
      <c r="F837" s="111"/>
      <c r="G837" s="111"/>
      <c r="H837" s="111"/>
      <c r="I837" s="111"/>
      <c r="J837" s="111"/>
      <c r="K837" s="111"/>
      <c r="L837" s="111"/>
      <c r="M837" s="111"/>
      <c r="N837" s="111"/>
      <c r="O837" s="111"/>
      <c r="P837" s="111"/>
      <c r="Q837" s="111"/>
      <c r="R837" s="111"/>
      <c r="S837" s="111"/>
      <c r="T837" s="111"/>
      <c r="U837" s="111"/>
      <c r="V837" s="111"/>
      <c r="W837" s="111"/>
      <c r="X837" s="111"/>
      <c r="Y837" s="111"/>
      <c r="Z837" s="111"/>
      <c r="AA837" s="111"/>
    </row>
    <row r="838" spans="1:27">
      <c r="A838" s="111"/>
      <c r="B838" s="111"/>
      <c r="C838" s="111"/>
      <c r="D838" s="111"/>
      <c r="E838" s="111"/>
      <c r="F838" s="111"/>
      <c r="G838" s="111"/>
      <c r="H838" s="111"/>
      <c r="I838" s="111"/>
      <c r="J838" s="111"/>
      <c r="K838" s="111"/>
      <c r="L838" s="111"/>
      <c r="M838" s="111"/>
      <c r="N838" s="111"/>
      <c r="O838" s="111"/>
      <c r="P838" s="111"/>
      <c r="Q838" s="111"/>
      <c r="R838" s="111"/>
      <c r="S838" s="111"/>
      <c r="T838" s="111"/>
      <c r="U838" s="111"/>
      <c r="V838" s="111"/>
      <c r="W838" s="111"/>
      <c r="X838" s="111"/>
      <c r="Y838" s="111"/>
      <c r="Z838" s="111"/>
      <c r="AA838" s="111"/>
    </row>
    <row r="839" spans="1:27">
      <c r="A839" s="111"/>
      <c r="B839" s="111"/>
      <c r="C839" s="111"/>
      <c r="D839" s="111"/>
      <c r="E839" s="111"/>
      <c r="F839" s="111"/>
      <c r="G839" s="111"/>
      <c r="H839" s="111"/>
      <c r="I839" s="111"/>
      <c r="J839" s="111"/>
      <c r="K839" s="111"/>
      <c r="L839" s="111"/>
      <c r="M839" s="111"/>
      <c r="N839" s="111"/>
      <c r="O839" s="111"/>
      <c r="P839" s="111"/>
      <c r="Q839" s="111"/>
      <c r="R839" s="111"/>
      <c r="S839" s="111"/>
      <c r="T839" s="111"/>
      <c r="U839" s="111"/>
      <c r="V839" s="111"/>
      <c r="W839" s="111"/>
      <c r="X839" s="111"/>
      <c r="Y839" s="111"/>
      <c r="Z839" s="111"/>
      <c r="AA839" s="111"/>
    </row>
    <row r="840" spans="1:27">
      <c r="A840" s="111"/>
      <c r="B840" s="111"/>
      <c r="C840" s="111"/>
      <c r="D840" s="111"/>
      <c r="E840" s="111"/>
      <c r="F840" s="111"/>
      <c r="G840" s="111"/>
      <c r="H840" s="111"/>
      <c r="I840" s="111"/>
      <c r="J840" s="111"/>
      <c r="K840" s="111"/>
      <c r="L840" s="111"/>
      <c r="M840" s="111"/>
      <c r="N840" s="111"/>
      <c r="O840" s="111"/>
      <c r="P840" s="111"/>
      <c r="Q840" s="111"/>
      <c r="R840" s="111"/>
      <c r="S840" s="111"/>
      <c r="T840" s="111"/>
      <c r="U840" s="111"/>
      <c r="V840" s="111"/>
      <c r="W840" s="111"/>
      <c r="X840" s="111"/>
      <c r="Y840" s="111"/>
      <c r="Z840" s="111"/>
      <c r="AA840" s="111"/>
    </row>
    <row r="841" spans="1:27">
      <c r="A841" s="111"/>
      <c r="B841" s="111"/>
      <c r="C841" s="111"/>
      <c r="D841" s="111"/>
      <c r="E841" s="111"/>
      <c r="F841" s="111"/>
      <c r="G841" s="111"/>
      <c r="H841" s="111"/>
      <c r="I841" s="111"/>
      <c r="J841" s="111"/>
      <c r="K841" s="111"/>
      <c r="L841" s="111"/>
      <c r="M841" s="111"/>
      <c r="N841" s="111"/>
      <c r="O841" s="111"/>
      <c r="P841" s="111"/>
      <c r="Q841" s="111"/>
      <c r="R841" s="111"/>
      <c r="S841" s="111"/>
      <c r="T841" s="111"/>
      <c r="U841" s="111"/>
      <c r="V841" s="111"/>
      <c r="W841" s="111"/>
      <c r="X841" s="111"/>
      <c r="Y841" s="111"/>
      <c r="Z841" s="111"/>
      <c r="AA841" s="111"/>
    </row>
    <row r="842" spans="1:27">
      <c r="A842" s="111"/>
      <c r="B842" s="111"/>
      <c r="C842" s="111"/>
      <c r="D842" s="111"/>
      <c r="E842" s="111"/>
      <c r="F842" s="111"/>
      <c r="G842" s="111"/>
      <c r="H842" s="111"/>
      <c r="I842" s="111"/>
      <c r="J842" s="111"/>
      <c r="K842" s="111"/>
      <c r="L842" s="111"/>
      <c r="M842" s="111"/>
      <c r="N842" s="111"/>
      <c r="O842" s="111"/>
      <c r="P842" s="111"/>
      <c r="Q842" s="111"/>
      <c r="R842" s="111"/>
      <c r="S842" s="111"/>
      <c r="T842" s="111"/>
      <c r="U842" s="111"/>
      <c r="V842" s="111"/>
      <c r="W842" s="111"/>
      <c r="X842" s="111"/>
      <c r="Y842" s="111"/>
      <c r="Z842" s="111"/>
      <c r="AA842" s="111"/>
    </row>
    <row r="843" spans="1:27">
      <c r="A843" s="111"/>
      <c r="B843" s="111"/>
      <c r="C843" s="111"/>
      <c r="D843" s="111"/>
      <c r="E843" s="111"/>
      <c r="F843" s="111"/>
      <c r="G843" s="111"/>
      <c r="H843" s="111"/>
      <c r="I843" s="111"/>
      <c r="J843" s="111"/>
      <c r="K843" s="111"/>
      <c r="L843" s="111"/>
      <c r="M843" s="111"/>
      <c r="N843" s="111"/>
      <c r="O843" s="111"/>
      <c r="P843" s="111"/>
      <c r="Q843" s="111"/>
      <c r="R843" s="111"/>
      <c r="S843" s="111"/>
      <c r="T843" s="111"/>
      <c r="U843" s="111"/>
      <c r="V843" s="111"/>
      <c r="W843" s="111"/>
      <c r="X843" s="111"/>
      <c r="Y843" s="111"/>
      <c r="Z843" s="111"/>
      <c r="AA843" s="111"/>
    </row>
    <row r="844" spans="1:27">
      <c r="A844" s="111"/>
      <c r="B844" s="111"/>
      <c r="C844" s="111"/>
      <c r="D844" s="111"/>
      <c r="E844" s="111"/>
      <c r="F844" s="111"/>
      <c r="G844" s="111"/>
      <c r="H844" s="111"/>
      <c r="I844" s="111"/>
      <c r="J844" s="111"/>
      <c r="K844" s="111"/>
      <c r="L844" s="111"/>
      <c r="M844" s="111"/>
      <c r="N844" s="111"/>
      <c r="O844" s="111"/>
      <c r="P844" s="111"/>
      <c r="Q844" s="111"/>
      <c r="R844" s="111"/>
      <c r="S844" s="111"/>
      <c r="T844" s="111"/>
      <c r="U844" s="111"/>
      <c r="V844" s="111"/>
      <c r="W844" s="111"/>
      <c r="X844" s="111"/>
      <c r="Y844" s="111"/>
      <c r="Z844" s="111"/>
      <c r="AA844" s="111"/>
    </row>
    <row r="845" spans="1:27">
      <c r="A845" s="111"/>
      <c r="B845" s="111"/>
      <c r="C845" s="111"/>
      <c r="D845" s="111"/>
      <c r="E845" s="111"/>
      <c r="F845" s="111"/>
      <c r="G845" s="111"/>
      <c r="H845" s="111"/>
      <c r="I845" s="111"/>
      <c r="J845" s="111"/>
      <c r="K845" s="111"/>
      <c r="L845" s="111"/>
      <c r="M845" s="111"/>
      <c r="N845" s="111"/>
      <c r="O845" s="111"/>
      <c r="P845" s="111"/>
      <c r="Q845" s="111"/>
      <c r="R845" s="111"/>
      <c r="S845" s="111"/>
      <c r="T845" s="111"/>
      <c r="U845" s="111"/>
      <c r="V845" s="111"/>
      <c r="W845" s="111"/>
      <c r="X845" s="111"/>
      <c r="Y845" s="111"/>
      <c r="Z845" s="111"/>
      <c r="AA845" s="111"/>
    </row>
    <row r="846" spans="1:27">
      <c r="A846" s="111"/>
      <c r="B846" s="111"/>
      <c r="C846" s="111"/>
      <c r="D846" s="111"/>
      <c r="E846" s="111"/>
      <c r="F846" s="111"/>
      <c r="G846" s="111"/>
      <c r="H846" s="111"/>
      <c r="I846" s="111"/>
      <c r="J846" s="111"/>
      <c r="K846" s="111"/>
      <c r="L846" s="111"/>
      <c r="M846" s="111"/>
      <c r="N846" s="111"/>
      <c r="O846" s="111"/>
      <c r="P846" s="111"/>
      <c r="Q846" s="111"/>
      <c r="R846" s="111"/>
      <c r="S846" s="111"/>
      <c r="T846" s="111"/>
      <c r="U846" s="111"/>
      <c r="V846" s="111"/>
      <c r="W846" s="111"/>
      <c r="X846" s="111"/>
      <c r="Y846" s="111"/>
      <c r="Z846" s="111"/>
      <c r="AA846" s="111"/>
    </row>
    <row r="847" spans="1:27">
      <c r="A847" s="111"/>
      <c r="B847" s="111"/>
      <c r="C847" s="111"/>
      <c r="D847" s="111"/>
      <c r="E847" s="111"/>
      <c r="F847" s="111"/>
      <c r="G847" s="111"/>
      <c r="H847" s="111"/>
      <c r="I847" s="111"/>
      <c r="J847" s="111"/>
      <c r="K847" s="111"/>
      <c r="L847" s="111"/>
      <c r="M847" s="111"/>
      <c r="N847" s="111"/>
      <c r="O847" s="111"/>
      <c r="P847" s="111"/>
      <c r="Q847" s="111"/>
      <c r="R847" s="111"/>
      <c r="S847" s="111"/>
      <c r="T847" s="111"/>
      <c r="U847" s="111"/>
      <c r="V847" s="111"/>
      <c r="W847" s="111"/>
      <c r="X847" s="111"/>
      <c r="Y847" s="111"/>
      <c r="Z847" s="111"/>
      <c r="AA847" s="111"/>
    </row>
    <row r="848" spans="1:27">
      <c r="A848" s="111"/>
      <c r="B848" s="111"/>
      <c r="C848" s="111"/>
      <c r="D848" s="111"/>
      <c r="E848" s="111"/>
      <c r="F848" s="111"/>
      <c r="G848" s="111"/>
      <c r="H848" s="111"/>
      <c r="I848" s="111"/>
      <c r="J848" s="111"/>
      <c r="K848" s="111"/>
      <c r="L848" s="111"/>
      <c r="M848" s="111"/>
      <c r="N848" s="111"/>
      <c r="O848" s="111"/>
      <c r="P848" s="111"/>
      <c r="Q848" s="111"/>
      <c r="R848" s="111"/>
      <c r="S848" s="111"/>
      <c r="T848" s="111"/>
      <c r="U848" s="111"/>
      <c r="V848" s="111"/>
      <c r="W848" s="111"/>
      <c r="X848" s="111"/>
      <c r="Y848" s="111"/>
      <c r="Z848" s="111"/>
      <c r="AA848" s="111"/>
    </row>
    <row r="849" spans="1:27">
      <c r="A849" s="111"/>
      <c r="B849" s="111"/>
      <c r="C849" s="111"/>
      <c r="D849" s="111"/>
      <c r="E849" s="111"/>
      <c r="F849" s="111"/>
      <c r="G849" s="111"/>
      <c r="H849" s="111"/>
      <c r="I849" s="111"/>
      <c r="J849" s="111"/>
      <c r="K849" s="111"/>
      <c r="L849" s="111"/>
      <c r="M849" s="111"/>
      <c r="N849" s="111"/>
      <c r="O849" s="111"/>
      <c r="P849" s="111"/>
      <c r="Q849" s="111"/>
      <c r="R849" s="111"/>
      <c r="S849" s="111"/>
      <c r="T849" s="111"/>
      <c r="U849" s="111"/>
      <c r="V849" s="111"/>
      <c r="W849" s="111"/>
      <c r="X849" s="111"/>
      <c r="Y849" s="111"/>
      <c r="Z849" s="111"/>
      <c r="AA849" s="111"/>
    </row>
    <row r="850" spans="1:27">
      <c r="A850" s="111"/>
      <c r="B850" s="111"/>
      <c r="C850" s="111"/>
      <c r="D850" s="111"/>
      <c r="E850" s="111"/>
      <c r="F850" s="111"/>
      <c r="G850" s="111"/>
      <c r="H850" s="111"/>
      <c r="I850" s="111"/>
      <c r="J850" s="111"/>
      <c r="K850" s="111"/>
      <c r="L850" s="111"/>
      <c r="M850" s="111"/>
      <c r="N850" s="111"/>
      <c r="O850" s="111"/>
      <c r="P850" s="111"/>
      <c r="Q850" s="111"/>
      <c r="R850" s="111"/>
      <c r="S850" s="111"/>
      <c r="T850" s="111"/>
      <c r="U850" s="111"/>
      <c r="V850" s="111"/>
      <c r="W850" s="111"/>
      <c r="X850" s="111"/>
      <c r="Y850" s="111"/>
      <c r="Z850" s="111"/>
      <c r="AA850" s="111"/>
    </row>
    <row r="851" spans="1:27">
      <c r="A851" s="111"/>
      <c r="B851" s="111"/>
      <c r="C851" s="111"/>
      <c r="D851" s="111"/>
      <c r="E851" s="111"/>
      <c r="F851" s="111"/>
      <c r="G851" s="111"/>
      <c r="H851" s="111"/>
      <c r="I851" s="111"/>
      <c r="J851" s="111"/>
      <c r="K851" s="111"/>
      <c r="L851" s="111"/>
      <c r="M851" s="111"/>
      <c r="N851" s="111"/>
      <c r="O851" s="111"/>
      <c r="P851" s="111"/>
      <c r="Q851" s="111"/>
      <c r="R851" s="111"/>
      <c r="S851" s="111"/>
      <c r="T851" s="111"/>
      <c r="U851" s="111"/>
      <c r="V851" s="111"/>
      <c r="W851" s="111"/>
      <c r="X851" s="111"/>
      <c r="Y851" s="111"/>
      <c r="Z851" s="111"/>
      <c r="AA851" s="111"/>
    </row>
    <row r="852" spans="1:27">
      <c r="A852" s="111"/>
      <c r="B852" s="111"/>
      <c r="C852" s="111"/>
      <c r="D852" s="111"/>
      <c r="E852" s="111"/>
      <c r="F852" s="111"/>
      <c r="G852" s="111"/>
      <c r="H852" s="111"/>
      <c r="I852" s="111"/>
      <c r="J852" s="111"/>
      <c r="K852" s="111"/>
      <c r="L852" s="111"/>
      <c r="M852" s="111"/>
      <c r="N852" s="111"/>
      <c r="O852" s="111"/>
      <c r="P852" s="111"/>
      <c r="Q852" s="111"/>
      <c r="R852" s="111"/>
      <c r="S852" s="111"/>
      <c r="T852" s="111"/>
      <c r="U852" s="111"/>
      <c r="V852" s="111"/>
      <c r="W852" s="111"/>
      <c r="X852" s="111"/>
      <c r="Y852" s="111"/>
      <c r="Z852" s="111"/>
      <c r="AA852" s="111"/>
    </row>
    <row r="853" spans="1:27">
      <c r="A853" s="111"/>
      <c r="B853" s="111"/>
      <c r="C853" s="111"/>
      <c r="D853" s="111"/>
      <c r="E853" s="111"/>
      <c r="F853" s="111"/>
      <c r="G853" s="111"/>
      <c r="H853" s="111"/>
      <c r="I853" s="111"/>
      <c r="J853" s="111"/>
      <c r="K853" s="111"/>
      <c r="L853" s="111"/>
      <c r="M853" s="111"/>
      <c r="N853" s="111"/>
      <c r="O853" s="111"/>
      <c r="P853" s="111"/>
      <c r="Q853" s="111"/>
      <c r="R853" s="111"/>
      <c r="S853" s="111"/>
      <c r="T853" s="111"/>
      <c r="U853" s="111"/>
      <c r="V853" s="111"/>
      <c r="W853" s="111"/>
      <c r="X853" s="111"/>
      <c r="Y853" s="111"/>
      <c r="Z853" s="111"/>
      <c r="AA853" s="111"/>
    </row>
    <row r="854" spans="1:27">
      <c r="A854" s="111"/>
      <c r="B854" s="111"/>
      <c r="C854" s="111"/>
      <c r="D854" s="111"/>
      <c r="E854" s="111"/>
      <c r="F854" s="111"/>
      <c r="G854" s="111"/>
      <c r="H854" s="111"/>
      <c r="I854" s="111"/>
      <c r="J854" s="111"/>
      <c r="K854" s="111"/>
      <c r="L854" s="111"/>
      <c r="M854" s="111"/>
      <c r="N854" s="111"/>
      <c r="O854" s="111"/>
      <c r="P854" s="111"/>
      <c r="Q854" s="111"/>
      <c r="R854" s="111"/>
      <c r="S854" s="111"/>
      <c r="T854" s="111"/>
      <c r="U854" s="111"/>
      <c r="V854" s="111"/>
      <c r="W854" s="111"/>
      <c r="X854" s="111"/>
      <c r="Y854" s="111"/>
      <c r="Z854" s="111"/>
      <c r="AA854" s="111"/>
    </row>
    <row r="855" spans="1:27">
      <c r="A855" s="111"/>
      <c r="B855" s="111"/>
      <c r="C855" s="111"/>
      <c r="D855" s="111"/>
      <c r="E855" s="111"/>
      <c r="F855" s="111"/>
      <c r="G855" s="111"/>
      <c r="H855" s="111"/>
      <c r="I855" s="111"/>
      <c r="J855" s="111"/>
      <c r="K855" s="111"/>
      <c r="L855" s="111"/>
      <c r="M855" s="111"/>
      <c r="N855" s="111"/>
      <c r="O855" s="111"/>
      <c r="P855" s="111"/>
      <c r="Q855" s="111"/>
      <c r="R855" s="111"/>
      <c r="S855" s="111"/>
      <c r="T855" s="111"/>
      <c r="U855" s="111"/>
      <c r="V855" s="111"/>
      <c r="W855" s="111"/>
      <c r="X855" s="111"/>
      <c r="Y855" s="111"/>
      <c r="Z855" s="111"/>
      <c r="AA855" s="111"/>
    </row>
    <row r="856" spans="1:27">
      <c r="A856" s="111"/>
      <c r="B856" s="111"/>
      <c r="C856" s="111"/>
      <c r="D856" s="111"/>
      <c r="E856" s="111"/>
      <c r="F856" s="111"/>
      <c r="G856" s="111"/>
      <c r="H856" s="111"/>
      <c r="I856" s="111"/>
      <c r="J856" s="111"/>
      <c r="K856" s="111"/>
      <c r="L856" s="111"/>
      <c r="M856" s="111"/>
      <c r="N856" s="111"/>
      <c r="O856" s="111"/>
      <c r="P856" s="111"/>
      <c r="Q856" s="111"/>
      <c r="R856" s="111"/>
      <c r="S856" s="111"/>
      <c r="T856" s="111"/>
      <c r="U856" s="111"/>
      <c r="V856" s="111"/>
      <c r="W856" s="111"/>
      <c r="X856" s="111"/>
      <c r="Y856" s="111"/>
      <c r="Z856" s="111"/>
      <c r="AA856" s="111"/>
    </row>
    <row r="857" spans="1:27">
      <c r="A857" s="111"/>
      <c r="B857" s="111"/>
      <c r="C857" s="111"/>
      <c r="D857" s="111"/>
      <c r="E857" s="111"/>
      <c r="F857" s="111"/>
      <c r="G857" s="111"/>
      <c r="H857" s="111"/>
      <c r="I857" s="111"/>
      <c r="J857" s="111"/>
      <c r="K857" s="111"/>
      <c r="L857" s="111"/>
      <c r="M857" s="111"/>
      <c r="N857" s="111"/>
      <c r="O857" s="111"/>
      <c r="P857" s="111"/>
      <c r="Q857" s="111"/>
      <c r="R857" s="111"/>
      <c r="S857" s="111"/>
      <c r="T857" s="111"/>
      <c r="U857" s="111"/>
      <c r="V857" s="111"/>
      <c r="W857" s="111"/>
      <c r="X857" s="111"/>
      <c r="Y857" s="111"/>
      <c r="Z857" s="111"/>
      <c r="AA857" s="111"/>
    </row>
    <row r="858" spans="1:27">
      <c r="A858" s="111"/>
      <c r="B858" s="111"/>
      <c r="C858" s="111"/>
      <c r="D858" s="111"/>
      <c r="E858" s="111"/>
      <c r="F858" s="111"/>
      <c r="G858" s="111"/>
      <c r="H858" s="111"/>
      <c r="I858" s="111"/>
      <c r="J858" s="111"/>
      <c r="K858" s="111"/>
      <c r="L858" s="111"/>
      <c r="M858" s="111"/>
      <c r="N858" s="111"/>
      <c r="O858" s="111"/>
      <c r="P858" s="111"/>
      <c r="Q858" s="111"/>
      <c r="R858" s="111"/>
      <c r="S858" s="111"/>
      <c r="T858" s="111"/>
      <c r="U858" s="111"/>
      <c r="V858" s="111"/>
      <c r="W858" s="111"/>
      <c r="X858" s="111"/>
      <c r="Y858" s="111"/>
      <c r="Z858" s="111"/>
      <c r="AA858" s="111"/>
    </row>
    <row r="859" spans="1:27">
      <c r="A859" s="111"/>
      <c r="B859" s="111"/>
      <c r="C859" s="111"/>
      <c r="D859" s="111"/>
      <c r="E859" s="111"/>
      <c r="F859" s="111"/>
      <c r="G859" s="111"/>
      <c r="H859" s="111"/>
      <c r="I859" s="111"/>
      <c r="J859" s="111"/>
      <c r="K859" s="111"/>
      <c r="L859" s="111"/>
      <c r="M859" s="111"/>
      <c r="N859" s="111"/>
      <c r="O859" s="111"/>
      <c r="P859" s="111"/>
      <c r="Q859" s="111"/>
      <c r="R859" s="111"/>
      <c r="S859" s="111"/>
      <c r="T859" s="111"/>
      <c r="U859" s="111"/>
      <c r="V859" s="111"/>
      <c r="W859" s="111"/>
      <c r="X859" s="111"/>
      <c r="Y859" s="111"/>
      <c r="Z859" s="111"/>
      <c r="AA859" s="111"/>
    </row>
    <row r="860" spans="1:27">
      <c r="A860" s="111"/>
      <c r="B860" s="111"/>
      <c r="C860" s="111"/>
      <c r="D860" s="111"/>
      <c r="E860" s="111"/>
      <c r="F860" s="111"/>
      <c r="G860" s="111"/>
      <c r="H860" s="111"/>
      <c r="I860" s="111"/>
      <c r="J860" s="111"/>
      <c r="K860" s="111"/>
      <c r="L860" s="111"/>
      <c r="M860" s="111"/>
      <c r="N860" s="111"/>
      <c r="O860" s="111"/>
      <c r="P860" s="111"/>
      <c r="Q860" s="111"/>
      <c r="R860" s="111"/>
      <c r="S860" s="111"/>
      <c r="T860" s="111"/>
      <c r="U860" s="111"/>
      <c r="V860" s="111"/>
      <c r="W860" s="111"/>
      <c r="X860" s="111"/>
      <c r="Y860" s="111"/>
      <c r="Z860" s="111"/>
      <c r="AA860" s="111"/>
    </row>
    <row r="861" spans="1:27">
      <c r="A861" s="111"/>
      <c r="B861" s="111"/>
      <c r="C861" s="111"/>
      <c r="D861" s="111"/>
      <c r="E861" s="111"/>
      <c r="F861" s="111"/>
      <c r="G861" s="111"/>
      <c r="H861" s="111"/>
      <c r="I861" s="111"/>
      <c r="J861" s="111"/>
      <c r="K861" s="111"/>
      <c r="L861" s="111"/>
      <c r="M861" s="111"/>
      <c r="N861" s="111"/>
      <c r="O861" s="111"/>
      <c r="P861" s="111"/>
      <c r="Q861" s="111"/>
      <c r="R861" s="111"/>
      <c r="S861" s="111"/>
      <c r="T861" s="111"/>
      <c r="U861" s="111"/>
      <c r="V861" s="111"/>
      <c r="W861" s="111"/>
      <c r="X861" s="111"/>
      <c r="Y861" s="111"/>
      <c r="Z861" s="111"/>
      <c r="AA861" s="111"/>
    </row>
    <row r="862" spans="1:27">
      <c r="A862" s="111"/>
      <c r="B862" s="111"/>
      <c r="C862" s="111"/>
      <c r="D862" s="111"/>
      <c r="E862" s="111"/>
      <c r="F862" s="111"/>
      <c r="G862" s="111"/>
      <c r="H862" s="111"/>
      <c r="I862" s="111"/>
      <c r="J862" s="111"/>
      <c r="K862" s="111"/>
      <c r="L862" s="111"/>
      <c r="M862" s="111"/>
      <c r="N862" s="111"/>
      <c r="O862" s="111"/>
      <c r="P862" s="111"/>
      <c r="Q862" s="111"/>
      <c r="R862" s="111"/>
      <c r="S862" s="111"/>
      <c r="T862" s="111"/>
      <c r="U862" s="111"/>
      <c r="V862" s="111"/>
      <c r="W862" s="111"/>
      <c r="X862" s="111"/>
      <c r="Y862" s="111"/>
      <c r="Z862" s="111"/>
      <c r="AA862" s="111"/>
    </row>
    <row r="863" spans="1:27">
      <c r="A863" s="111"/>
      <c r="B863" s="111"/>
      <c r="C863" s="111"/>
      <c r="D863" s="111"/>
      <c r="E863" s="111"/>
      <c r="F863" s="111"/>
      <c r="G863" s="111"/>
      <c r="H863" s="111"/>
      <c r="I863" s="111"/>
      <c r="J863" s="111"/>
      <c r="K863" s="111"/>
      <c r="L863" s="111"/>
      <c r="M863" s="111"/>
      <c r="N863" s="111"/>
      <c r="O863" s="111"/>
      <c r="P863" s="111"/>
      <c r="Q863" s="111"/>
      <c r="R863" s="111"/>
      <c r="S863" s="111"/>
      <c r="T863" s="111"/>
      <c r="U863" s="111"/>
      <c r="V863" s="111"/>
      <c r="W863" s="111"/>
      <c r="X863" s="111"/>
      <c r="Y863" s="111"/>
      <c r="Z863" s="111"/>
      <c r="AA863" s="111"/>
    </row>
    <row r="864" spans="1:27">
      <c r="A864" s="111"/>
      <c r="B864" s="111"/>
      <c r="C864" s="111"/>
      <c r="D864" s="111"/>
      <c r="E864" s="111"/>
      <c r="F864" s="111"/>
      <c r="G864" s="111"/>
      <c r="H864" s="111"/>
      <c r="I864" s="111"/>
      <c r="J864" s="111"/>
      <c r="K864" s="111"/>
      <c r="L864" s="111"/>
      <c r="M864" s="111"/>
      <c r="N864" s="111"/>
      <c r="O864" s="111"/>
      <c r="P864" s="111"/>
      <c r="Q864" s="111"/>
      <c r="R864" s="111"/>
      <c r="S864" s="111"/>
      <c r="T864" s="111"/>
      <c r="U864" s="111"/>
      <c r="V864" s="111"/>
      <c r="W864" s="111"/>
      <c r="X864" s="111"/>
      <c r="Y864" s="111"/>
      <c r="Z864" s="111"/>
      <c r="AA864" s="111"/>
    </row>
    <row r="865" spans="1:27">
      <c r="A865" s="111"/>
      <c r="B865" s="111"/>
      <c r="C865" s="111"/>
      <c r="D865" s="111"/>
      <c r="E865" s="111"/>
      <c r="F865" s="111"/>
      <c r="G865" s="111"/>
      <c r="H865" s="111"/>
      <c r="I865" s="111"/>
      <c r="J865" s="111"/>
      <c r="K865" s="111"/>
      <c r="L865" s="111"/>
      <c r="M865" s="111"/>
      <c r="N865" s="111"/>
      <c r="O865" s="111"/>
      <c r="P865" s="111"/>
      <c r="Q865" s="111"/>
      <c r="R865" s="111"/>
      <c r="S865" s="111"/>
      <c r="T865" s="111"/>
      <c r="U865" s="111"/>
      <c r="V865" s="111"/>
      <c r="W865" s="111"/>
      <c r="X865" s="111"/>
      <c r="Y865" s="111"/>
      <c r="Z865" s="111"/>
      <c r="AA865" s="111"/>
    </row>
    <row r="866" spans="1:27">
      <c r="A866" s="111"/>
      <c r="B866" s="111"/>
      <c r="C866" s="111"/>
      <c r="D866" s="111"/>
      <c r="E866" s="111"/>
      <c r="F866" s="111"/>
      <c r="G866" s="111"/>
      <c r="H866" s="111"/>
      <c r="I866" s="111"/>
      <c r="J866" s="111"/>
      <c r="K866" s="111"/>
      <c r="L866" s="111"/>
      <c r="M866" s="111"/>
      <c r="N866" s="111"/>
      <c r="O866" s="111"/>
      <c r="P866" s="111"/>
      <c r="Q866" s="111"/>
      <c r="R866" s="111"/>
      <c r="S866" s="111"/>
      <c r="T866" s="111"/>
      <c r="U866" s="111"/>
      <c r="V866" s="111"/>
      <c r="W866" s="111"/>
      <c r="X866" s="111"/>
      <c r="Y866" s="111"/>
      <c r="Z866" s="111"/>
      <c r="AA866" s="111"/>
    </row>
    <row r="867" spans="1:27">
      <c r="A867" s="111"/>
      <c r="B867" s="111"/>
      <c r="C867" s="111"/>
      <c r="D867" s="111"/>
      <c r="E867" s="111"/>
      <c r="F867" s="111"/>
      <c r="G867" s="111"/>
      <c r="H867" s="111"/>
      <c r="I867" s="111"/>
      <c r="J867" s="111"/>
      <c r="K867" s="111"/>
      <c r="L867" s="111"/>
      <c r="M867" s="111"/>
      <c r="N867" s="111"/>
      <c r="O867" s="111"/>
      <c r="P867" s="111"/>
      <c r="Q867" s="111"/>
      <c r="R867" s="111"/>
      <c r="S867" s="111"/>
      <c r="T867" s="111"/>
      <c r="U867" s="111"/>
      <c r="V867" s="111"/>
      <c r="W867" s="111"/>
      <c r="X867" s="111"/>
      <c r="Y867" s="111"/>
      <c r="Z867" s="111"/>
      <c r="AA867" s="111"/>
    </row>
    <row r="868" spans="1:27">
      <c r="A868" s="111"/>
      <c r="B868" s="111"/>
      <c r="C868" s="111"/>
      <c r="D868" s="111"/>
      <c r="E868" s="111"/>
      <c r="F868" s="111"/>
      <c r="G868" s="111"/>
      <c r="H868" s="111"/>
      <c r="I868" s="111"/>
      <c r="J868" s="111"/>
      <c r="K868" s="111"/>
      <c r="L868" s="111"/>
      <c r="M868" s="111"/>
      <c r="N868" s="111"/>
      <c r="O868" s="111"/>
      <c r="P868" s="111"/>
      <c r="Q868" s="111"/>
      <c r="R868" s="111"/>
      <c r="S868" s="111"/>
      <c r="T868" s="111"/>
      <c r="U868" s="111"/>
      <c r="V868" s="111"/>
      <c r="W868" s="111"/>
      <c r="X868" s="111"/>
      <c r="Y868" s="111"/>
      <c r="Z868" s="111"/>
      <c r="AA868" s="111"/>
    </row>
    <row r="869" spans="1:27">
      <c r="A869" s="111"/>
      <c r="B869" s="111"/>
      <c r="C869" s="111"/>
      <c r="D869" s="111"/>
      <c r="E869" s="111"/>
      <c r="F869" s="111"/>
      <c r="G869" s="111"/>
      <c r="H869" s="111"/>
      <c r="I869" s="111"/>
      <c r="J869" s="111"/>
      <c r="K869" s="111"/>
      <c r="L869" s="111"/>
      <c r="M869" s="111"/>
      <c r="N869" s="111"/>
      <c r="O869" s="111"/>
      <c r="P869" s="111"/>
      <c r="Q869" s="111"/>
      <c r="R869" s="111"/>
      <c r="S869" s="111"/>
      <c r="T869" s="111"/>
      <c r="U869" s="111"/>
      <c r="V869" s="111"/>
      <c r="W869" s="111"/>
      <c r="X869" s="111"/>
      <c r="Y869" s="111"/>
      <c r="Z869" s="111"/>
      <c r="AA869" s="111"/>
    </row>
    <row r="870" spans="1:27">
      <c r="A870" s="111"/>
      <c r="B870" s="111"/>
      <c r="C870" s="111"/>
      <c r="D870" s="111"/>
      <c r="E870" s="111"/>
      <c r="F870" s="111"/>
      <c r="G870" s="111"/>
      <c r="H870" s="111"/>
      <c r="I870" s="111"/>
      <c r="J870" s="111"/>
      <c r="K870" s="111"/>
      <c r="L870" s="111"/>
      <c r="M870" s="111"/>
      <c r="N870" s="111"/>
      <c r="O870" s="111"/>
      <c r="P870" s="111"/>
      <c r="Q870" s="111"/>
      <c r="R870" s="111"/>
      <c r="S870" s="111"/>
      <c r="T870" s="111"/>
      <c r="U870" s="111"/>
      <c r="V870" s="111"/>
      <c r="W870" s="111"/>
      <c r="X870" s="111"/>
      <c r="Y870" s="111"/>
      <c r="Z870" s="111"/>
      <c r="AA870" s="111"/>
    </row>
    <row r="871" spans="1:27">
      <c r="A871" s="111"/>
      <c r="B871" s="111"/>
      <c r="C871" s="111"/>
      <c r="D871" s="111"/>
      <c r="E871" s="111"/>
      <c r="F871" s="111"/>
      <c r="G871" s="111"/>
      <c r="H871" s="111"/>
      <c r="I871" s="111"/>
      <c r="J871" s="111"/>
      <c r="K871" s="111"/>
      <c r="L871" s="111"/>
      <c r="M871" s="111"/>
      <c r="N871" s="111"/>
      <c r="O871" s="111"/>
      <c r="P871" s="111"/>
      <c r="Q871" s="111"/>
      <c r="R871" s="111"/>
      <c r="S871" s="111"/>
      <c r="T871" s="111"/>
      <c r="U871" s="111"/>
      <c r="V871" s="111"/>
      <c r="W871" s="111"/>
      <c r="X871" s="111"/>
      <c r="Y871" s="111"/>
      <c r="Z871" s="111"/>
      <c r="AA871" s="111"/>
    </row>
    <row r="872" spans="1:27">
      <c r="A872" s="111"/>
      <c r="B872" s="111"/>
      <c r="C872" s="111"/>
      <c r="D872" s="111"/>
      <c r="E872" s="111"/>
      <c r="F872" s="111"/>
      <c r="G872" s="111"/>
      <c r="H872" s="111"/>
      <c r="I872" s="111"/>
      <c r="J872" s="111"/>
      <c r="K872" s="111"/>
      <c r="L872" s="111"/>
      <c r="M872" s="111"/>
      <c r="N872" s="111"/>
      <c r="O872" s="111"/>
      <c r="P872" s="111"/>
      <c r="Q872" s="111"/>
      <c r="R872" s="111"/>
      <c r="S872" s="111"/>
      <c r="T872" s="111"/>
      <c r="U872" s="111"/>
      <c r="V872" s="111"/>
      <c r="W872" s="111"/>
      <c r="X872" s="111"/>
      <c r="Y872" s="111"/>
      <c r="Z872" s="111"/>
      <c r="AA872" s="111"/>
    </row>
    <row r="873" spans="1:27">
      <c r="A873" s="111"/>
      <c r="B873" s="111"/>
      <c r="C873" s="111"/>
      <c r="D873" s="111"/>
      <c r="E873" s="111"/>
      <c r="F873" s="111"/>
      <c r="G873" s="111"/>
      <c r="H873" s="111"/>
      <c r="I873" s="111"/>
      <c r="J873" s="111"/>
      <c r="K873" s="111"/>
      <c r="L873" s="111"/>
      <c r="M873" s="111"/>
      <c r="N873" s="111"/>
      <c r="O873" s="111"/>
      <c r="P873" s="111"/>
      <c r="Q873" s="111"/>
      <c r="R873" s="111"/>
      <c r="S873" s="111"/>
      <c r="T873" s="111"/>
      <c r="U873" s="111"/>
      <c r="V873" s="111"/>
      <c r="W873" s="111"/>
      <c r="X873" s="111"/>
      <c r="Y873" s="111"/>
      <c r="Z873" s="111"/>
      <c r="AA873" s="111"/>
    </row>
    <row r="874" spans="1:27">
      <c r="A874" s="111"/>
      <c r="B874" s="111"/>
      <c r="C874" s="111"/>
      <c r="D874" s="111"/>
      <c r="E874" s="111"/>
      <c r="F874" s="111"/>
      <c r="G874" s="111"/>
      <c r="H874" s="111"/>
      <c r="I874" s="111"/>
      <c r="J874" s="111"/>
      <c r="K874" s="111"/>
      <c r="L874" s="111"/>
      <c r="M874" s="111"/>
      <c r="N874" s="111"/>
      <c r="O874" s="111"/>
      <c r="P874" s="111"/>
      <c r="Q874" s="111"/>
      <c r="R874" s="111"/>
      <c r="S874" s="111"/>
      <c r="T874" s="111"/>
      <c r="U874" s="111"/>
      <c r="V874" s="111"/>
      <c r="W874" s="111"/>
      <c r="X874" s="111"/>
      <c r="Y874" s="111"/>
      <c r="Z874" s="111"/>
      <c r="AA874" s="111"/>
    </row>
    <row r="875" spans="1:27">
      <c r="A875" s="111"/>
      <c r="B875" s="111"/>
      <c r="C875" s="111"/>
      <c r="D875" s="111"/>
      <c r="E875" s="111"/>
      <c r="F875" s="111"/>
      <c r="G875" s="111"/>
      <c r="H875" s="111"/>
      <c r="I875" s="111"/>
      <c r="J875" s="111"/>
      <c r="K875" s="111"/>
      <c r="L875" s="111"/>
      <c r="M875" s="111"/>
      <c r="N875" s="111"/>
      <c r="O875" s="111"/>
      <c r="P875" s="111"/>
      <c r="Q875" s="111"/>
      <c r="R875" s="111"/>
      <c r="S875" s="111"/>
      <c r="T875" s="111"/>
      <c r="U875" s="111"/>
      <c r="V875" s="111"/>
      <c r="W875" s="111"/>
      <c r="X875" s="111"/>
      <c r="Y875" s="111"/>
      <c r="Z875" s="111"/>
      <c r="AA875" s="111"/>
    </row>
    <row r="876" spans="1:27">
      <c r="A876" s="111"/>
      <c r="B876" s="111"/>
      <c r="C876" s="111"/>
      <c r="D876" s="111"/>
      <c r="E876" s="111"/>
      <c r="F876" s="111"/>
      <c r="G876" s="111"/>
      <c r="H876" s="111"/>
      <c r="I876" s="111"/>
      <c r="J876" s="111"/>
      <c r="K876" s="111"/>
      <c r="L876" s="111"/>
      <c r="M876" s="111"/>
      <c r="N876" s="111"/>
      <c r="O876" s="111"/>
      <c r="P876" s="111"/>
      <c r="Q876" s="111"/>
      <c r="R876" s="111"/>
      <c r="S876" s="111"/>
      <c r="T876" s="111"/>
      <c r="U876" s="111"/>
      <c r="V876" s="111"/>
      <c r="W876" s="111"/>
      <c r="X876" s="111"/>
      <c r="Y876" s="111"/>
      <c r="Z876" s="111"/>
      <c r="AA876" s="111"/>
    </row>
    <row r="877" spans="1:27">
      <c r="A877" s="111"/>
      <c r="B877" s="111"/>
      <c r="C877" s="111"/>
      <c r="D877" s="111"/>
      <c r="E877" s="111"/>
      <c r="F877" s="111"/>
      <c r="G877" s="111"/>
      <c r="H877" s="111"/>
      <c r="I877" s="111"/>
      <c r="J877" s="111"/>
      <c r="K877" s="111"/>
      <c r="L877" s="111"/>
      <c r="M877" s="111"/>
      <c r="N877" s="111"/>
      <c r="O877" s="111"/>
      <c r="P877" s="111"/>
      <c r="Q877" s="111"/>
      <c r="R877" s="111"/>
      <c r="S877" s="111"/>
      <c r="T877" s="111"/>
      <c r="U877" s="111"/>
      <c r="V877" s="111"/>
      <c r="W877" s="111"/>
      <c r="X877" s="111"/>
      <c r="Y877" s="111"/>
      <c r="Z877" s="111"/>
      <c r="AA877" s="111"/>
    </row>
    <row r="878" spans="1:27">
      <c r="A878" s="111"/>
      <c r="B878" s="111"/>
      <c r="C878" s="111"/>
      <c r="D878" s="111"/>
      <c r="E878" s="111"/>
      <c r="F878" s="111"/>
      <c r="G878" s="111"/>
      <c r="H878" s="111"/>
      <c r="I878" s="111"/>
      <c r="J878" s="111"/>
      <c r="K878" s="111"/>
      <c r="L878" s="111"/>
      <c r="M878" s="111"/>
      <c r="N878" s="111"/>
      <c r="O878" s="111"/>
      <c r="P878" s="111"/>
      <c r="Q878" s="111"/>
      <c r="R878" s="111"/>
      <c r="S878" s="111"/>
      <c r="T878" s="111"/>
      <c r="U878" s="111"/>
      <c r="V878" s="111"/>
      <c r="W878" s="111"/>
      <c r="X878" s="111"/>
      <c r="Y878" s="111"/>
      <c r="Z878" s="111"/>
      <c r="AA878" s="111"/>
    </row>
    <row r="879" spans="1:27">
      <c r="A879" s="111"/>
      <c r="B879" s="111"/>
      <c r="C879" s="111"/>
      <c r="D879" s="111"/>
      <c r="E879" s="111"/>
      <c r="F879" s="111"/>
      <c r="G879" s="111"/>
      <c r="H879" s="111"/>
      <c r="I879" s="111"/>
      <c r="J879" s="111"/>
      <c r="K879" s="111"/>
      <c r="L879" s="111"/>
      <c r="M879" s="111"/>
      <c r="N879" s="111"/>
      <c r="O879" s="111"/>
      <c r="P879" s="111"/>
      <c r="Q879" s="111"/>
      <c r="R879" s="111"/>
      <c r="S879" s="111"/>
      <c r="T879" s="111"/>
      <c r="U879" s="111"/>
      <c r="V879" s="111"/>
      <c r="W879" s="111"/>
      <c r="X879" s="111"/>
      <c r="Y879" s="111"/>
      <c r="Z879" s="111"/>
      <c r="AA879" s="111"/>
    </row>
    <row r="880" spans="1:27">
      <c r="A880" s="111"/>
      <c r="B880" s="111"/>
      <c r="C880" s="111"/>
      <c r="D880" s="111"/>
      <c r="E880" s="111"/>
      <c r="F880" s="111"/>
      <c r="G880" s="111"/>
      <c r="H880" s="111"/>
      <c r="I880" s="111"/>
      <c r="J880" s="111"/>
      <c r="K880" s="111"/>
      <c r="L880" s="111"/>
      <c r="M880" s="111"/>
      <c r="N880" s="111"/>
      <c r="O880" s="111"/>
      <c r="P880" s="111"/>
      <c r="Q880" s="111"/>
      <c r="R880" s="111"/>
      <c r="S880" s="111"/>
      <c r="T880" s="111"/>
      <c r="U880" s="111"/>
      <c r="V880" s="111"/>
      <c r="W880" s="111"/>
      <c r="X880" s="111"/>
      <c r="Y880" s="111"/>
      <c r="Z880" s="111"/>
      <c r="AA880" s="111"/>
    </row>
    <row r="881" spans="1:27">
      <c r="A881" s="111"/>
      <c r="B881" s="111"/>
      <c r="C881" s="111"/>
      <c r="D881" s="111"/>
      <c r="E881" s="111"/>
      <c r="F881" s="111"/>
      <c r="G881" s="111"/>
      <c r="H881" s="111"/>
      <c r="I881" s="111"/>
      <c r="J881" s="111"/>
      <c r="K881" s="111"/>
      <c r="L881" s="111"/>
      <c r="M881" s="111"/>
      <c r="N881" s="111"/>
      <c r="O881" s="111"/>
      <c r="P881" s="111"/>
      <c r="Q881" s="111"/>
      <c r="R881" s="111"/>
      <c r="S881" s="111"/>
      <c r="T881" s="111"/>
      <c r="U881" s="111"/>
      <c r="V881" s="111"/>
      <c r="W881" s="111"/>
      <c r="X881" s="111"/>
      <c r="Y881" s="111"/>
      <c r="Z881" s="111"/>
      <c r="AA881" s="111"/>
    </row>
    <row r="882" spans="1:27">
      <c r="A882" s="111"/>
      <c r="B882" s="111"/>
      <c r="C882" s="111"/>
      <c r="D882" s="111"/>
      <c r="E882" s="111"/>
      <c r="F882" s="111"/>
      <c r="G882" s="111"/>
      <c r="H882" s="111"/>
      <c r="I882" s="111"/>
      <c r="J882" s="111"/>
      <c r="K882" s="111"/>
      <c r="L882" s="111"/>
      <c r="M882" s="111"/>
      <c r="N882" s="111"/>
      <c r="O882" s="111"/>
      <c r="P882" s="111"/>
      <c r="Q882" s="111"/>
      <c r="R882" s="111"/>
      <c r="S882" s="111"/>
      <c r="T882" s="111"/>
      <c r="U882" s="111"/>
      <c r="V882" s="111"/>
      <c r="W882" s="111"/>
      <c r="X882" s="111"/>
      <c r="Y882" s="111"/>
      <c r="Z882" s="111"/>
      <c r="AA882" s="111"/>
    </row>
    <row r="883" spans="1:27">
      <c r="A883" s="111"/>
      <c r="B883" s="111"/>
      <c r="C883" s="111"/>
      <c r="D883" s="111"/>
      <c r="E883" s="111"/>
      <c r="F883" s="111"/>
      <c r="G883" s="111"/>
      <c r="H883" s="111"/>
      <c r="I883" s="111"/>
      <c r="J883" s="111"/>
      <c r="K883" s="111"/>
      <c r="L883" s="111"/>
      <c r="M883" s="111"/>
      <c r="N883" s="111"/>
      <c r="O883" s="111"/>
      <c r="P883" s="111"/>
      <c r="Q883" s="111"/>
      <c r="R883" s="111"/>
      <c r="S883" s="111"/>
      <c r="T883" s="111"/>
      <c r="U883" s="111"/>
      <c r="V883" s="111"/>
      <c r="W883" s="111"/>
      <c r="X883" s="111"/>
      <c r="Y883" s="111"/>
      <c r="Z883" s="111"/>
      <c r="AA883" s="111"/>
    </row>
    <row r="884" spans="1:27">
      <c r="A884" s="111"/>
      <c r="B884" s="111"/>
      <c r="C884" s="111"/>
      <c r="D884" s="111"/>
      <c r="E884" s="111"/>
      <c r="F884" s="111"/>
      <c r="G884" s="111"/>
      <c r="H884" s="111"/>
      <c r="I884" s="111"/>
      <c r="J884" s="111"/>
      <c r="K884" s="111"/>
      <c r="L884" s="111"/>
      <c r="M884" s="111"/>
      <c r="N884" s="111"/>
      <c r="O884" s="111"/>
      <c r="P884" s="111"/>
      <c r="Q884" s="111"/>
      <c r="R884" s="111"/>
      <c r="S884" s="111"/>
      <c r="T884" s="111"/>
      <c r="U884" s="111"/>
      <c r="V884" s="111"/>
      <c r="W884" s="111"/>
      <c r="X884" s="111"/>
      <c r="Y884" s="111"/>
      <c r="Z884" s="111"/>
      <c r="AA884" s="111"/>
    </row>
    <row r="885" spans="1:27">
      <c r="A885" s="111"/>
      <c r="B885" s="111"/>
      <c r="C885" s="111"/>
      <c r="D885" s="111"/>
      <c r="E885" s="111"/>
      <c r="F885" s="111"/>
      <c r="G885" s="111"/>
      <c r="H885" s="111"/>
      <c r="I885" s="111"/>
      <c r="J885" s="111"/>
      <c r="K885" s="111"/>
      <c r="L885" s="111"/>
      <c r="M885" s="111"/>
      <c r="N885" s="111"/>
      <c r="O885" s="111"/>
      <c r="P885" s="111"/>
      <c r="Q885" s="111"/>
      <c r="R885" s="111"/>
      <c r="S885" s="111"/>
      <c r="T885" s="111"/>
      <c r="U885" s="111"/>
      <c r="V885" s="111"/>
      <c r="W885" s="111"/>
      <c r="X885" s="111"/>
      <c r="Y885" s="111"/>
      <c r="Z885" s="111"/>
      <c r="AA885" s="111"/>
    </row>
    <row r="886" spans="1:27">
      <c r="A886" s="111"/>
      <c r="B886" s="111"/>
      <c r="C886" s="111"/>
      <c r="D886" s="111"/>
      <c r="E886" s="111"/>
      <c r="F886" s="111"/>
      <c r="G886" s="111"/>
      <c r="H886" s="111"/>
      <c r="I886" s="111"/>
      <c r="J886" s="111"/>
      <c r="K886" s="111"/>
      <c r="L886" s="111"/>
      <c r="M886" s="111"/>
      <c r="N886" s="111"/>
      <c r="O886" s="111"/>
      <c r="P886" s="111"/>
      <c r="Q886" s="111"/>
      <c r="R886" s="111"/>
      <c r="S886" s="111"/>
      <c r="T886" s="111"/>
      <c r="U886" s="111"/>
      <c r="V886" s="111"/>
      <c r="W886" s="111"/>
      <c r="X886" s="111"/>
      <c r="Y886" s="111"/>
      <c r="Z886" s="111"/>
      <c r="AA886" s="111"/>
    </row>
    <row r="887" spans="1:27">
      <c r="A887" s="111"/>
      <c r="B887" s="111"/>
      <c r="C887" s="111"/>
      <c r="D887" s="111"/>
      <c r="E887" s="111"/>
      <c r="F887" s="111"/>
      <c r="G887" s="111"/>
      <c r="H887" s="111"/>
      <c r="I887" s="111"/>
      <c r="J887" s="111"/>
      <c r="K887" s="111"/>
      <c r="L887" s="111"/>
      <c r="M887" s="111"/>
      <c r="N887" s="111"/>
      <c r="O887" s="111"/>
      <c r="P887" s="111"/>
      <c r="Q887" s="111"/>
      <c r="R887" s="111"/>
      <c r="S887" s="111"/>
      <c r="T887" s="111"/>
      <c r="U887" s="111"/>
      <c r="V887" s="111"/>
      <c r="W887" s="111"/>
      <c r="X887" s="111"/>
      <c r="Y887" s="111"/>
      <c r="Z887" s="111"/>
      <c r="AA887" s="111"/>
    </row>
    <row r="888" spans="1:27">
      <c r="A888" s="111"/>
      <c r="B888" s="111"/>
      <c r="C888" s="111"/>
      <c r="D888" s="111"/>
      <c r="E888" s="111"/>
      <c r="F888" s="111"/>
      <c r="G888" s="111"/>
      <c r="H888" s="111"/>
      <c r="I888" s="111"/>
      <c r="J888" s="111"/>
      <c r="K888" s="111"/>
      <c r="L888" s="111"/>
      <c r="M888" s="111"/>
      <c r="N888" s="111"/>
      <c r="O888" s="111"/>
      <c r="P888" s="111"/>
      <c r="Q888" s="111"/>
      <c r="R888" s="111"/>
      <c r="S888" s="111"/>
      <c r="T888" s="111"/>
      <c r="U888" s="111"/>
      <c r="V888" s="111"/>
      <c r="W888" s="111"/>
      <c r="X888" s="111"/>
      <c r="Y888" s="111"/>
      <c r="Z888" s="111"/>
      <c r="AA888" s="111"/>
    </row>
    <row r="889" spans="1:27">
      <c r="A889" s="111"/>
      <c r="B889" s="111"/>
      <c r="C889" s="111"/>
      <c r="D889" s="111"/>
      <c r="E889" s="111"/>
      <c r="F889" s="111"/>
      <c r="G889" s="111"/>
      <c r="H889" s="111"/>
      <c r="I889" s="111"/>
      <c r="J889" s="111"/>
      <c r="K889" s="111"/>
      <c r="L889" s="111"/>
      <c r="M889" s="111"/>
      <c r="N889" s="111"/>
      <c r="O889" s="111"/>
      <c r="P889" s="111"/>
      <c r="Q889" s="111"/>
      <c r="R889" s="111"/>
      <c r="S889" s="111"/>
      <c r="T889" s="111"/>
      <c r="U889" s="111"/>
      <c r="V889" s="111"/>
      <c r="W889" s="111"/>
      <c r="X889" s="111"/>
      <c r="Y889" s="111"/>
      <c r="Z889" s="111"/>
      <c r="AA889" s="111"/>
    </row>
    <row r="890" spans="1:27">
      <c r="A890" s="111"/>
      <c r="B890" s="111"/>
      <c r="C890" s="111"/>
      <c r="D890" s="111"/>
      <c r="E890" s="111"/>
      <c r="F890" s="111"/>
      <c r="G890" s="111"/>
      <c r="H890" s="111"/>
      <c r="I890" s="111"/>
      <c r="J890" s="111"/>
      <c r="K890" s="111"/>
      <c r="L890" s="111"/>
      <c r="M890" s="111"/>
      <c r="N890" s="111"/>
      <c r="O890" s="111"/>
      <c r="P890" s="111"/>
      <c r="Q890" s="111"/>
      <c r="R890" s="111"/>
      <c r="S890" s="111"/>
      <c r="T890" s="111"/>
      <c r="U890" s="111"/>
      <c r="V890" s="111"/>
      <c r="W890" s="111"/>
      <c r="X890" s="111"/>
      <c r="Y890" s="111"/>
      <c r="Z890" s="111"/>
      <c r="AA890" s="111"/>
    </row>
    <row r="891" spans="1:27">
      <c r="A891" s="111"/>
      <c r="B891" s="111"/>
      <c r="C891" s="111"/>
      <c r="D891" s="111"/>
      <c r="E891" s="111"/>
      <c r="F891" s="111"/>
      <c r="G891" s="111"/>
      <c r="H891" s="111"/>
      <c r="I891" s="111"/>
      <c r="J891" s="111"/>
      <c r="K891" s="111"/>
      <c r="L891" s="111"/>
      <c r="M891" s="111"/>
      <c r="N891" s="111"/>
      <c r="O891" s="111"/>
      <c r="P891" s="111"/>
      <c r="Q891" s="111"/>
      <c r="R891" s="111"/>
      <c r="S891" s="111"/>
      <c r="T891" s="111"/>
      <c r="U891" s="111"/>
      <c r="V891" s="111"/>
      <c r="W891" s="111"/>
      <c r="X891" s="111"/>
      <c r="Y891" s="111"/>
      <c r="Z891" s="111"/>
      <c r="AA891" s="111"/>
    </row>
    <row r="892" spans="1:27">
      <c r="A892" s="111"/>
      <c r="B892" s="111"/>
      <c r="C892" s="111"/>
      <c r="D892" s="111"/>
      <c r="E892" s="111"/>
      <c r="F892" s="111"/>
      <c r="G892" s="111"/>
      <c r="H892" s="111"/>
      <c r="I892" s="111"/>
      <c r="J892" s="111"/>
      <c r="K892" s="111"/>
      <c r="L892" s="111"/>
      <c r="M892" s="111"/>
      <c r="N892" s="111"/>
      <c r="O892" s="111"/>
      <c r="P892" s="111"/>
      <c r="Q892" s="111"/>
      <c r="R892" s="111"/>
      <c r="S892" s="111"/>
      <c r="T892" s="111"/>
      <c r="U892" s="111"/>
      <c r="V892" s="111"/>
      <c r="W892" s="111"/>
      <c r="X892" s="111"/>
      <c r="Y892" s="111"/>
      <c r="Z892" s="111"/>
      <c r="AA892" s="111"/>
    </row>
    <row r="893" spans="1:27">
      <c r="A893" s="111"/>
      <c r="B893" s="111"/>
      <c r="C893" s="111"/>
      <c r="D893" s="111"/>
      <c r="E893" s="111"/>
      <c r="F893" s="111"/>
      <c r="G893" s="111"/>
      <c r="H893" s="111"/>
      <c r="I893" s="111"/>
      <c r="J893" s="111"/>
      <c r="K893" s="111"/>
      <c r="L893" s="111"/>
      <c r="M893" s="111"/>
      <c r="N893" s="111"/>
      <c r="O893" s="111"/>
      <c r="P893" s="111"/>
      <c r="Q893" s="111"/>
      <c r="R893" s="111"/>
      <c r="S893" s="111"/>
      <c r="T893" s="111"/>
      <c r="U893" s="111"/>
      <c r="V893" s="111"/>
      <c r="W893" s="111"/>
      <c r="X893" s="111"/>
      <c r="Y893" s="111"/>
      <c r="Z893" s="111"/>
      <c r="AA893" s="111"/>
    </row>
    <row r="894" spans="1:27">
      <c r="A894" s="111"/>
      <c r="B894" s="111"/>
      <c r="C894" s="111"/>
      <c r="D894" s="111"/>
      <c r="E894" s="111"/>
      <c r="F894" s="111"/>
      <c r="G894" s="111"/>
      <c r="H894" s="111"/>
      <c r="I894" s="111"/>
      <c r="J894" s="111"/>
      <c r="K894" s="111"/>
      <c r="L894" s="111"/>
      <c r="M894" s="111"/>
      <c r="N894" s="111"/>
      <c r="O894" s="111"/>
      <c r="P894" s="111"/>
      <c r="Q894" s="111"/>
      <c r="R894" s="111"/>
      <c r="S894" s="111"/>
      <c r="T894" s="111"/>
      <c r="U894" s="111"/>
      <c r="V894" s="111"/>
      <c r="W894" s="111"/>
      <c r="X894" s="111"/>
      <c r="Y894" s="111"/>
      <c r="Z894" s="111"/>
      <c r="AA894" s="111"/>
    </row>
    <row r="895" spans="1:27">
      <c r="A895" s="111"/>
      <c r="B895" s="111"/>
      <c r="C895" s="111"/>
      <c r="D895" s="111"/>
      <c r="E895" s="111"/>
      <c r="F895" s="111"/>
      <c r="G895" s="111"/>
      <c r="H895" s="111"/>
      <c r="I895" s="111"/>
      <c r="J895" s="111"/>
      <c r="K895" s="111"/>
      <c r="L895" s="111"/>
      <c r="M895" s="111"/>
      <c r="N895" s="111"/>
      <c r="O895" s="111"/>
      <c r="P895" s="111"/>
      <c r="Q895" s="111"/>
      <c r="R895" s="111"/>
      <c r="S895" s="111"/>
      <c r="T895" s="111"/>
      <c r="U895" s="111"/>
      <c r="V895" s="111"/>
      <c r="W895" s="111"/>
      <c r="X895" s="111"/>
      <c r="Y895" s="111"/>
      <c r="Z895" s="111"/>
      <c r="AA895" s="111"/>
    </row>
    <row r="896" spans="1:27">
      <c r="A896" s="111"/>
      <c r="B896" s="111"/>
      <c r="C896" s="111"/>
      <c r="D896" s="111"/>
      <c r="E896" s="111"/>
      <c r="F896" s="111"/>
      <c r="G896" s="111"/>
      <c r="H896" s="111"/>
      <c r="I896" s="111"/>
      <c r="J896" s="111"/>
      <c r="K896" s="111"/>
      <c r="L896" s="111"/>
      <c r="M896" s="111"/>
      <c r="N896" s="111"/>
      <c r="O896" s="111"/>
      <c r="P896" s="111"/>
      <c r="Q896" s="111"/>
      <c r="R896" s="111"/>
      <c r="S896" s="111"/>
      <c r="T896" s="111"/>
      <c r="U896" s="111"/>
      <c r="V896" s="111"/>
      <c r="W896" s="111"/>
      <c r="X896" s="111"/>
      <c r="Y896" s="111"/>
      <c r="Z896" s="111"/>
      <c r="AA896" s="111"/>
    </row>
    <row r="897" spans="1:27">
      <c r="A897" s="111"/>
      <c r="B897" s="111"/>
      <c r="C897" s="111"/>
      <c r="D897" s="111"/>
      <c r="E897" s="111"/>
      <c r="F897" s="111"/>
      <c r="G897" s="111"/>
      <c r="H897" s="111"/>
      <c r="I897" s="111"/>
      <c r="J897" s="111"/>
      <c r="K897" s="111"/>
      <c r="L897" s="111"/>
      <c r="M897" s="111"/>
      <c r="N897" s="111"/>
      <c r="O897" s="111"/>
      <c r="P897" s="111"/>
      <c r="Q897" s="111"/>
      <c r="R897" s="111"/>
      <c r="S897" s="111"/>
      <c r="T897" s="111"/>
      <c r="U897" s="111"/>
      <c r="V897" s="111"/>
      <c r="W897" s="111"/>
      <c r="X897" s="111"/>
      <c r="Y897" s="111"/>
      <c r="Z897" s="111"/>
      <c r="AA897" s="111"/>
    </row>
    <row r="898" spans="1:27">
      <c r="A898" s="111"/>
      <c r="B898" s="111"/>
      <c r="C898" s="111"/>
      <c r="D898" s="111"/>
      <c r="E898" s="111"/>
      <c r="F898" s="111"/>
      <c r="G898" s="111"/>
      <c r="H898" s="111"/>
      <c r="I898" s="111"/>
      <c r="J898" s="111"/>
      <c r="K898" s="111"/>
      <c r="L898" s="111"/>
      <c r="M898" s="111"/>
      <c r="N898" s="111"/>
      <c r="O898" s="111"/>
      <c r="P898" s="111"/>
      <c r="Q898" s="111"/>
      <c r="R898" s="111"/>
      <c r="S898" s="111"/>
      <c r="T898" s="111"/>
      <c r="U898" s="111"/>
      <c r="V898" s="111"/>
      <c r="W898" s="111"/>
      <c r="X898" s="111"/>
      <c r="Y898" s="111"/>
      <c r="Z898" s="111"/>
      <c r="AA898" s="111"/>
    </row>
    <row r="899" spans="1:27">
      <c r="A899" s="111"/>
      <c r="B899" s="111"/>
      <c r="C899" s="111"/>
      <c r="D899" s="111"/>
      <c r="E899" s="111"/>
      <c r="F899" s="111"/>
      <c r="G899" s="111"/>
      <c r="H899" s="111"/>
      <c r="I899" s="111"/>
      <c r="J899" s="111"/>
      <c r="K899" s="111"/>
      <c r="L899" s="111"/>
      <c r="M899" s="111"/>
      <c r="N899" s="111"/>
      <c r="O899" s="111"/>
      <c r="P899" s="111"/>
      <c r="Q899" s="111"/>
      <c r="R899" s="111"/>
      <c r="S899" s="111"/>
      <c r="T899" s="111"/>
      <c r="U899" s="111"/>
      <c r="V899" s="111"/>
      <c r="W899" s="111"/>
      <c r="X899" s="111"/>
      <c r="Y899" s="111"/>
      <c r="Z899" s="111"/>
      <c r="AA899" s="111"/>
    </row>
    <row r="900" spans="1:27">
      <c r="A900" s="111"/>
      <c r="B900" s="111"/>
      <c r="C900" s="111"/>
      <c r="D900" s="111"/>
      <c r="E900" s="111"/>
      <c r="F900" s="111"/>
      <c r="G900" s="111"/>
      <c r="H900" s="111"/>
      <c r="I900" s="111"/>
      <c r="J900" s="111"/>
      <c r="K900" s="111"/>
      <c r="L900" s="111"/>
      <c r="M900" s="111"/>
      <c r="N900" s="111"/>
      <c r="O900" s="111"/>
      <c r="P900" s="111"/>
      <c r="Q900" s="111"/>
      <c r="R900" s="111"/>
      <c r="S900" s="111"/>
      <c r="T900" s="111"/>
      <c r="U900" s="111"/>
      <c r="V900" s="111"/>
      <c r="W900" s="111"/>
      <c r="X900" s="111"/>
      <c r="Y900" s="111"/>
      <c r="Z900" s="111"/>
      <c r="AA900" s="111"/>
    </row>
    <row r="901" spans="1:27">
      <c r="A901" s="111"/>
      <c r="B901" s="111"/>
      <c r="C901" s="111"/>
      <c r="D901" s="111"/>
      <c r="E901" s="111"/>
      <c r="F901" s="111"/>
      <c r="G901" s="111"/>
      <c r="H901" s="111"/>
      <c r="I901" s="111"/>
      <c r="J901" s="111"/>
      <c r="K901" s="111"/>
      <c r="L901" s="111"/>
      <c r="M901" s="111"/>
      <c r="N901" s="111"/>
      <c r="O901" s="111"/>
      <c r="P901" s="111"/>
      <c r="Q901" s="111"/>
      <c r="R901" s="111"/>
      <c r="S901" s="111"/>
      <c r="T901" s="111"/>
      <c r="U901" s="111"/>
      <c r="V901" s="111"/>
      <c r="W901" s="111"/>
      <c r="X901" s="111"/>
      <c r="Y901" s="111"/>
      <c r="Z901" s="111"/>
      <c r="AA901" s="111"/>
    </row>
    <row r="902" spans="1:27">
      <c r="A902" s="111"/>
      <c r="B902" s="111"/>
      <c r="C902" s="111"/>
      <c r="D902" s="111"/>
      <c r="E902" s="111"/>
      <c r="F902" s="111"/>
      <c r="G902" s="111"/>
      <c r="H902" s="111"/>
      <c r="I902" s="111"/>
      <c r="J902" s="111"/>
      <c r="K902" s="111"/>
      <c r="L902" s="111"/>
      <c r="M902" s="111"/>
      <c r="N902" s="111"/>
      <c r="O902" s="111"/>
      <c r="P902" s="111"/>
      <c r="Q902" s="111"/>
      <c r="R902" s="111"/>
      <c r="S902" s="111"/>
      <c r="T902" s="111"/>
      <c r="U902" s="111"/>
      <c r="V902" s="111"/>
      <c r="W902" s="111"/>
      <c r="X902" s="111"/>
      <c r="Y902" s="111"/>
      <c r="Z902" s="111"/>
      <c r="AA902" s="111"/>
    </row>
    <row r="903" spans="1:27">
      <c r="A903" s="111"/>
      <c r="B903" s="111"/>
      <c r="C903" s="111"/>
      <c r="D903" s="111"/>
      <c r="E903" s="111"/>
      <c r="F903" s="111"/>
      <c r="G903" s="111"/>
      <c r="H903" s="111"/>
      <c r="I903" s="111"/>
      <c r="J903" s="111"/>
      <c r="K903" s="111"/>
      <c r="L903" s="111"/>
      <c r="M903" s="111"/>
      <c r="N903" s="111"/>
      <c r="O903" s="111"/>
      <c r="P903" s="111"/>
      <c r="Q903" s="111"/>
      <c r="R903" s="111"/>
      <c r="S903" s="111"/>
      <c r="T903" s="111"/>
      <c r="U903" s="111"/>
      <c r="V903" s="111"/>
      <c r="W903" s="111"/>
      <c r="X903" s="111"/>
      <c r="Y903" s="111"/>
      <c r="Z903" s="111"/>
      <c r="AA903" s="111"/>
    </row>
    <row r="904" spans="1:27">
      <c r="A904" s="111"/>
      <c r="B904" s="111"/>
      <c r="C904" s="111"/>
      <c r="D904" s="111"/>
      <c r="E904" s="111"/>
      <c r="F904" s="111"/>
      <c r="G904" s="111"/>
      <c r="H904" s="111"/>
      <c r="I904" s="111"/>
      <c r="J904" s="111"/>
      <c r="K904" s="111"/>
      <c r="L904" s="111"/>
      <c r="M904" s="111"/>
      <c r="N904" s="111"/>
      <c r="O904" s="111"/>
      <c r="P904" s="111"/>
      <c r="Q904" s="111"/>
      <c r="R904" s="111"/>
      <c r="S904" s="111"/>
      <c r="T904" s="111"/>
      <c r="U904" s="111"/>
      <c r="V904" s="111"/>
      <c r="W904" s="111"/>
      <c r="X904" s="111"/>
      <c r="Y904" s="111"/>
      <c r="Z904" s="111"/>
      <c r="AA904" s="111"/>
    </row>
    <row r="905" spans="1:27">
      <c r="A905" s="111"/>
      <c r="B905" s="111"/>
      <c r="C905" s="111"/>
      <c r="D905" s="111"/>
      <c r="E905" s="111"/>
      <c r="F905" s="111"/>
      <c r="G905" s="111"/>
      <c r="H905" s="111"/>
      <c r="I905" s="111"/>
      <c r="J905" s="111"/>
      <c r="K905" s="111"/>
      <c r="L905" s="111"/>
      <c r="M905" s="111"/>
      <c r="N905" s="111"/>
      <c r="O905" s="111"/>
      <c r="P905" s="111"/>
      <c r="Q905" s="111"/>
      <c r="R905" s="111"/>
      <c r="S905" s="111"/>
      <c r="T905" s="111"/>
      <c r="U905" s="111"/>
      <c r="V905" s="111"/>
      <c r="W905" s="111"/>
      <c r="X905" s="111"/>
      <c r="Y905" s="111"/>
      <c r="Z905" s="111"/>
      <c r="AA905" s="111"/>
    </row>
    <row r="906" spans="1:27">
      <c r="A906" s="111"/>
      <c r="B906" s="111"/>
      <c r="C906" s="111"/>
      <c r="D906" s="111"/>
      <c r="E906" s="111"/>
      <c r="F906" s="111"/>
      <c r="G906" s="111"/>
      <c r="H906" s="111"/>
      <c r="I906" s="111"/>
      <c r="J906" s="111"/>
      <c r="K906" s="111"/>
      <c r="L906" s="111"/>
      <c r="M906" s="111"/>
      <c r="N906" s="111"/>
      <c r="O906" s="111"/>
      <c r="P906" s="111"/>
      <c r="Q906" s="111"/>
      <c r="R906" s="111"/>
      <c r="S906" s="111"/>
      <c r="T906" s="111"/>
      <c r="U906" s="111"/>
      <c r="V906" s="111"/>
      <c r="W906" s="111"/>
      <c r="X906" s="111"/>
      <c r="Y906" s="111"/>
      <c r="Z906" s="111"/>
      <c r="AA906" s="111"/>
    </row>
    <row r="907" spans="1:27">
      <c r="A907" s="111"/>
      <c r="B907" s="111"/>
      <c r="C907" s="111"/>
      <c r="D907" s="111"/>
      <c r="E907" s="111"/>
      <c r="F907" s="111"/>
      <c r="G907" s="111"/>
      <c r="H907" s="111"/>
      <c r="I907" s="111"/>
      <c r="J907" s="111"/>
      <c r="K907" s="111"/>
      <c r="L907" s="111"/>
      <c r="M907" s="111"/>
      <c r="N907" s="111"/>
      <c r="O907" s="111"/>
      <c r="P907" s="111"/>
      <c r="Q907" s="111"/>
      <c r="R907" s="111"/>
      <c r="S907" s="111"/>
      <c r="T907" s="111"/>
      <c r="U907" s="111"/>
      <c r="V907" s="111"/>
      <c r="W907" s="111"/>
      <c r="X907" s="111"/>
      <c r="Y907" s="111"/>
      <c r="Z907" s="111"/>
      <c r="AA907" s="111"/>
    </row>
    <row r="908" spans="1:27">
      <c r="A908" s="111"/>
      <c r="B908" s="111"/>
      <c r="C908" s="111"/>
      <c r="D908" s="111"/>
      <c r="E908" s="111"/>
      <c r="F908" s="111"/>
      <c r="G908" s="111"/>
      <c r="H908" s="111"/>
      <c r="I908" s="111"/>
      <c r="J908" s="111"/>
      <c r="K908" s="111"/>
      <c r="L908" s="111"/>
      <c r="M908" s="111"/>
      <c r="N908" s="111"/>
      <c r="O908" s="111"/>
      <c r="P908" s="111"/>
      <c r="Q908" s="111"/>
      <c r="R908" s="111"/>
      <c r="S908" s="111"/>
      <c r="T908" s="111"/>
      <c r="U908" s="111"/>
      <c r="V908" s="111"/>
      <c r="W908" s="111"/>
      <c r="X908" s="111"/>
      <c r="Y908" s="111"/>
      <c r="Z908" s="111"/>
      <c r="AA908" s="111"/>
    </row>
    <row r="909" spans="1:27">
      <c r="A909" s="111"/>
      <c r="B909" s="111"/>
      <c r="C909" s="111"/>
      <c r="D909" s="111"/>
      <c r="E909" s="111"/>
      <c r="F909" s="111"/>
      <c r="G909" s="111"/>
      <c r="H909" s="111"/>
      <c r="I909" s="111"/>
      <c r="J909" s="111"/>
      <c r="K909" s="111"/>
      <c r="L909" s="111"/>
      <c r="M909" s="111"/>
      <c r="N909" s="111"/>
      <c r="O909" s="111"/>
      <c r="P909" s="111"/>
      <c r="Q909" s="111"/>
      <c r="R909" s="111"/>
      <c r="S909" s="111"/>
      <c r="T909" s="111"/>
      <c r="U909" s="111"/>
      <c r="V909" s="111"/>
      <c r="W909" s="111"/>
      <c r="X909" s="111"/>
      <c r="Y909" s="111"/>
      <c r="Z909" s="111"/>
      <c r="AA909" s="111"/>
    </row>
    <row r="910" spans="1:27">
      <c r="A910" s="111"/>
      <c r="B910" s="111"/>
      <c r="C910" s="111"/>
      <c r="D910" s="111"/>
      <c r="E910" s="111"/>
      <c r="F910" s="111"/>
      <c r="G910" s="111"/>
      <c r="H910" s="111"/>
      <c r="I910" s="111"/>
      <c r="J910" s="111"/>
      <c r="K910" s="111"/>
      <c r="L910" s="111"/>
      <c r="M910" s="111"/>
      <c r="N910" s="111"/>
      <c r="O910" s="111"/>
      <c r="P910" s="111"/>
      <c r="Q910" s="111"/>
      <c r="R910" s="111"/>
      <c r="S910" s="111"/>
      <c r="T910" s="111"/>
      <c r="U910" s="111"/>
      <c r="V910" s="111"/>
      <c r="W910" s="111"/>
      <c r="X910" s="111"/>
      <c r="Y910" s="111"/>
      <c r="Z910" s="111"/>
      <c r="AA910" s="111"/>
    </row>
    <row r="911" spans="1:27">
      <c r="A911" s="111"/>
      <c r="B911" s="111"/>
      <c r="C911" s="111"/>
      <c r="D911" s="111"/>
      <c r="E911" s="111"/>
      <c r="F911" s="111"/>
      <c r="G911" s="111"/>
      <c r="H911" s="111"/>
      <c r="I911" s="111"/>
      <c r="J911" s="111"/>
      <c r="K911" s="111"/>
      <c r="L911" s="111"/>
      <c r="M911" s="111"/>
      <c r="N911" s="111"/>
      <c r="O911" s="111"/>
      <c r="P911" s="111"/>
      <c r="Q911" s="111"/>
      <c r="R911" s="111"/>
      <c r="S911" s="111"/>
      <c r="T911" s="111"/>
      <c r="U911" s="111"/>
      <c r="V911" s="111"/>
      <c r="W911" s="111"/>
      <c r="X911" s="111"/>
      <c r="Y911" s="111"/>
      <c r="Z911" s="111"/>
      <c r="AA911" s="111"/>
    </row>
    <row r="912" spans="1:27">
      <c r="A912" s="111"/>
      <c r="B912" s="111"/>
      <c r="C912" s="111"/>
      <c r="D912" s="111"/>
      <c r="E912" s="111"/>
      <c r="F912" s="111"/>
      <c r="G912" s="111"/>
      <c r="H912" s="111"/>
      <c r="I912" s="111"/>
      <c r="J912" s="111"/>
      <c r="K912" s="111"/>
      <c r="L912" s="111"/>
      <c r="M912" s="111"/>
      <c r="N912" s="111"/>
      <c r="O912" s="111"/>
      <c r="P912" s="111"/>
      <c r="Q912" s="111"/>
      <c r="R912" s="111"/>
      <c r="S912" s="111"/>
      <c r="T912" s="111"/>
      <c r="U912" s="111"/>
      <c r="V912" s="111"/>
      <c r="W912" s="111"/>
      <c r="X912" s="111"/>
      <c r="Y912" s="111"/>
      <c r="Z912" s="111"/>
      <c r="AA912" s="111"/>
    </row>
    <row r="913" spans="1:27">
      <c r="A913" s="111"/>
      <c r="B913" s="111"/>
      <c r="C913" s="111"/>
      <c r="D913" s="111"/>
      <c r="E913" s="111"/>
      <c r="F913" s="111"/>
      <c r="G913" s="111"/>
      <c r="H913" s="111"/>
      <c r="I913" s="111"/>
      <c r="J913" s="111"/>
      <c r="K913" s="111"/>
      <c r="L913" s="111"/>
      <c r="M913" s="111"/>
      <c r="N913" s="111"/>
      <c r="O913" s="111"/>
      <c r="P913" s="111"/>
      <c r="Q913" s="111"/>
      <c r="R913" s="111"/>
      <c r="S913" s="111"/>
      <c r="T913" s="111"/>
      <c r="U913" s="111"/>
      <c r="V913" s="111"/>
      <c r="W913" s="111"/>
      <c r="X913" s="111"/>
      <c r="Y913" s="111"/>
      <c r="Z913" s="111"/>
      <c r="AA913" s="111"/>
    </row>
    <row r="914" spans="1:27">
      <c r="A914" s="111"/>
      <c r="B914" s="111"/>
      <c r="C914" s="111"/>
      <c r="D914" s="111"/>
      <c r="E914" s="111"/>
      <c r="F914" s="111"/>
      <c r="G914" s="111"/>
      <c r="H914" s="111"/>
      <c r="I914" s="111"/>
      <c r="J914" s="111"/>
      <c r="K914" s="111"/>
      <c r="L914" s="111"/>
      <c r="M914" s="111"/>
      <c r="N914" s="111"/>
      <c r="O914" s="111"/>
      <c r="P914" s="111"/>
      <c r="Q914" s="111"/>
      <c r="R914" s="111"/>
      <c r="S914" s="111"/>
      <c r="T914" s="111"/>
      <c r="U914" s="111"/>
      <c r="V914" s="111"/>
      <c r="W914" s="111"/>
      <c r="X914" s="111"/>
      <c r="Y914" s="111"/>
      <c r="Z914" s="111"/>
      <c r="AA914" s="111"/>
    </row>
    <row r="915" spans="1:27">
      <c r="A915" s="111"/>
      <c r="B915" s="111"/>
      <c r="C915" s="111"/>
      <c r="D915" s="111"/>
      <c r="E915" s="111"/>
      <c r="F915" s="111"/>
      <c r="G915" s="111"/>
      <c r="H915" s="111"/>
      <c r="I915" s="111"/>
      <c r="J915" s="111"/>
      <c r="K915" s="111"/>
      <c r="L915" s="111"/>
      <c r="M915" s="111"/>
      <c r="N915" s="111"/>
      <c r="O915" s="111"/>
      <c r="P915" s="111"/>
      <c r="Q915" s="111"/>
      <c r="R915" s="111"/>
      <c r="S915" s="111"/>
      <c r="T915" s="111"/>
      <c r="U915" s="111"/>
      <c r="V915" s="111"/>
      <c r="W915" s="111"/>
      <c r="X915" s="111"/>
      <c r="Y915" s="111"/>
      <c r="Z915" s="111"/>
      <c r="AA915" s="111"/>
    </row>
    <row r="916" spans="1:27">
      <c r="A916" s="111"/>
      <c r="B916" s="111"/>
      <c r="C916" s="111"/>
      <c r="D916" s="111"/>
      <c r="E916" s="111"/>
      <c r="F916" s="111"/>
      <c r="G916" s="111"/>
      <c r="H916" s="111"/>
      <c r="I916" s="111"/>
      <c r="J916" s="111"/>
      <c r="K916" s="111"/>
      <c r="L916" s="111"/>
      <c r="M916" s="111"/>
      <c r="N916" s="111"/>
      <c r="O916" s="111"/>
      <c r="P916" s="111"/>
      <c r="Q916" s="111"/>
      <c r="R916" s="111"/>
      <c r="S916" s="111"/>
      <c r="T916" s="111"/>
      <c r="U916" s="111"/>
      <c r="V916" s="111"/>
      <c r="W916" s="111"/>
      <c r="X916" s="111"/>
      <c r="Y916" s="111"/>
      <c r="Z916" s="111"/>
      <c r="AA916" s="111"/>
    </row>
    <row r="917" spans="1:27">
      <c r="A917" s="111"/>
      <c r="B917" s="111"/>
      <c r="C917" s="111"/>
      <c r="D917" s="111"/>
      <c r="E917" s="111"/>
      <c r="F917" s="111"/>
      <c r="G917" s="111"/>
      <c r="H917" s="111"/>
      <c r="I917" s="111"/>
      <c r="J917" s="111"/>
      <c r="K917" s="111"/>
      <c r="L917" s="111"/>
      <c r="M917" s="111"/>
      <c r="N917" s="111"/>
      <c r="O917" s="111"/>
      <c r="P917" s="111"/>
      <c r="Q917" s="111"/>
      <c r="R917" s="111"/>
      <c r="S917" s="111"/>
      <c r="T917" s="111"/>
      <c r="U917" s="111"/>
      <c r="V917" s="111"/>
      <c r="W917" s="111"/>
      <c r="X917" s="111"/>
      <c r="Y917" s="111"/>
      <c r="Z917" s="111"/>
      <c r="AA917" s="111"/>
    </row>
    <row r="918" spans="1:27">
      <c r="A918" s="111"/>
      <c r="B918" s="111"/>
      <c r="C918" s="111"/>
      <c r="D918" s="111"/>
      <c r="E918" s="111"/>
      <c r="F918" s="111"/>
      <c r="G918" s="111"/>
      <c r="H918" s="111"/>
      <c r="I918" s="111"/>
      <c r="J918" s="111"/>
      <c r="K918" s="111"/>
      <c r="L918" s="111"/>
      <c r="M918" s="111"/>
      <c r="N918" s="111"/>
      <c r="O918" s="111"/>
      <c r="P918" s="111"/>
      <c r="Q918" s="111"/>
      <c r="R918" s="111"/>
      <c r="S918" s="111"/>
      <c r="T918" s="111"/>
      <c r="U918" s="111"/>
      <c r="V918" s="111"/>
      <c r="W918" s="111"/>
      <c r="X918" s="111"/>
      <c r="Y918" s="111"/>
      <c r="Z918" s="111"/>
      <c r="AA918" s="111"/>
    </row>
    <row r="919" spans="1:27">
      <c r="A919" s="111"/>
      <c r="B919" s="111"/>
      <c r="C919" s="111"/>
      <c r="D919" s="111"/>
      <c r="E919" s="111"/>
      <c r="F919" s="111"/>
      <c r="G919" s="111"/>
      <c r="H919" s="111"/>
      <c r="I919" s="111"/>
      <c r="J919" s="111"/>
      <c r="K919" s="111"/>
      <c r="L919" s="111"/>
      <c r="M919" s="111"/>
      <c r="N919" s="111"/>
      <c r="O919" s="111"/>
      <c r="P919" s="111"/>
      <c r="Q919" s="111"/>
      <c r="R919" s="111"/>
      <c r="S919" s="111"/>
      <c r="T919" s="111"/>
      <c r="U919" s="111"/>
      <c r="V919" s="111"/>
      <c r="W919" s="111"/>
      <c r="X919" s="111"/>
      <c r="Y919" s="111"/>
      <c r="Z919" s="111"/>
      <c r="AA919" s="111"/>
    </row>
    <row r="920" spans="1:27">
      <c r="A920" s="111"/>
      <c r="B920" s="111"/>
      <c r="C920" s="111"/>
      <c r="D920" s="111"/>
      <c r="E920" s="111"/>
      <c r="F920" s="111"/>
      <c r="G920" s="111"/>
      <c r="H920" s="111"/>
      <c r="I920" s="111"/>
      <c r="J920" s="111"/>
      <c r="K920" s="111"/>
      <c r="L920" s="111"/>
      <c r="M920" s="111"/>
      <c r="N920" s="111"/>
      <c r="O920" s="111"/>
      <c r="P920" s="111"/>
      <c r="Q920" s="111"/>
      <c r="R920" s="111"/>
      <c r="S920" s="111"/>
      <c r="T920" s="111"/>
      <c r="U920" s="111"/>
      <c r="V920" s="111"/>
      <c r="W920" s="111"/>
      <c r="X920" s="111"/>
      <c r="Y920" s="111"/>
      <c r="Z920" s="111"/>
      <c r="AA920" s="111"/>
    </row>
    <row r="921" spans="1:27">
      <c r="A921" s="111"/>
      <c r="B921" s="111"/>
      <c r="C921" s="111"/>
      <c r="D921" s="111"/>
      <c r="E921" s="111"/>
      <c r="F921" s="111"/>
      <c r="G921" s="111"/>
      <c r="H921" s="111"/>
      <c r="I921" s="111"/>
      <c r="J921" s="111"/>
      <c r="K921" s="111"/>
      <c r="L921" s="111"/>
      <c r="M921" s="111"/>
      <c r="N921" s="111"/>
      <c r="O921" s="111"/>
      <c r="P921" s="111"/>
      <c r="Q921" s="111"/>
      <c r="R921" s="111"/>
      <c r="S921" s="111"/>
      <c r="T921" s="111"/>
      <c r="U921" s="111"/>
      <c r="V921" s="111"/>
      <c r="W921" s="111"/>
      <c r="X921" s="111"/>
      <c r="Y921" s="111"/>
      <c r="Z921" s="111"/>
      <c r="AA921" s="111"/>
    </row>
    <row r="922" spans="1:27">
      <c r="A922" s="111"/>
      <c r="B922" s="111"/>
      <c r="C922" s="111"/>
      <c r="D922" s="111"/>
      <c r="E922" s="111"/>
      <c r="F922" s="111"/>
      <c r="G922" s="111"/>
      <c r="H922" s="111"/>
      <c r="I922" s="111"/>
      <c r="J922" s="111"/>
      <c r="K922" s="111"/>
      <c r="L922" s="111"/>
      <c r="M922" s="111"/>
      <c r="N922" s="111"/>
      <c r="O922" s="111"/>
      <c r="P922" s="111"/>
      <c r="Q922" s="111"/>
      <c r="R922" s="111"/>
      <c r="S922" s="111"/>
      <c r="T922" s="111"/>
      <c r="U922" s="111"/>
      <c r="V922" s="111"/>
      <c r="W922" s="111"/>
      <c r="X922" s="111"/>
      <c r="Y922" s="111"/>
      <c r="Z922" s="111"/>
      <c r="AA922" s="111"/>
    </row>
    <row r="923" spans="1:27">
      <c r="A923" s="111"/>
      <c r="B923" s="111"/>
      <c r="C923" s="111"/>
      <c r="D923" s="111"/>
      <c r="E923" s="111"/>
      <c r="F923" s="111"/>
      <c r="G923" s="111"/>
      <c r="H923" s="111"/>
      <c r="I923" s="111"/>
      <c r="J923" s="111"/>
      <c r="K923" s="111"/>
      <c r="L923" s="111"/>
      <c r="M923" s="111"/>
      <c r="N923" s="111"/>
      <c r="O923" s="111"/>
      <c r="P923" s="111"/>
      <c r="Q923" s="111"/>
      <c r="R923" s="111"/>
      <c r="S923" s="111"/>
      <c r="T923" s="111"/>
      <c r="U923" s="111"/>
      <c r="V923" s="111"/>
      <c r="W923" s="111"/>
      <c r="X923" s="111"/>
      <c r="Y923" s="111"/>
      <c r="Z923" s="111"/>
      <c r="AA923" s="111"/>
    </row>
    <row r="924" spans="1:27">
      <c r="A924" s="111"/>
      <c r="B924" s="111"/>
      <c r="C924" s="111"/>
      <c r="D924" s="111"/>
      <c r="E924" s="111"/>
      <c r="F924" s="111"/>
      <c r="G924" s="111"/>
      <c r="H924" s="111"/>
      <c r="I924" s="111"/>
      <c r="J924" s="111"/>
      <c r="K924" s="111"/>
      <c r="L924" s="111"/>
      <c r="M924" s="111"/>
      <c r="N924" s="111"/>
      <c r="O924" s="111"/>
      <c r="P924" s="111"/>
      <c r="Q924" s="111"/>
      <c r="R924" s="111"/>
      <c r="S924" s="111"/>
      <c r="T924" s="111"/>
      <c r="U924" s="111"/>
      <c r="V924" s="111"/>
      <c r="W924" s="111"/>
      <c r="X924" s="111"/>
      <c r="Y924" s="111"/>
      <c r="Z924" s="111"/>
      <c r="AA924" s="111"/>
    </row>
    <row r="925" spans="1:27">
      <c r="A925" s="111"/>
      <c r="B925" s="111"/>
      <c r="C925" s="111"/>
      <c r="D925" s="111"/>
      <c r="E925" s="111"/>
      <c r="F925" s="111"/>
      <c r="G925" s="111"/>
      <c r="H925" s="111"/>
      <c r="I925" s="111"/>
      <c r="J925" s="111"/>
      <c r="K925" s="111"/>
      <c r="L925" s="111"/>
      <c r="M925" s="111"/>
      <c r="N925" s="111"/>
      <c r="O925" s="111"/>
      <c r="P925" s="111"/>
      <c r="Q925" s="111"/>
      <c r="R925" s="111"/>
      <c r="S925" s="111"/>
      <c r="T925" s="111"/>
      <c r="U925" s="111"/>
      <c r="V925" s="111"/>
      <c r="W925" s="111"/>
      <c r="X925" s="111"/>
      <c r="Y925" s="111"/>
      <c r="Z925" s="111"/>
      <c r="AA925" s="111"/>
    </row>
    <row r="926" spans="1:27">
      <c r="A926" s="111"/>
      <c r="B926" s="111"/>
      <c r="C926" s="111"/>
      <c r="D926" s="111"/>
      <c r="E926" s="111"/>
      <c r="F926" s="111"/>
      <c r="G926" s="111"/>
      <c r="H926" s="111"/>
      <c r="I926" s="111"/>
      <c r="J926" s="111"/>
      <c r="K926" s="111"/>
      <c r="L926" s="111"/>
      <c r="M926" s="111"/>
      <c r="N926" s="111"/>
      <c r="O926" s="111"/>
      <c r="P926" s="111"/>
      <c r="Q926" s="111"/>
      <c r="R926" s="111"/>
      <c r="S926" s="111"/>
      <c r="T926" s="111"/>
      <c r="U926" s="111"/>
      <c r="V926" s="111"/>
      <c r="W926" s="111"/>
      <c r="X926" s="111"/>
      <c r="Y926" s="111"/>
      <c r="Z926" s="111"/>
      <c r="AA926" s="111"/>
    </row>
    <row r="927" spans="1:27">
      <c r="A927" s="111"/>
      <c r="B927" s="111"/>
      <c r="C927" s="111"/>
      <c r="D927" s="111"/>
      <c r="E927" s="111"/>
      <c r="F927" s="111"/>
      <c r="G927" s="111"/>
      <c r="H927" s="111"/>
      <c r="I927" s="111"/>
      <c r="J927" s="111"/>
      <c r="K927" s="111"/>
      <c r="L927" s="111"/>
      <c r="M927" s="111"/>
      <c r="N927" s="111"/>
      <c r="O927" s="111"/>
      <c r="P927" s="111"/>
      <c r="Q927" s="111"/>
      <c r="R927" s="111"/>
      <c r="S927" s="111"/>
      <c r="T927" s="111"/>
      <c r="U927" s="111"/>
      <c r="V927" s="111"/>
      <c r="W927" s="111"/>
      <c r="X927" s="111"/>
      <c r="Y927" s="111"/>
      <c r="Z927" s="111"/>
      <c r="AA927" s="111"/>
    </row>
    <row r="928" spans="1:27">
      <c r="A928" s="111"/>
      <c r="B928" s="111"/>
      <c r="C928" s="111"/>
      <c r="D928" s="111"/>
      <c r="E928" s="111"/>
      <c r="F928" s="111"/>
      <c r="G928" s="111"/>
      <c r="H928" s="111"/>
      <c r="I928" s="111"/>
      <c r="J928" s="111"/>
      <c r="K928" s="111"/>
      <c r="L928" s="111"/>
      <c r="M928" s="111"/>
      <c r="N928" s="111"/>
      <c r="O928" s="111"/>
      <c r="P928" s="111"/>
      <c r="Q928" s="111"/>
      <c r="R928" s="111"/>
      <c r="S928" s="111"/>
      <c r="T928" s="111"/>
      <c r="U928" s="111"/>
      <c r="V928" s="111"/>
      <c r="W928" s="111"/>
      <c r="X928" s="111"/>
      <c r="Y928" s="111"/>
      <c r="Z928" s="111"/>
      <c r="AA928" s="111"/>
    </row>
    <row r="929" spans="1:27">
      <c r="A929" s="111"/>
      <c r="B929" s="111"/>
      <c r="C929" s="111"/>
      <c r="D929" s="111"/>
      <c r="E929" s="111"/>
      <c r="F929" s="111"/>
      <c r="G929" s="111"/>
      <c r="H929" s="111"/>
      <c r="I929" s="111"/>
      <c r="J929" s="111"/>
      <c r="K929" s="111"/>
      <c r="L929" s="111"/>
      <c r="M929" s="111"/>
      <c r="N929" s="111"/>
      <c r="O929" s="111"/>
      <c r="P929" s="111"/>
      <c r="Q929" s="111"/>
      <c r="R929" s="111"/>
      <c r="S929" s="111"/>
      <c r="T929" s="111"/>
      <c r="U929" s="111"/>
      <c r="V929" s="111"/>
      <c r="W929" s="111"/>
      <c r="X929" s="111"/>
      <c r="Y929" s="111"/>
      <c r="Z929" s="111"/>
      <c r="AA929" s="111"/>
    </row>
    <row r="930" spans="1:27">
      <c r="A930" s="111"/>
      <c r="B930" s="111"/>
      <c r="C930" s="111"/>
      <c r="D930" s="111"/>
      <c r="E930" s="111"/>
      <c r="F930" s="111"/>
      <c r="G930" s="111"/>
      <c r="H930" s="111"/>
      <c r="I930" s="111"/>
      <c r="J930" s="111"/>
      <c r="K930" s="111"/>
      <c r="L930" s="111"/>
      <c r="M930" s="111"/>
      <c r="N930" s="111"/>
      <c r="O930" s="111"/>
      <c r="P930" s="111"/>
      <c r="Q930" s="111"/>
      <c r="R930" s="111"/>
      <c r="S930" s="111"/>
      <c r="T930" s="111"/>
      <c r="U930" s="111"/>
      <c r="V930" s="111"/>
      <c r="W930" s="111"/>
      <c r="X930" s="111"/>
      <c r="Y930" s="111"/>
      <c r="Z930" s="111"/>
      <c r="AA930" s="111"/>
    </row>
    <row r="931" spans="1:27">
      <c r="A931" s="111"/>
      <c r="B931" s="111"/>
      <c r="C931" s="111"/>
      <c r="D931" s="111"/>
      <c r="E931" s="111"/>
      <c r="F931" s="111"/>
      <c r="G931" s="111"/>
      <c r="H931" s="111"/>
      <c r="I931" s="111"/>
      <c r="J931" s="111"/>
      <c r="K931" s="111"/>
      <c r="L931" s="111"/>
      <c r="M931" s="111"/>
      <c r="N931" s="111"/>
      <c r="O931" s="111"/>
      <c r="P931" s="111"/>
      <c r="Q931" s="111"/>
      <c r="R931" s="111"/>
      <c r="S931" s="111"/>
      <c r="T931" s="111"/>
      <c r="U931" s="111"/>
      <c r="V931" s="111"/>
      <c r="W931" s="111"/>
      <c r="X931" s="111"/>
      <c r="Y931" s="111"/>
      <c r="Z931" s="111"/>
      <c r="AA931" s="111"/>
    </row>
    <row r="932" spans="1:27">
      <c r="A932" s="111"/>
      <c r="B932" s="111"/>
      <c r="C932" s="111"/>
      <c r="D932" s="111"/>
      <c r="E932" s="111"/>
      <c r="F932" s="111"/>
      <c r="G932" s="111"/>
      <c r="H932" s="111"/>
      <c r="I932" s="111"/>
      <c r="J932" s="111"/>
      <c r="K932" s="111"/>
      <c r="L932" s="111"/>
      <c r="M932" s="111"/>
      <c r="N932" s="111"/>
      <c r="O932" s="111"/>
      <c r="P932" s="111"/>
      <c r="Q932" s="111"/>
      <c r="R932" s="111"/>
      <c r="S932" s="111"/>
      <c r="T932" s="111"/>
      <c r="U932" s="111"/>
      <c r="V932" s="111"/>
      <c r="W932" s="111"/>
      <c r="X932" s="111"/>
      <c r="Y932" s="111"/>
      <c r="Z932" s="111"/>
      <c r="AA932" s="111"/>
    </row>
    <row r="933" spans="1:27">
      <c r="A933" s="111"/>
      <c r="B933" s="111"/>
      <c r="C933" s="111"/>
      <c r="D933" s="111"/>
      <c r="E933" s="111"/>
      <c r="F933" s="111"/>
      <c r="G933" s="111"/>
      <c r="H933" s="111"/>
      <c r="I933" s="111"/>
      <c r="J933" s="111"/>
      <c r="K933" s="111"/>
      <c r="L933" s="111"/>
      <c r="M933" s="111"/>
      <c r="N933" s="111"/>
      <c r="O933" s="111"/>
      <c r="P933" s="111"/>
      <c r="Q933" s="111"/>
      <c r="R933" s="111"/>
      <c r="S933" s="111"/>
      <c r="T933" s="111"/>
      <c r="U933" s="111"/>
      <c r="V933" s="111"/>
      <c r="W933" s="111"/>
      <c r="X933" s="111"/>
      <c r="Y933" s="111"/>
      <c r="Z933" s="111"/>
      <c r="AA933" s="111"/>
    </row>
    <row r="934" spans="1:27">
      <c r="A934" s="111"/>
      <c r="B934" s="111"/>
      <c r="C934" s="111"/>
      <c r="D934" s="111"/>
      <c r="E934" s="111"/>
      <c r="F934" s="111"/>
      <c r="G934" s="111"/>
      <c r="H934" s="111"/>
      <c r="I934" s="111"/>
      <c r="J934" s="111"/>
      <c r="K934" s="111"/>
      <c r="L934" s="111"/>
      <c r="M934" s="111"/>
      <c r="N934" s="111"/>
      <c r="O934" s="111"/>
      <c r="P934" s="111"/>
      <c r="Q934" s="111"/>
      <c r="R934" s="111"/>
      <c r="S934" s="111"/>
      <c r="T934" s="111"/>
      <c r="U934" s="111"/>
      <c r="V934" s="111"/>
      <c r="W934" s="111"/>
      <c r="X934" s="111"/>
      <c r="Y934" s="111"/>
      <c r="Z934" s="111"/>
      <c r="AA934" s="111"/>
    </row>
    <row r="935" spans="1:27">
      <c r="A935" s="111"/>
      <c r="B935" s="111"/>
      <c r="C935" s="111"/>
      <c r="D935" s="111"/>
      <c r="E935" s="111"/>
      <c r="F935" s="111"/>
      <c r="G935" s="111"/>
      <c r="H935" s="111"/>
      <c r="I935" s="111"/>
      <c r="J935" s="111"/>
      <c r="K935" s="111"/>
      <c r="L935" s="111"/>
      <c r="M935" s="111"/>
      <c r="N935" s="111"/>
      <c r="O935" s="111"/>
      <c r="P935" s="111"/>
      <c r="Q935" s="111"/>
      <c r="R935" s="111"/>
      <c r="S935" s="111"/>
      <c r="T935" s="111"/>
      <c r="U935" s="111"/>
      <c r="V935" s="111"/>
      <c r="W935" s="111"/>
      <c r="X935" s="111"/>
      <c r="Y935" s="111"/>
      <c r="Z935" s="111"/>
      <c r="AA935" s="111"/>
    </row>
    <row r="936" spans="1:27">
      <c r="A936" s="111"/>
      <c r="B936" s="111"/>
      <c r="C936" s="111"/>
      <c r="D936" s="111"/>
      <c r="E936" s="111"/>
      <c r="F936" s="111"/>
      <c r="G936" s="111"/>
      <c r="H936" s="111"/>
      <c r="I936" s="111"/>
      <c r="J936" s="111"/>
      <c r="K936" s="111"/>
      <c r="L936" s="111"/>
      <c r="M936" s="111"/>
      <c r="N936" s="111"/>
      <c r="O936" s="111"/>
      <c r="P936" s="111"/>
      <c r="Q936" s="111"/>
      <c r="R936" s="111"/>
      <c r="S936" s="111"/>
      <c r="T936" s="111"/>
      <c r="U936" s="111"/>
      <c r="V936" s="111"/>
      <c r="W936" s="111"/>
      <c r="X936" s="111"/>
      <c r="Y936" s="111"/>
      <c r="Z936" s="111"/>
      <c r="AA936" s="111"/>
    </row>
    <row r="937" spans="1:27">
      <c r="A937" s="111"/>
      <c r="B937" s="111"/>
      <c r="C937" s="111"/>
      <c r="D937" s="111"/>
      <c r="E937" s="111"/>
      <c r="F937" s="111"/>
      <c r="G937" s="111"/>
      <c r="H937" s="111"/>
      <c r="I937" s="111"/>
      <c r="J937" s="111"/>
      <c r="K937" s="111"/>
      <c r="L937" s="111"/>
      <c r="M937" s="111"/>
      <c r="N937" s="111"/>
      <c r="O937" s="111"/>
      <c r="P937" s="111"/>
      <c r="Q937" s="111"/>
      <c r="R937" s="111"/>
      <c r="S937" s="111"/>
      <c r="T937" s="111"/>
      <c r="U937" s="111"/>
      <c r="V937" s="111"/>
      <c r="W937" s="111"/>
      <c r="X937" s="111"/>
      <c r="Y937" s="111"/>
      <c r="Z937" s="111"/>
      <c r="AA937" s="111"/>
    </row>
    <row r="938" spans="1:27">
      <c r="A938" s="111"/>
      <c r="B938" s="111"/>
      <c r="C938" s="111"/>
      <c r="D938" s="111"/>
      <c r="E938" s="111"/>
      <c r="F938" s="111"/>
      <c r="G938" s="111"/>
      <c r="H938" s="111"/>
      <c r="I938" s="111"/>
      <c r="J938" s="111"/>
      <c r="K938" s="111"/>
      <c r="L938" s="111"/>
      <c r="M938" s="111"/>
      <c r="N938" s="111"/>
      <c r="O938" s="111"/>
      <c r="P938" s="111"/>
      <c r="Q938" s="111"/>
      <c r="R938" s="111"/>
      <c r="S938" s="111"/>
      <c r="T938" s="111"/>
      <c r="U938" s="111"/>
      <c r="V938" s="111"/>
      <c r="W938" s="111"/>
      <c r="X938" s="111"/>
      <c r="Y938" s="111"/>
      <c r="Z938" s="111"/>
      <c r="AA938" s="111"/>
    </row>
    <row r="939" spans="1:27">
      <c r="A939" s="111"/>
      <c r="B939" s="111"/>
      <c r="C939" s="111"/>
      <c r="D939" s="111"/>
      <c r="E939" s="111"/>
      <c r="F939" s="111"/>
      <c r="G939" s="111"/>
      <c r="H939" s="111"/>
      <c r="I939" s="111"/>
      <c r="J939" s="111"/>
      <c r="K939" s="111"/>
      <c r="L939" s="111"/>
      <c r="M939" s="111"/>
      <c r="N939" s="111"/>
      <c r="O939" s="111"/>
      <c r="P939" s="111"/>
      <c r="Q939" s="111"/>
      <c r="R939" s="111"/>
      <c r="S939" s="111"/>
      <c r="T939" s="111"/>
      <c r="U939" s="111"/>
      <c r="V939" s="111"/>
      <c r="W939" s="111"/>
      <c r="X939" s="111"/>
      <c r="Y939" s="111"/>
      <c r="Z939" s="111"/>
      <c r="AA939" s="111"/>
    </row>
    <row r="940" spans="1:27">
      <c r="A940" s="111"/>
      <c r="B940" s="111"/>
      <c r="C940" s="111"/>
      <c r="D940" s="111"/>
      <c r="E940" s="111"/>
      <c r="F940" s="111"/>
      <c r="G940" s="111"/>
      <c r="H940" s="111"/>
      <c r="I940" s="111"/>
      <c r="J940" s="111"/>
      <c r="K940" s="111"/>
      <c r="L940" s="111"/>
      <c r="M940" s="111"/>
      <c r="N940" s="111"/>
      <c r="O940" s="111"/>
      <c r="P940" s="111"/>
      <c r="Q940" s="111"/>
      <c r="R940" s="111"/>
      <c r="S940" s="111"/>
      <c r="T940" s="111"/>
      <c r="U940" s="111"/>
      <c r="V940" s="111"/>
      <c r="W940" s="111"/>
      <c r="X940" s="111"/>
      <c r="Y940" s="111"/>
      <c r="Z940" s="111"/>
      <c r="AA940" s="111"/>
    </row>
    <row r="941" spans="1:27">
      <c r="A941" s="111"/>
      <c r="B941" s="111"/>
      <c r="C941" s="111"/>
      <c r="D941" s="111"/>
      <c r="E941" s="111"/>
      <c r="F941" s="111"/>
      <c r="G941" s="111"/>
      <c r="H941" s="111"/>
      <c r="I941" s="111"/>
      <c r="J941" s="111"/>
      <c r="K941" s="111"/>
      <c r="L941" s="111"/>
      <c r="M941" s="111"/>
      <c r="N941" s="111"/>
      <c r="O941" s="111"/>
      <c r="P941" s="111"/>
      <c r="Q941" s="111"/>
      <c r="R941" s="111"/>
      <c r="S941" s="111"/>
      <c r="T941" s="111"/>
      <c r="U941" s="111"/>
      <c r="V941" s="111"/>
      <c r="W941" s="111"/>
      <c r="X941" s="111"/>
      <c r="Y941" s="111"/>
      <c r="Z941" s="111"/>
      <c r="AA941" s="111"/>
    </row>
    <row r="942" spans="1:27">
      <c r="A942" s="111"/>
      <c r="B942" s="111"/>
      <c r="C942" s="111"/>
      <c r="D942" s="111"/>
      <c r="E942" s="111"/>
      <c r="F942" s="111"/>
      <c r="G942" s="111"/>
      <c r="H942" s="111"/>
      <c r="I942" s="111"/>
      <c r="J942" s="111"/>
      <c r="K942" s="111"/>
      <c r="L942" s="111"/>
      <c r="M942" s="111"/>
      <c r="N942" s="111"/>
      <c r="O942" s="111"/>
      <c r="P942" s="111"/>
      <c r="Q942" s="111"/>
      <c r="R942" s="111"/>
      <c r="S942" s="111"/>
      <c r="T942" s="111"/>
      <c r="U942" s="111"/>
      <c r="V942" s="111"/>
      <c r="W942" s="111"/>
      <c r="X942" s="111"/>
      <c r="Y942" s="111"/>
      <c r="Z942" s="111"/>
      <c r="AA942" s="111"/>
    </row>
    <row r="943" spans="1:27">
      <c r="A943" s="111"/>
      <c r="B943" s="111"/>
      <c r="C943" s="111"/>
      <c r="D943" s="111"/>
      <c r="E943" s="111"/>
      <c r="F943" s="111"/>
      <c r="G943" s="111"/>
      <c r="H943" s="111"/>
      <c r="I943" s="111"/>
      <c r="J943" s="111"/>
      <c r="K943" s="111"/>
      <c r="L943" s="111"/>
      <c r="M943" s="111"/>
      <c r="N943" s="111"/>
      <c r="O943" s="111"/>
      <c r="P943" s="111"/>
      <c r="Q943" s="111"/>
      <c r="R943" s="111"/>
      <c r="S943" s="111"/>
      <c r="T943" s="111"/>
      <c r="U943" s="111"/>
      <c r="V943" s="111"/>
      <c r="W943" s="111"/>
      <c r="X943" s="111"/>
      <c r="Y943" s="111"/>
      <c r="Z943" s="111"/>
      <c r="AA943" s="111"/>
    </row>
    <row r="944" spans="1:27">
      <c r="A944" s="111"/>
      <c r="B944" s="111"/>
      <c r="C944" s="111"/>
      <c r="D944" s="111"/>
      <c r="E944" s="111"/>
      <c r="F944" s="111"/>
      <c r="G944" s="111"/>
      <c r="H944" s="111"/>
      <c r="I944" s="111"/>
      <c r="J944" s="111"/>
      <c r="K944" s="111"/>
      <c r="L944" s="111"/>
      <c r="M944" s="111"/>
      <c r="N944" s="111"/>
      <c r="O944" s="111"/>
      <c r="P944" s="111"/>
      <c r="Q944" s="111"/>
      <c r="R944" s="111"/>
      <c r="S944" s="111"/>
      <c r="T944" s="111"/>
      <c r="U944" s="111"/>
      <c r="V944" s="111"/>
      <c r="W944" s="111"/>
      <c r="X944" s="111"/>
      <c r="Y944" s="111"/>
      <c r="Z944" s="111"/>
      <c r="AA944" s="111"/>
    </row>
    <row r="945" spans="1:27">
      <c r="A945" s="111"/>
      <c r="B945" s="111"/>
      <c r="C945" s="111"/>
      <c r="D945" s="111"/>
      <c r="E945" s="111"/>
      <c r="F945" s="111"/>
      <c r="G945" s="111"/>
      <c r="H945" s="111"/>
      <c r="I945" s="111"/>
      <c r="J945" s="111"/>
      <c r="K945" s="111"/>
      <c r="L945" s="111"/>
      <c r="M945" s="111"/>
      <c r="N945" s="111"/>
      <c r="O945" s="111"/>
      <c r="P945" s="111"/>
      <c r="Q945" s="111"/>
      <c r="R945" s="111"/>
      <c r="S945" s="111"/>
      <c r="T945" s="111"/>
      <c r="U945" s="111"/>
      <c r="V945" s="111"/>
      <c r="W945" s="111"/>
      <c r="X945" s="111"/>
      <c r="Y945" s="111"/>
      <c r="Z945" s="111"/>
      <c r="AA945" s="111"/>
    </row>
    <row r="946" spans="1:27">
      <c r="A946" s="111"/>
      <c r="B946" s="111"/>
      <c r="C946" s="111"/>
      <c r="D946" s="111"/>
      <c r="E946" s="111"/>
      <c r="F946" s="111"/>
      <c r="G946" s="111"/>
      <c r="H946" s="111"/>
      <c r="I946" s="111"/>
      <c r="J946" s="111"/>
      <c r="K946" s="111"/>
      <c r="L946" s="111"/>
      <c r="M946" s="111"/>
      <c r="N946" s="111"/>
      <c r="O946" s="111"/>
      <c r="P946" s="111"/>
      <c r="Q946" s="111"/>
      <c r="R946" s="111"/>
      <c r="S946" s="111"/>
      <c r="T946" s="111"/>
      <c r="U946" s="111"/>
      <c r="V946" s="111"/>
      <c r="W946" s="111"/>
      <c r="X946" s="111"/>
      <c r="Y946" s="111"/>
      <c r="Z946" s="111"/>
      <c r="AA946" s="111"/>
    </row>
    <row r="947" spans="1:27">
      <c r="A947" s="111"/>
      <c r="B947" s="111"/>
      <c r="C947" s="111"/>
      <c r="D947" s="111"/>
      <c r="E947" s="111"/>
      <c r="F947" s="111"/>
      <c r="G947" s="111"/>
      <c r="H947" s="111"/>
      <c r="I947" s="111"/>
      <c r="J947" s="111"/>
      <c r="K947" s="111"/>
      <c r="L947" s="111"/>
      <c r="M947" s="111"/>
      <c r="N947" s="111"/>
      <c r="O947" s="111"/>
      <c r="P947" s="111"/>
      <c r="Q947" s="111"/>
      <c r="R947" s="111"/>
      <c r="S947" s="111"/>
      <c r="T947" s="111"/>
      <c r="U947" s="111"/>
      <c r="V947" s="111"/>
      <c r="W947" s="111"/>
      <c r="X947" s="111"/>
      <c r="Y947" s="111"/>
      <c r="Z947" s="111"/>
      <c r="AA947" s="111"/>
    </row>
    <row r="948" spans="1:27">
      <c r="A948" s="111"/>
      <c r="B948" s="111"/>
      <c r="C948" s="111"/>
      <c r="D948" s="111"/>
      <c r="E948" s="111"/>
      <c r="F948" s="111"/>
      <c r="G948" s="111"/>
      <c r="H948" s="111"/>
      <c r="I948" s="111"/>
      <c r="J948" s="111"/>
      <c r="K948" s="111"/>
      <c r="L948" s="111"/>
      <c r="M948" s="111"/>
      <c r="N948" s="111"/>
      <c r="O948" s="111"/>
      <c r="P948" s="111"/>
      <c r="Q948" s="111"/>
      <c r="R948" s="111"/>
      <c r="S948" s="111"/>
      <c r="T948" s="111"/>
      <c r="U948" s="111"/>
      <c r="V948" s="111"/>
      <c r="W948" s="111"/>
      <c r="X948" s="111"/>
      <c r="Y948" s="111"/>
      <c r="Z948" s="111"/>
      <c r="AA948" s="111"/>
    </row>
    <row r="949" spans="1:27">
      <c r="A949" s="111"/>
      <c r="B949" s="111"/>
      <c r="C949" s="111"/>
      <c r="D949" s="111"/>
      <c r="E949" s="111"/>
      <c r="F949" s="111"/>
      <c r="G949" s="111"/>
      <c r="H949" s="111"/>
      <c r="I949" s="111"/>
      <c r="J949" s="111"/>
      <c r="K949" s="111"/>
      <c r="L949" s="111"/>
      <c r="M949" s="111"/>
      <c r="N949" s="111"/>
      <c r="O949" s="111"/>
      <c r="P949" s="111"/>
      <c r="Q949" s="111"/>
      <c r="R949" s="111"/>
      <c r="S949" s="111"/>
      <c r="T949" s="111"/>
      <c r="U949" s="111"/>
      <c r="V949" s="111"/>
      <c r="W949" s="111"/>
      <c r="X949" s="111"/>
      <c r="Y949" s="111"/>
      <c r="Z949" s="111"/>
      <c r="AA949" s="111"/>
    </row>
    <row r="950" spans="1:27">
      <c r="A950" s="111"/>
      <c r="B950" s="111"/>
      <c r="C950" s="111"/>
      <c r="D950" s="111"/>
      <c r="E950" s="111"/>
      <c r="F950" s="111"/>
      <c r="G950" s="111"/>
      <c r="H950" s="111"/>
      <c r="I950" s="111"/>
      <c r="J950" s="111"/>
      <c r="K950" s="111"/>
      <c r="L950" s="111"/>
      <c r="M950" s="111"/>
      <c r="N950" s="111"/>
      <c r="O950" s="111"/>
      <c r="P950" s="111"/>
      <c r="Q950" s="111"/>
      <c r="R950" s="111"/>
      <c r="S950" s="111"/>
      <c r="T950" s="111"/>
      <c r="U950" s="111"/>
      <c r="V950" s="111"/>
      <c r="W950" s="111"/>
      <c r="X950" s="111"/>
      <c r="Y950" s="111"/>
      <c r="Z950" s="111"/>
      <c r="AA950" s="111"/>
    </row>
    <row r="951" spans="1:27">
      <c r="A951" s="111"/>
      <c r="B951" s="111"/>
      <c r="C951" s="111"/>
      <c r="D951" s="111"/>
      <c r="E951" s="111"/>
      <c r="F951" s="111"/>
      <c r="G951" s="111"/>
      <c r="H951" s="111"/>
      <c r="I951" s="111"/>
      <c r="J951" s="111"/>
      <c r="K951" s="111"/>
      <c r="L951" s="111"/>
      <c r="M951" s="111"/>
      <c r="N951" s="111"/>
      <c r="O951" s="111"/>
      <c r="P951" s="111"/>
      <c r="Q951" s="111"/>
      <c r="R951" s="111"/>
      <c r="S951" s="111"/>
      <c r="T951" s="111"/>
      <c r="U951" s="111"/>
      <c r="V951" s="111"/>
      <c r="W951" s="111"/>
      <c r="X951" s="111"/>
      <c r="Y951" s="111"/>
      <c r="Z951" s="111"/>
      <c r="AA951" s="111"/>
    </row>
    <row r="952" spans="1:27">
      <c r="A952" s="111"/>
      <c r="B952" s="111"/>
      <c r="C952" s="111"/>
      <c r="D952" s="111"/>
      <c r="E952" s="111"/>
      <c r="F952" s="111"/>
      <c r="G952" s="111"/>
      <c r="H952" s="111"/>
      <c r="I952" s="111"/>
      <c r="J952" s="111"/>
      <c r="K952" s="111"/>
      <c r="L952" s="111"/>
      <c r="M952" s="111"/>
      <c r="N952" s="111"/>
      <c r="O952" s="111"/>
      <c r="P952" s="111"/>
      <c r="Q952" s="111"/>
      <c r="R952" s="111"/>
      <c r="S952" s="111"/>
      <c r="T952" s="111"/>
      <c r="U952" s="111"/>
      <c r="V952" s="111"/>
      <c r="W952" s="111"/>
      <c r="X952" s="111"/>
      <c r="Y952" s="111"/>
      <c r="Z952" s="111"/>
      <c r="AA952" s="111"/>
    </row>
    <row r="953" spans="1:27">
      <c r="A953" s="111"/>
      <c r="B953" s="111"/>
      <c r="C953" s="111"/>
      <c r="D953" s="111"/>
      <c r="E953" s="111"/>
      <c r="F953" s="111"/>
      <c r="G953" s="111"/>
      <c r="H953" s="111"/>
      <c r="I953" s="111"/>
      <c r="J953" s="111"/>
      <c r="K953" s="111"/>
      <c r="L953" s="111"/>
      <c r="M953" s="111"/>
      <c r="N953" s="111"/>
      <c r="O953" s="111"/>
      <c r="P953" s="111"/>
      <c r="Q953" s="111"/>
      <c r="R953" s="111"/>
      <c r="S953" s="111"/>
      <c r="T953" s="111"/>
      <c r="U953" s="111"/>
      <c r="V953" s="111"/>
      <c r="W953" s="111"/>
      <c r="X953" s="111"/>
      <c r="Y953" s="111"/>
      <c r="Z953" s="111"/>
      <c r="AA953" s="111"/>
    </row>
    <row r="954" spans="1:27">
      <c r="A954" s="111"/>
      <c r="B954" s="111"/>
      <c r="C954" s="111"/>
      <c r="D954" s="111"/>
      <c r="E954" s="111"/>
      <c r="F954" s="111"/>
      <c r="G954" s="111"/>
      <c r="H954" s="111"/>
      <c r="I954" s="111"/>
      <c r="J954" s="111"/>
      <c r="K954" s="111"/>
      <c r="L954" s="111"/>
      <c r="M954" s="111"/>
      <c r="N954" s="111"/>
      <c r="O954" s="111"/>
      <c r="P954" s="111"/>
      <c r="Q954" s="111"/>
      <c r="R954" s="111"/>
      <c r="S954" s="111"/>
      <c r="T954" s="111"/>
      <c r="U954" s="111"/>
      <c r="V954" s="111"/>
      <c r="W954" s="111"/>
      <c r="X954" s="111"/>
      <c r="Y954" s="111"/>
      <c r="Z954" s="111"/>
      <c r="AA954" s="111"/>
    </row>
    <row r="955" spans="1:27">
      <c r="A955" s="111"/>
      <c r="B955" s="111"/>
      <c r="C955" s="111"/>
      <c r="D955" s="111"/>
      <c r="E955" s="111"/>
      <c r="F955" s="111"/>
      <c r="G955" s="111"/>
      <c r="H955" s="111"/>
      <c r="I955" s="111"/>
      <c r="J955" s="111"/>
      <c r="K955" s="111"/>
      <c r="L955" s="111"/>
      <c r="M955" s="111"/>
      <c r="N955" s="111"/>
      <c r="O955" s="111"/>
      <c r="P955" s="111"/>
      <c r="Q955" s="111"/>
      <c r="R955" s="111"/>
      <c r="S955" s="111"/>
      <c r="T955" s="111"/>
      <c r="U955" s="111"/>
      <c r="V955" s="111"/>
      <c r="W955" s="111"/>
      <c r="X955" s="111"/>
      <c r="Y955" s="111"/>
      <c r="Z955" s="111"/>
      <c r="AA955" s="111"/>
    </row>
    <row r="956" spans="1:27">
      <c r="A956" s="111"/>
      <c r="B956" s="111"/>
      <c r="C956" s="111"/>
      <c r="D956" s="111"/>
      <c r="E956" s="111"/>
      <c r="F956" s="111"/>
      <c r="G956" s="111"/>
      <c r="H956" s="111"/>
      <c r="I956" s="111"/>
      <c r="J956" s="111"/>
      <c r="K956" s="111"/>
      <c r="L956" s="111"/>
      <c r="M956" s="111"/>
      <c r="N956" s="111"/>
      <c r="O956" s="111"/>
      <c r="P956" s="111"/>
      <c r="Q956" s="111"/>
      <c r="R956" s="111"/>
      <c r="S956" s="111"/>
      <c r="T956" s="111"/>
      <c r="U956" s="111"/>
      <c r="V956" s="111"/>
      <c r="W956" s="111"/>
      <c r="X956" s="111"/>
      <c r="Y956" s="111"/>
      <c r="Z956" s="111"/>
      <c r="AA956" s="111"/>
    </row>
    <row r="957" spans="1:27">
      <c r="A957" s="111"/>
      <c r="B957" s="111"/>
      <c r="C957" s="111"/>
      <c r="D957" s="111"/>
      <c r="E957" s="111"/>
      <c r="F957" s="111"/>
      <c r="G957" s="111"/>
      <c r="H957" s="111"/>
      <c r="I957" s="111"/>
      <c r="J957" s="111"/>
      <c r="K957" s="111"/>
      <c r="L957" s="111"/>
      <c r="M957" s="111"/>
      <c r="N957" s="111"/>
      <c r="O957" s="111"/>
      <c r="P957" s="111"/>
      <c r="Q957" s="111"/>
      <c r="R957" s="111"/>
      <c r="S957" s="111"/>
      <c r="T957" s="111"/>
      <c r="U957" s="111"/>
      <c r="V957" s="111"/>
      <c r="W957" s="111"/>
      <c r="X957" s="111"/>
      <c r="Y957" s="111"/>
      <c r="Z957" s="111"/>
      <c r="AA957" s="111"/>
    </row>
    <row r="958" spans="1:27">
      <c r="A958" s="111"/>
      <c r="B958" s="111"/>
      <c r="C958" s="111"/>
      <c r="D958" s="111"/>
      <c r="E958" s="111"/>
      <c r="F958" s="111"/>
      <c r="G958" s="111"/>
      <c r="H958" s="111"/>
      <c r="I958" s="111"/>
      <c r="J958" s="111"/>
      <c r="K958" s="111"/>
      <c r="L958" s="111"/>
      <c r="M958" s="111"/>
      <c r="N958" s="111"/>
      <c r="O958" s="111"/>
      <c r="P958" s="111"/>
      <c r="Q958" s="111"/>
      <c r="R958" s="111"/>
      <c r="S958" s="111"/>
      <c r="T958" s="111"/>
      <c r="U958" s="111"/>
      <c r="V958" s="111"/>
      <c r="W958" s="111"/>
      <c r="X958" s="111"/>
      <c r="Y958" s="111"/>
      <c r="Z958" s="111"/>
      <c r="AA958" s="111"/>
    </row>
    <row r="959" spans="1:27">
      <c r="A959" s="111"/>
      <c r="B959" s="111"/>
      <c r="C959" s="111"/>
      <c r="D959" s="111"/>
      <c r="E959" s="111"/>
      <c r="F959" s="111"/>
      <c r="G959" s="111"/>
      <c r="H959" s="111"/>
      <c r="I959" s="111"/>
      <c r="J959" s="111"/>
      <c r="K959" s="111"/>
      <c r="L959" s="111"/>
      <c r="M959" s="111"/>
      <c r="N959" s="111"/>
      <c r="O959" s="111"/>
      <c r="P959" s="111"/>
      <c r="Q959" s="111"/>
      <c r="R959" s="111"/>
      <c r="S959" s="111"/>
      <c r="T959" s="111"/>
      <c r="U959" s="111"/>
      <c r="V959" s="111"/>
      <c r="W959" s="111"/>
      <c r="X959" s="111"/>
      <c r="Y959" s="111"/>
      <c r="Z959" s="111"/>
      <c r="AA959" s="111"/>
    </row>
    <row r="960" spans="1:27">
      <c r="A960" s="111"/>
      <c r="B960" s="111"/>
      <c r="C960" s="111"/>
      <c r="D960" s="111"/>
      <c r="E960" s="111"/>
      <c r="F960" s="111"/>
      <c r="G960" s="111"/>
      <c r="H960" s="111"/>
      <c r="I960" s="111"/>
      <c r="J960" s="111"/>
      <c r="K960" s="111"/>
      <c r="L960" s="111"/>
      <c r="M960" s="111"/>
      <c r="N960" s="111"/>
      <c r="O960" s="111"/>
      <c r="P960" s="111"/>
      <c r="Q960" s="111"/>
      <c r="R960" s="111"/>
      <c r="S960" s="111"/>
      <c r="T960" s="111"/>
      <c r="U960" s="111"/>
      <c r="V960" s="111"/>
      <c r="W960" s="111"/>
      <c r="X960" s="111"/>
      <c r="Y960" s="111"/>
      <c r="Z960" s="111"/>
      <c r="AA960" s="111"/>
    </row>
    <row r="961" spans="1:27">
      <c r="A961" s="111"/>
      <c r="B961" s="111"/>
      <c r="C961" s="111"/>
      <c r="D961" s="111"/>
      <c r="E961" s="111"/>
      <c r="F961" s="111"/>
      <c r="G961" s="111"/>
      <c r="H961" s="111"/>
      <c r="I961" s="111"/>
      <c r="J961" s="111"/>
      <c r="K961" s="111"/>
      <c r="L961" s="111"/>
      <c r="M961" s="111"/>
      <c r="N961" s="111"/>
      <c r="O961" s="111"/>
      <c r="P961" s="111"/>
      <c r="Q961" s="111"/>
      <c r="R961" s="111"/>
      <c r="S961" s="111"/>
      <c r="T961" s="111"/>
      <c r="U961" s="111"/>
      <c r="V961" s="111"/>
      <c r="W961" s="111"/>
      <c r="X961" s="111"/>
      <c r="Y961" s="111"/>
      <c r="Z961" s="111"/>
      <c r="AA961" s="111"/>
    </row>
    <row r="962" spans="1:27">
      <c r="A962" s="111"/>
      <c r="B962" s="111"/>
      <c r="C962" s="111"/>
      <c r="D962" s="111"/>
      <c r="E962" s="111"/>
      <c r="F962" s="111"/>
      <c r="G962" s="111"/>
      <c r="H962" s="111"/>
      <c r="I962" s="111"/>
      <c r="J962" s="111"/>
      <c r="K962" s="111"/>
      <c r="L962" s="111"/>
      <c r="M962" s="111"/>
      <c r="N962" s="111"/>
      <c r="O962" s="111"/>
      <c r="P962" s="111"/>
      <c r="Q962" s="111"/>
      <c r="R962" s="111"/>
      <c r="S962" s="111"/>
      <c r="T962" s="111"/>
      <c r="U962" s="111"/>
      <c r="V962" s="111"/>
      <c r="W962" s="111"/>
      <c r="X962" s="111"/>
      <c r="Y962" s="111"/>
      <c r="Z962" s="111"/>
      <c r="AA962" s="111"/>
    </row>
    <row r="963" spans="1:27">
      <c r="A963" s="111"/>
      <c r="B963" s="111"/>
      <c r="C963" s="111"/>
      <c r="D963" s="111"/>
      <c r="E963" s="111"/>
      <c r="F963" s="111"/>
      <c r="G963" s="111"/>
      <c r="H963" s="111"/>
      <c r="I963" s="111"/>
      <c r="J963" s="111"/>
      <c r="K963" s="111"/>
      <c r="L963" s="111"/>
      <c r="M963" s="111"/>
      <c r="N963" s="111"/>
      <c r="O963" s="111"/>
      <c r="P963" s="111"/>
      <c r="Q963" s="111"/>
      <c r="R963" s="111"/>
      <c r="S963" s="111"/>
      <c r="T963" s="111"/>
      <c r="U963" s="111"/>
      <c r="V963" s="111"/>
      <c r="W963" s="111"/>
      <c r="X963" s="111"/>
      <c r="Y963" s="111"/>
      <c r="Z963" s="111"/>
      <c r="AA963" s="111"/>
    </row>
    <row r="964" spans="1:27">
      <c r="A964" s="111"/>
      <c r="B964" s="111"/>
      <c r="C964" s="111"/>
      <c r="D964" s="111"/>
      <c r="E964" s="111"/>
      <c r="F964" s="111"/>
      <c r="G964" s="111"/>
      <c r="H964" s="111"/>
      <c r="I964" s="111"/>
      <c r="J964" s="111"/>
      <c r="K964" s="111"/>
      <c r="L964" s="111"/>
      <c r="M964" s="111"/>
      <c r="N964" s="111"/>
      <c r="O964" s="111"/>
      <c r="P964" s="111"/>
      <c r="Q964" s="111"/>
      <c r="R964" s="111"/>
      <c r="S964" s="111"/>
      <c r="T964" s="111"/>
      <c r="U964" s="111"/>
      <c r="V964" s="111"/>
      <c r="W964" s="111"/>
      <c r="X964" s="111"/>
      <c r="Y964" s="111"/>
      <c r="Z964" s="111"/>
      <c r="AA964" s="111"/>
    </row>
    <row r="965" spans="1:27">
      <c r="A965" s="111"/>
      <c r="B965" s="111"/>
      <c r="C965" s="111"/>
      <c r="D965" s="111"/>
      <c r="E965" s="111"/>
      <c r="F965" s="111"/>
      <c r="G965" s="111"/>
      <c r="H965" s="111"/>
      <c r="I965" s="111"/>
      <c r="J965" s="111"/>
      <c r="K965" s="111"/>
      <c r="L965" s="111"/>
      <c r="M965" s="111"/>
      <c r="N965" s="111"/>
      <c r="O965" s="111"/>
      <c r="P965" s="111"/>
      <c r="Q965" s="111"/>
      <c r="R965" s="111"/>
      <c r="S965" s="111"/>
      <c r="T965" s="111"/>
      <c r="U965" s="111"/>
      <c r="V965" s="111"/>
      <c r="W965" s="111"/>
      <c r="X965" s="111"/>
      <c r="Y965" s="111"/>
      <c r="Z965" s="111"/>
      <c r="AA965" s="111"/>
    </row>
    <row r="966" spans="1:27">
      <c r="A966" s="111"/>
      <c r="B966" s="111"/>
      <c r="C966" s="111"/>
      <c r="D966" s="111"/>
      <c r="E966" s="111"/>
      <c r="F966" s="111"/>
      <c r="G966" s="111"/>
      <c r="H966" s="111"/>
      <c r="I966" s="111"/>
      <c r="J966" s="111"/>
      <c r="K966" s="111"/>
      <c r="L966" s="111"/>
      <c r="M966" s="111"/>
      <c r="N966" s="111"/>
      <c r="O966" s="111"/>
      <c r="P966" s="111"/>
      <c r="Q966" s="111"/>
      <c r="R966" s="111"/>
      <c r="S966" s="111"/>
      <c r="T966" s="111"/>
      <c r="U966" s="111"/>
      <c r="V966" s="111"/>
      <c r="W966" s="111"/>
      <c r="X966" s="111"/>
      <c r="Y966" s="111"/>
      <c r="Z966" s="111"/>
      <c r="AA966" s="111"/>
    </row>
    <row r="967" spans="1:27">
      <c r="A967" s="111"/>
      <c r="B967" s="111"/>
      <c r="C967" s="111"/>
      <c r="D967" s="111"/>
      <c r="E967" s="111"/>
      <c r="F967" s="111"/>
      <c r="G967" s="111"/>
      <c r="H967" s="111"/>
      <c r="I967" s="111"/>
      <c r="J967" s="111"/>
      <c r="K967" s="111"/>
      <c r="L967" s="111"/>
      <c r="M967" s="111"/>
      <c r="N967" s="111"/>
      <c r="O967" s="111"/>
      <c r="P967" s="111"/>
      <c r="Q967" s="111"/>
      <c r="R967" s="111"/>
      <c r="S967" s="111"/>
      <c r="T967" s="111"/>
      <c r="U967" s="111"/>
      <c r="V967" s="111"/>
      <c r="W967" s="111"/>
      <c r="X967" s="111"/>
      <c r="Y967" s="111"/>
      <c r="Z967" s="111"/>
      <c r="AA967" s="111"/>
    </row>
    <row r="968" spans="1:27">
      <c r="A968" s="111"/>
      <c r="B968" s="111"/>
      <c r="C968" s="111"/>
      <c r="D968" s="111"/>
      <c r="E968" s="111"/>
      <c r="F968" s="111"/>
      <c r="G968" s="111"/>
      <c r="H968" s="111"/>
      <c r="I968" s="111"/>
      <c r="J968" s="111"/>
      <c r="K968" s="111"/>
      <c r="L968" s="111"/>
      <c r="M968" s="111"/>
      <c r="N968" s="111"/>
      <c r="O968" s="111"/>
      <c r="P968" s="111"/>
      <c r="Q968" s="111"/>
      <c r="R968" s="111"/>
      <c r="S968" s="111"/>
      <c r="T968" s="111"/>
      <c r="U968" s="111"/>
      <c r="V968" s="111"/>
      <c r="W968" s="111"/>
      <c r="X968" s="111"/>
      <c r="Y968" s="111"/>
      <c r="Z968" s="111"/>
      <c r="AA968" s="111"/>
    </row>
    <row r="969" spans="1:27">
      <c r="A969" s="111"/>
      <c r="B969" s="111"/>
      <c r="C969" s="111"/>
      <c r="D969" s="111"/>
      <c r="E969" s="111"/>
      <c r="F969" s="111"/>
      <c r="G969" s="111"/>
      <c r="H969" s="111"/>
      <c r="I969" s="111"/>
      <c r="J969" s="111"/>
      <c r="K969" s="111"/>
      <c r="L969" s="111"/>
      <c r="M969" s="111"/>
      <c r="N969" s="111"/>
      <c r="O969" s="111"/>
      <c r="P969" s="111"/>
      <c r="Q969" s="111"/>
      <c r="R969" s="111"/>
      <c r="S969" s="111"/>
      <c r="T969" s="111"/>
      <c r="U969" s="111"/>
      <c r="V969" s="111"/>
      <c r="W969" s="111"/>
      <c r="X969" s="111"/>
      <c r="Y969" s="111"/>
      <c r="Z969" s="111"/>
      <c r="AA969" s="111"/>
    </row>
    <row r="970" spans="1:27">
      <c r="A970" s="111"/>
      <c r="B970" s="111"/>
      <c r="C970" s="111"/>
      <c r="D970" s="111"/>
      <c r="E970" s="111"/>
      <c r="F970" s="111"/>
      <c r="G970" s="111"/>
      <c r="H970" s="111"/>
      <c r="I970" s="111"/>
      <c r="J970" s="111"/>
      <c r="K970" s="111"/>
      <c r="L970" s="111"/>
      <c r="M970" s="111"/>
      <c r="N970" s="111"/>
      <c r="O970" s="111"/>
      <c r="P970" s="111"/>
      <c r="Q970" s="111"/>
      <c r="R970" s="111"/>
      <c r="S970" s="111"/>
      <c r="T970" s="111"/>
      <c r="U970" s="111"/>
      <c r="V970" s="111"/>
      <c r="W970" s="111"/>
      <c r="X970" s="111"/>
      <c r="Y970" s="111"/>
      <c r="Z970" s="111"/>
      <c r="AA970" s="111"/>
    </row>
    <row r="971" spans="1:27">
      <c r="A971" s="111"/>
      <c r="B971" s="111"/>
      <c r="C971" s="111"/>
      <c r="D971" s="111"/>
      <c r="E971" s="111"/>
      <c r="F971" s="111"/>
      <c r="G971" s="111"/>
      <c r="H971" s="111"/>
      <c r="I971" s="111"/>
      <c r="J971" s="111"/>
      <c r="K971" s="111"/>
      <c r="L971" s="111"/>
      <c r="M971" s="111"/>
      <c r="N971" s="111"/>
      <c r="O971" s="111"/>
      <c r="P971" s="111"/>
      <c r="Q971" s="111"/>
      <c r="R971" s="111"/>
      <c r="S971" s="111"/>
      <c r="T971" s="111"/>
      <c r="U971" s="111"/>
      <c r="V971" s="111"/>
      <c r="W971" s="111"/>
      <c r="X971" s="111"/>
      <c r="Y971" s="111"/>
      <c r="Z971" s="111"/>
      <c r="AA971" s="111"/>
    </row>
    <row r="972" spans="1:27">
      <c r="A972" s="111"/>
      <c r="B972" s="111"/>
      <c r="C972" s="111"/>
      <c r="D972" s="111"/>
      <c r="E972" s="111"/>
      <c r="F972" s="111"/>
      <c r="G972" s="111"/>
      <c r="H972" s="111"/>
      <c r="I972" s="111"/>
      <c r="J972" s="111"/>
      <c r="K972" s="111"/>
      <c r="L972" s="111"/>
      <c r="M972" s="111"/>
      <c r="N972" s="111"/>
      <c r="O972" s="111"/>
      <c r="P972" s="111"/>
      <c r="Q972" s="111"/>
      <c r="R972" s="111"/>
      <c r="S972" s="111"/>
      <c r="T972" s="111"/>
      <c r="U972" s="111"/>
      <c r="V972" s="111"/>
      <c r="W972" s="111"/>
      <c r="X972" s="111"/>
      <c r="Y972" s="111"/>
      <c r="Z972" s="111"/>
      <c r="AA972" s="111"/>
    </row>
    <row r="973" spans="1:27">
      <c r="A973" s="111"/>
      <c r="B973" s="111"/>
      <c r="C973" s="111"/>
      <c r="D973" s="111"/>
      <c r="E973" s="111"/>
      <c r="F973" s="111"/>
      <c r="G973" s="111"/>
      <c r="H973" s="111"/>
      <c r="I973" s="111"/>
      <c r="J973" s="111"/>
      <c r="K973" s="111"/>
      <c r="L973" s="111"/>
      <c r="M973" s="111"/>
      <c r="N973" s="111"/>
      <c r="O973" s="111"/>
      <c r="P973" s="111"/>
      <c r="Q973" s="111"/>
      <c r="R973" s="111"/>
      <c r="S973" s="111"/>
      <c r="T973" s="111"/>
      <c r="U973" s="111"/>
      <c r="V973" s="111"/>
      <c r="W973" s="111"/>
      <c r="X973" s="111"/>
      <c r="Y973" s="111"/>
      <c r="Z973" s="111"/>
      <c r="AA973" s="111"/>
    </row>
    <row r="974" spans="1:27">
      <c r="A974" s="111"/>
      <c r="B974" s="111"/>
      <c r="C974" s="111"/>
      <c r="D974" s="111"/>
      <c r="E974" s="111"/>
      <c r="F974" s="111"/>
      <c r="G974" s="111"/>
      <c r="H974" s="111"/>
      <c r="I974" s="111"/>
      <c r="J974" s="111"/>
      <c r="K974" s="111"/>
      <c r="L974" s="111"/>
      <c r="M974" s="111"/>
      <c r="N974" s="111"/>
      <c r="O974" s="111"/>
      <c r="P974" s="111"/>
      <c r="Q974" s="111"/>
      <c r="R974" s="111"/>
      <c r="S974" s="111"/>
      <c r="T974" s="111"/>
      <c r="U974" s="111"/>
      <c r="V974" s="111"/>
      <c r="W974" s="111"/>
      <c r="X974" s="111"/>
      <c r="Y974" s="111"/>
      <c r="Z974" s="111"/>
      <c r="AA974" s="111"/>
    </row>
    <row r="975" spans="1:27">
      <c r="A975" s="111"/>
      <c r="B975" s="111"/>
      <c r="C975" s="111"/>
      <c r="D975" s="111"/>
      <c r="E975" s="111"/>
      <c r="F975" s="111"/>
      <c r="G975" s="111"/>
      <c r="H975" s="111"/>
      <c r="I975" s="111"/>
      <c r="J975" s="111"/>
      <c r="K975" s="111"/>
      <c r="L975" s="111"/>
      <c r="M975" s="111"/>
      <c r="N975" s="111"/>
      <c r="O975" s="111"/>
      <c r="P975" s="111"/>
      <c r="Q975" s="111"/>
      <c r="R975" s="111"/>
      <c r="S975" s="111"/>
      <c r="T975" s="111"/>
      <c r="U975" s="111"/>
      <c r="V975" s="111"/>
      <c r="W975" s="111"/>
      <c r="X975" s="111"/>
      <c r="Y975" s="111"/>
      <c r="Z975" s="111"/>
      <c r="AA975" s="111"/>
    </row>
    <row r="976" spans="1:27">
      <c r="A976" s="111"/>
      <c r="B976" s="111"/>
      <c r="C976" s="111"/>
      <c r="D976" s="111"/>
      <c r="E976" s="111"/>
      <c r="F976" s="111"/>
      <c r="G976" s="111"/>
      <c r="H976" s="111"/>
      <c r="I976" s="111"/>
      <c r="J976" s="111"/>
      <c r="K976" s="111"/>
      <c r="L976" s="111"/>
      <c r="M976" s="111"/>
      <c r="N976" s="111"/>
      <c r="O976" s="111"/>
      <c r="P976" s="111"/>
      <c r="Q976" s="111"/>
      <c r="R976" s="111"/>
      <c r="S976" s="111"/>
      <c r="T976" s="111"/>
      <c r="U976" s="111"/>
      <c r="V976" s="111"/>
      <c r="W976" s="111"/>
      <c r="X976" s="111"/>
      <c r="Y976" s="111"/>
      <c r="Z976" s="111"/>
      <c r="AA976" s="111"/>
    </row>
    <row r="977" spans="1:27">
      <c r="A977" s="111"/>
      <c r="B977" s="111"/>
      <c r="C977" s="111"/>
      <c r="D977" s="111"/>
      <c r="E977" s="111"/>
      <c r="F977" s="111"/>
      <c r="G977" s="111"/>
      <c r="H977" s="111"/>
      <c r="I977" s="111"/>
      <c r="J977" s="111"/>
      <c r="K977" s="111"/>
      <c r="L977" s="111"/>
      <c r="M977" s="111"/>
      <c r="N977" s="111"/>
      <c r="O977" s="111"/>
      <c r="P977" s="111"/>
      <c r="Q977" s="111"/>
      <c r="R977" s="111"/>
      <c r="S977" s="111"/>
      <c r="T977" s="111"/>
      <c r="U977" s="111"/>
      <c r="V977" s="111"/>
      <c r="W977" s="111"/>
      <c r="X977" s="111"/>
      <c r="Y977" s="111"/>
      <c r="Z977" s="111"/>
      <c r="AA977" s="111"/>
    </row>
    <row r="978" spans="1:27">
      <c r="A978" s="111"/>
      <c r="B978" s="111"/>
      <c r="C978" s="111"/>
      <c r="D978" s="111"/>
      <c r="E978" s="111"/>
      <c r="F978" s="111"/>
      <c r="G978" s="111"/>
      <c r="H978" s="111"/>
      <c r="I978" s="111"/>
      <c r="J978" s="111"/>
      <c r="K978" s="111"/>
      <c r="L978" s="111"/>
      <c r="M978" s="111"/>
      <c r="N978" s="111"/>
      <c r="O978" s="111"/>
      <c r="P978" s="111"/>
      <c r="Q978" s="111"/>
      <c r="R978" s="111"/>
      <c r="S978" s="111"/>
      <c r="T978" s="111"/>
      <c r="U978" s="111"/>
      <c r="V978" s="111"/>
      <c r="W978" s="111"/>
      <c r="X978" s="111"/>
      <c r="Y978" s="111"/>
      <c r="Z978" s="111"/>
      <c r="AA978" s="111"/>
    </row>
    <row r="979" spans="1:27">
      <c r="A979" s="111"/>
      <c r="B979" s="111"/>
      <c r="C979" s="111"/>
      <c r="D979" s="111"/>
      <c r="E979" s="111"/>
      <c r="F979" s="111"/>
      <c r="G979" s="111"/>
      <c r="H979" s="111"/>
      <c r="I979" s="111"/>
      <c r="J979" s="111"/>
      <c r="K979" s="111"/>
      <c r="L979" s="111"/>
      <c r="M979" s="111"/>
      <c r="N979" s="111"/>
      <c r="O979" s="111"/>
      <c r="P979" s="111"/>
      <c r="Q979" s="111"/>
      <c r="R979" s="111"/>
      <c r="S979" s="111"/>
      <c r="T979" s="111"/>
      <c r="U979" s="111"/>
      <c r="V979" s="111"/>
      <c r="W979" s="111"/>
      <c r="X979" s="111"/>
      <c r="Y979" s="111"/>
      <c r="Z979" s="111"/>
      <c r="AA979" s="111"/>
    </row>
    <row r="980" spans="1:27">
      <c r="A980" s="111"/>
      <c r="B980" s="111"/>
      <c r="C980" s="111"/>
      <c r="D980" s="111"/>
      <c r="E980" s="111"/>
      <c r="F980" s="111"/>
      <c r="G980" s="111"/>
      <c r="H980" s="111"/>
      <c r="I980" s="111"/>
      <c r="J980" s="111"/>
      <c r="K980" s="111"/>
      <c r="L980" s="111"/>
      <c r="M980" s="111"/>
      <c r="N980" s="111"/>
      <c r="O980" s="111"/>
      <c r="P980" s="111"/>
      <c r="Q980" s="111"/>
      <c r="R980" s="111"/>
      <c r="S980" s="111"/>
      <c r="T980" s="111"/>
      <c r="U980" s="111"/>
      <c r="V980" s="111"/>
      <c r="W980" s="111"/>
      <c r="X980" s="111"/>
      <c r="Y980" s="111"/>
      <c r="Z980" s="111"/>
      <c r="AA980" s="111"/>
    </row>
    <row r="981" spans="1:27">
      <c r="A981" s="111"/>
      <c r="B981" s="111"/>
      <c r="C981" s="111"/>
      <c r="D981" s="111"/>
      <c r="E981" s="111"/>
      <c r="F981" s="111"/>
      <c r="G981" s="111"/>
      <c r="H981" s="111"/>
      <c r="I981" s="111"/>
      <c r="J981" s="111"/>
      <c r="K981" s="111"/>
      <c r="L981" s="111"/>
      <c r="M981" s="111"/>
      <c r="N981" s="111"/>
      <c r="O981" s="111"/>
      <c r="P981" s="111"/>
      <c r="Q981" s="111"/>
      <c r="R981" s="111"/>
      <c r="S981" s="111"/>
      <c r="T981" s="111"/>
      <c r="U981" s="111"/>
      <c r="V981" s="111"/>
      <c r="W981" s="111"/>
      <c r="X981" s="111"/>
      <c r="Y981" s="111"/>
      <c r="Z981" s="111"/>
      <c r="AA981" s="111"/>
    </row>
    <row r="982" spans="1:27">
      <c r="A982" s="111"/>
      <c r="B982" s="111"/>
      <c r="C982" s="111"/>
      <c r="D982" s="111"/>
      <c r="E982" s="111"/>
      <c r="F982" s="111"/>
      <c r="G982" s="111"/>
      <c r="H982" s="111"/>
      <c r="I982" s="111"/>
      <c r="J982" s="111"/>
      <c r="K982" s="111"/>
      <c r="L982" s="111"/>
      <c r="M982" s="111"/>
      <c r="N982" s="111"/>
      <c r="O982" s="111"/>
      <c r="P982" s="111"/>
      <c r="Q982" s="111"/>
      <c r="R982" s="111"/>
      <c r="S982" s="111"/>
      <c r="T982" s="111"/>
      <c r="U982" s="111"/>
      <c r="V982" s="111"/>
      <c r="W982" s="111"/>
      <c r="X982" s="111"/>
      <c r="Y982" s="111"/>
      <c r="Z982" s="111"/>
      <c r="AA982" s="111"/>
    </row>
    <row r="983" spans="1:27">
      <c r="A983" s="111"/>
      <c r="B983" s="111"/>
      <c r="C983" s="111"/>
      <c r="D983" s="111"/>
      <c r="E983" s="111"/>
      <c r="F983" s="111"/>
      <c r="G983" s="111"/>
      <c r="H983" s="111"/>
      <c r="I983" s="111"/>
      <c r="J983" s="111"/>
      <c r="K983" s="111"/>
      <c r="L983" s="111"/>
      <c r="M983" s="111"/>
      <c r="N983" s="111"/>
      <c r="O983" s="111"/>
      <c r="P983" s="111"/>
      <c r="Q983" s="111"/>
      <c r="R983" s="111"/>
      <c r="S983" s="111"/>
      <c r="T983" s="111"/>
      <c r="U983" s="111"/>
      <c r="V983" s="111"/>
      <c r="W983" s="111"/>
      <c r="X983" s="111"/>
      <c r="Y983" s="111"/>
      <c r="Z983" s="111"/>
      <c r="AA983" s="111"/>
    </row>
    <row r="984" spans="1:27">
      <c r="A984" s="111"/>
      <c r="B984" s="111"/>
      <c r="C984" s="111"/>
      <c r="D984" s="111"/>
      <c r="E984" s="111"/>
      <c r="F984" s="111"/>
      <c r="G984" s="111"/>
      <c r="H984" s="111"/>
      <c r="I984" s="111"/>
      <c r="J984" s="111"/>
      <c r="K984" s="111"/>
      <c r="L984" s="111"/>
      <c r="M984" s="111"/>
      <c r="N984" s="111"/>
      <c r="O984" s="111"/>
      <c r="P984" s="111"/>
      <c r="Q984" s="111"/>
      <c r="R984" s="111"/>
      <c r="S984" s="111"/>
      <c r="T984" s="111"/>
      <c r="U984" s="111"/>
      <c r="V984" s="111"/>
      <c r="W984" s="111"/>
      <c r="X984" s="111"/>
      <c r="Y984" s="111"/>
      <c r="Z984" s="111"/>
      <c r="AA984" s="111"/>
    </row>
    <row r="985" spans="1:27">
      <c r="A985" s="111"/>
      <c r="B985" s="111"/>
      <c r="C985" s="111"/>
      <c r="D985" s="111"/>
      <c r="E985" s="111"/>
      <c r="F985" s="111"/>
      <c r="G985" s="111"/>
      <c r="H985" s="111"/>
      <c r="I985" s="111"/>
      <c r="J985" s="111"/>
      <c r="K985" s="111"/>
      <c r="L985" s="111"/>
      <c r="M985" s="111"/>
      <c r="N985" s="111"/>
      <c r="O985" s="111"/>
      <c r="P985" s="111"/>
      <c r="Q985" s="111"/>
      <c r="R985" s="111"/>
      <c r="S985" s="111"/>
      <c r="T985" s="111"/>
      <c r="U985" s="111"/>
      <c r="V985" s="111"/>
      <c r="W985" s="111"/>
      <c r="X985" s="111"/>
      <c r="Y985" s="111"/>
      <c r="Z985" s="111"/>
      <c r="AA985" s="111"/>
    </row>
    <row r="986" spans="1:27">
      <c r="A986" s="111"/>
      <c r="B986" s="111"/>
      <c r="C986" s="111"/>
      <c r="D986" s="111"/>
      <c r="E986" s="111"/>
      <c r="F986" s="111"/>
      <c r="G986" s="111"/>
      <c r="H986" s="111"/>
      <c r="I986" s="111"/>
      <c r="J986" s="111"/>
      <c r="K986" s="111"/>
      <c r="L986" s="111"/>
      <c r="M986" s="111"/>
      <c r="N986" s="111"/>
      <c r="O986" s="111"/>
      <c r="P986" s="111"/>
      <c r="Q986" s="111"/>
      <c r="R986" s="111"/>
      <c r="S986" s="111"/>
      <c r="T986" s="111"/>
      <c r="U986" s="111"/>
      <c r="V986" s="111"/>
      <c r="W986" s="111"/>
      <c r="X986" s="111"/>
      <c r="Y986" s="111"/>
      <c r="Z986" s="111"/>
      <c r="AA986" s="111"/>
    </row>
    <row r="987" spans="1:27">
      <c r="A987" s="111"/>
      <c r="B987" s="111"/>
      <c r="C987" s="111"/>
      <c r="D987" s="111"/>
      <c r="E987" s="111"/>
      <c r="F987" s="111"/>
      <c r="G987" s="111"/>
      <c r="H987" s="111"/>
      <c r="I987" s="111"/>
      <c r="J987" s="111"/>
      <c r="K987" s="111"/>
      <c r="L987" s="111"/>
      <c r="M987" s="111"/>
      <c r="N987" s="111"/>
      <c r="O987" s="111"/>
      <c r="P987" s="111"/>
      <c r="Q987" s="111"/>
      <c r="R987" s="111"/>
      <c r="S987" s="111"/>
      <c r="T987" s="111"/>
      <c r="U987" s="111"/>
      <c r="V987" s="111"/>
      <c r="W987" s="111"/>
      <c r="X987" s="111"/>
      <c r="Y987" s="111"/>
      <c r="Z987" s="111"/>
      <c r="AA987" s="111"/>
    </row>
    <row r="988" spans="1:27">
      <c r="A988" s="111"/>
      <c r="B988" s="111"/>
      <c r="C988" s="111"/>
      <c r="D988" s="111"/>
      <c r="E988" s="111"/>
      <c r="F988" s="111"/>
      <c r="G988" s="111"/>
      <c r="H988" s="111"/>
      <c r="I988" s="111"/>
      <c r="J988" s="111"/>
      <c r="K988" s="111"/>
      <c r="L988" s="111"/>
      <c r="M988" s="111"/>
      <c r="N988" s="111"/>
      <c r="O988" s="111"/>
      <c r="P988" s="111"/>
      <c r="Q988" s="111"/>
      <c r="R988" s="111"/>
      <c r="S988" s="111"/>
      <c r="T988" s="111"/>
      <c r="U988" s="111"/>
      <c r="V988" s="111"/>
      <c r="W988" s="111"/>
      <c r="X988" s="111"/>
      <c r="Y988" s="111"/>
      <c r="Z988" s="111"/>
      <c r="AA988" s="111"/>
    </row>
    <row r="989" spans="1:27">
      <c r="A989" s="111"/>
      <c r="B989" s="111"/>
      <c r="C989" s="111"/>
      <c r="D989" s="111"/>
      <c r="E989" s="111"/>
      <c r="F989" s="111"/>
      <c r="G989" s="111"/>
      <c r="H989" s="111"/>
      <c r="I989" s="111"/>
      <c r="J989" s="111"/>
      <c r="K989" s="111"/>
      <c r="L989" s="111"/>
      <c r="M989" s="111"/>
      <c r="N989" s="111"/>
      <c r="O989" s="111"/>
      <c r="P989" s="111"/>
      <c r="Q989" s="111"/>
      <c r="R989" s="111"/>
      <c r="S989" s="111"/>
      <c r="T989" s="111"/>
      <c r="U989" s="111"/>
      <c r="V989" s="111"/>
      <c r="W989" s="111"/>
      <c r="X989" s="111"/>
      <c r="Y989" s="111"/>
      <c r="Z989" s="111"/>
      <c r="AA989" s="111"/>
    </row>
    <row r="990" spans="1:27">
      <c r="A990" s="111"/>
      <c r="B990" s="111"/>
      <c r="C990" s="111"/>
      <c r="D990" s="111"/>
      <c r="E990" s="111"/>
      <c r="F990" s="111"/>
      <c r="G990" s="111"/>
      <c r="H990" s="111"/>
      <c r="I990" s="111"/>
      <c r="J990" s="111"/>
      <c r="K990" s="111"/>
      <c r="L990" s="111"/>
      <c r="M990" s="111"/>
      <c r="N990" s="111"/>
      <c r="O990" s="111"/>
      <c r="P990" s="111"/>
      <c r="Q990" s="111"/>
      <c r="R990" s="111"/>
      <c r="S990" s="111"/>
      <c r="T990" s="111"/>
      <c r="U990" s="111"/>
      <c r="V990" s="111"/>
      <c r="W990" s="111"/>
      <c r="X990" s="111"/>
      <c r="Y990" s="111"/>
      <c r="Z990" s="111"/>
      <c r="AA990" s="111"/>
    </row>
    <row r="991" spans="1:27">
      <c r="A991" s="111"/>
      <c r="B991" s="111"/>
      <c r="C991" s="111"/>
      <c r="D991" s="111"/>
      <c r="E991" s="111"/>
      <c r="F991" s="111"/>
      <c r="G991" s="111"/>
      <c r="H991" s="111"/>
      <c r="I991" s="111"/>
      <c r="J991" s="111"/>
      <c r="K991" s="111"/>
      <c r="L991" s="111"/>
      <c r="M991" s="111"/>
      <c r="N991" s="111"/>
      <c r="O991" s="111"/>
      <c r="P991" s="111"/>
      <c r="Q991" s="111"/>
      <c r="R991" s="111"/>
      <c r="S991" s="111"/>
      <c r="T991" s="111"/>
      <c r="U991" s="111"/>
      <c r="V991" s="111"/>
      <c r="W991" s="111"/>
      <c r="X991" s="111"/>
      <c r="Y991" s="111"/>
      <c r="Z991" s="111"/>
      <c r="AA991" s="111"/>
    </row>
    <row r="992" spans="1:27">
      <c r="A992" s="111"/>
      <c r="B992" s="111"/>
      <c r="C992" s="111"/>
      <c r="D992" s="111"/>
      <c r="E992" s="111"/>
      <c r="F992" s="111"/>
      <c r="G992" s="111"/>
      <c r="H992" s="111"/>
      <c r="I992" s="111"/>
      <c r="J992" s="111"/>
      <c r="K992" s="111"/>
      <c r="L992" s="111"/>
      <c r="M992" s="111"/>
      <c r="N992" s="111"/>
      <c r="O992" s="111"/>
      <c r="P992" s="111"/>
      <c r="Q992" s="111"/>
      <c r="R992" s="111"/>
      <c r="S992" s="111"/>
      <c r="T992" s="111"/>
      <c r="U992" s="111"/>
      <c r="V992" s="111"/>
      <c r="W992" s="111"/>
      <c r="X992" s="111"/>
      <c r="Y992" s="111"/>
      <c r="Z992" s="111"/>
      <c r="AA992" s="111"/>
    </row>
    <row r="993" spans="1:27">
      <c r="A993" s="111"/>
      <c r="B993" s="111"/>
      <c r="C993" s="111"/>
      <c r="D993" s="111"/>
      <c r="E993" s="111"/>
      <c r="F993" s="111"/>
      <c r="G993" s="111"/>
      <c r="H993" s="111"/>
      <c r="I993" s="111"/>
      <c r="J993" s="111"/>
      <c r="K993" s="111"/>
      <c r="L993" s="111"/>
      <c r="M993" s="111"/>
      <c r="N993" s="111"/>
      <c r="O993" s="111"/>
      <c r="P993" s="111"/>
      <c r="Q993" s="111"/>
      <c r="R993" s="111"/>
      <c r="S993" s="111"/>
      <c r="T993" s="111"/>
      <c r="U993" s="111"/>
      <c r="V993" s="111"/>
      <c r="W993" s="111"/>
      <c r="X993" s="111"/>
      <c r="Y993" s="111"/>
      <c r="Z993" s="111"/>
      <c r="AA993" s="111"/>
    </row>
    <row r="994" spans="1:27">
      <c r="A994" s="111"/>
      <c r="B994" s="111"/>
      <c r="C994" s="111"/>
      <c r="D994" s="111"/>
      <c r="E994" s="111"/>
      <c r="F994" s="111"/>
      <c r="G994" s="111"/>
      <c r="H994" s="111"/>
      <c r="I994" s="111"/>
      <c r="J994" s="111"/>
      <c r="K994" s="111"/>
      <c r="L994" s="111"/>
      <c r="M994" s="111"/>
      <c r="N994" s="111"/>
      <c r="O994" s="111"/>
      <c r="P994" s="111"/>
      <c r="Q994" s="111"/>
      <c r="R994" s="111"/>
      <c r="S994" s="111"/>
      <c r="T994" s="111"/>
      <c r="U994" s="111"/>
      <c r="V994" s="111"/>
      <c r="W994" s="111"/>
      <c r="X994" s="111"/>
      <c r="Y994" s="111"/>
      <c r="Z994" s="111"/>
      <c r="AA994" s="111"/>
    </row>
    <row r="995" spans="1:27">
      <c r="A995" s="111"/>
      <c r="B995" s="111"/>
      <c r="C995" s="111"/>
      <c r="D995" s="111"/>
      <c r="E995" s="111"/>
      <c r="F995" s="111"/>
      <c r="G995" s="111"/>
      <c r="H995" s="111"/>
      <c r="I995" s="111"/>
      <c r="J995" s="111"/>
      <c r="K995" s="111"/>
      <c r="L995" s="111"/>
      <c r="M995" s="111"/>
      <c r="N995" s="111"/>
      <c r="O995" s="111"/>
      <c r="P995" s="111"/>
      <c r="Q995" s="111"/>
      <c r="R995" s="111"/>
      <c r="S995" s="111"/>
      <c r="T995" s="111"/>
      <c r="U995" s="111"/>
      <c r="V995" s="111"/>
      <c r="W995" s="111"/>
      <c r="X995" s="111"/>
      <c r="Y995" s="111"/>
      <c r="Z995" s="111"/>
      <c r="AA995" s="111"/>
    </row>
    <row r="996" spans="1:27">
      <c r="A996" s="111"/>
      <c r="B996" s="111"/>
      <c r="C996" s="111"/>
      <c r="D996" s="111"/>
      <c r="E996" s="111"/>
      <c r="F996" s="111"/>
      <c r="G996" s="111"/>
      <c r="H996" s="111"/>
      <c r="I996" s="111"/>
      <c r="J996" s="111"/>
      <c r="K996" s="111"/>
      <c r="L996" s="111"/>
      <c r="M996" s="111"/>
      <c r="N996" s="111"/>
      <c r="O996" s="111"/>
      <c r="P996" s="111"/>
      <c r="Q996" s="111"/>
      <c r="R996" s="111"/>
      <c r="S996" s="111"/>
      <c r="T996" s="111"/>
      <c r="U996" s="111"/>
      <c r="V996" s="111"/>
      <c r="W996" s="111"/>
      <c r="X996" s="111"/>
      <c r="Y996" s="111"/>
      <c r="Z996" s="111"/>
      <c r="AA996" s="111"/>
    </row>
    <row r="997" spans="1:27">
      <c r="A997" s="111"/>
      <c r="B997" s="111"/>
      <c r="C997" s="111"/>
      <c r="D997" s="111"/>
      <c r="E997" s="111"/>
      <c r="F997" s="111"/>
      <c r="G997" s="111"/>
      <c r="H997" s="111"/>
      <c r="I997" s="111"/>
      <c r="J997" s="111"/>
      <c r="K997" s="111"/>
      <c r="L997" s="111"/>
      <c r="M997" s="111"/>
      <c r="N997" s="111"/>
      <c r="O997" s="111"/>
      <c r="P997" s="111"/>
      <c r="Q997" s="111"/>
      <c r="R997" s="111"/>
      <c r="S997" s="111"/>
      <c r="T997" s="111"/>
      <c r="U997" s="111"/>
      <c r="V997" s="111"/>
      <c r="W997" s="111"/>
      <c r="X997" s="111"/>
      <c r="Y997" s="111"/>
      <c r="Z997" s="111"/>
      <c r="AA997" s="111"/>
    </row>
    <row r="998" spans="1:27">
      <c r="A998" s="111"/>
      <c r="B998" s="111"/>
      <c r="C998" s="111"/>
      <c r="D998" s="111"/>
      <c r="E998" s="111"/>
      <c r="F998" s="111"/>
      <c r="G998" s="111"/>
      <c r="H998" s="111"/>
      <c r="I998" s="111"/>
      <c r="J998" s="111"/>
      <c r="K998" s="111"/>
      <c r="L998" s="111"/>
      <c r="M998" s="111"/>
      <c r="N998" s="111"/>
      <c r="O998" s="111"/>
      <c r="P998" s="111"/>
      <c r="Q998" s="111"/>
      <c r="R998" s="111"/>
      <c r="S998" s="111"/>
      <c r="T998" s="111"/>
      <c r="U998" s="111"/>
      <c r="V998" s="111"/>
      <c r="W998" s="111"/>
      <c r="X998" s="111"/>
      <c r="Y998" s="111"/>
      <c r="Z998" s="111"/>
      <c r="AA998" s="111"/>
    </row>
    <row r="999" spans="1:27">
      <c r="A999" s="111"/>
      <c r="B999" s="111"/>
      <c r="C999" s="111"/>
      <c r="D999" s="111"/>
      <c r="E999" s="111"/>
      <c r="F999" s="111"/>
      <c r="G999" s="111"/>
      <c r="H999" s="111"/>
      <c r="I999" s="111"/>
      <c r="J999" s="111"/>
      <c r="K999" s="111"/>
      <c r="L999" s="111"/>
      <c r="M999" s="111"/>
      <c r="N999" s="111"/>
      <c r="O999" s="111"/>
      <c r="P999" s="111"/>
      <c r="Q999" s="111"/>
      <c r="R999" s="111"/>
      <c r="S999" s="111"/>
      <c r="T999" s="111"/>
      <c r="U999" s="111"/>
      <c r="V999" s="111"/>
      <c r="W999" s="111"/>
      <c r="X999" s="111"/>
      <c r="Y999" s="111"/>
      <c r="Z999" s="111"/>
      <c r="AA999" s="111"/>
    </row>
    <row r="1000" spans="1:27">
      <c r="A1000" s="111"/>
      <c r="B1000" s="111"/>
      <c r="C1000" s="111"/>
      <c r="D1000" s="111"/>
      <c r="E1000" s="111"/>
      <c r="F1000" s="111"/>
      <c r="G1000" s="111"/>
      <c r="H1000" s="111"/>
      <c r="I1000" s="111"/>
      <c r="J1000" s="111"/>
      <c r="K1000" s="111"/>
      <c r="L1000" s="111"/>
      <c r="M1000" s="111"/>
      <c r="N1000" s="111"/>
      <c r="O1000" s="111"/>
      <c r="P1000" s="111"/>
      <c r="Q1000" s="111"/>
      <c r="R1000" s="111"/>
      <c r="S1000" s="111"/>
      <c r="T1000" s="111"/>
      <c r="U1000" s="111"/>
      <c r="V1000" s="111"/>
      <c r="W1000" s="111"/>
      <c r="X1000" s="111"/>
      <c r="Y1000" s="111"/>
      <c r="Z1000" s="111"/>
      <c r="AA1000" s="11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workbookViewId="0">
      <selection activeCell="B15" sqref="B15"/>
    </sheetView>
  </sheetViews>
  <sheetFormatPr defaultColWidth="15.140625" defaultRowHeight="15.75" customHeight="1"/>
  <cols>
    <col min="1" max="1" width="24.28515625" customWidth="1"/>
    <col min="2" max="2" width="90.5703125" customWidth="1"/>
    <col min="3" max="3" width="27" customWidth="1"/>
    <col min="4" max="4" width="39.28515625" customWidth="1"/>
    <col min="5" max="5" width="6.85546875" customWidth="1"/>
  </cols>
  <sheetData>
    <row r="1" spans="1:5" ht="12.75" customHeight="1">
      <c r="A1" s="113"/>
      <c r="B1" s="114" t="s">
        <v>1275</v>
      </c>
      <c r="C1" s="115"/>
    </row>
    <row r="2" spans="1:5" ht="12.75" customHeight="1">
      <c r="A2" s="116" t="s">
        <v>1276</v>
      </c>
      <c r="B2" s="117"/>
      <c r="C2" s="118"/>
    </row>
    <row r="3" spans="1:5" ht="12.75" customHeight="1">
      <c r="A3" s="119"/>
      <c r="B3" s="117"/>
      <c r="C3" s="118"/>
    </row>
    <row r="4" spans="1:5" ht="12.75" customHeight="1">
      <c r="A4" s="116" t="s">
        <v>1277</v>
      </c>
      <c r="B4" s="117"/>
      <c r="C4" s="118"/>
    </row>
    <row r="5" spans="1:5" ht="12.75" customHeight="1">
      <c r="A5" s="119"/>
      <c r="B5" s="117"/>
      <c r="C5" s="118"/>
    </row>
    <row r="6" spans="1:5" ht="12.75" customHeight="1">
      <c r="A6" s="116" t="s">
        <v>1278</v>
      </c>
      <c r="B6" s="117"/>
      <c r="C6" s="118"/>
    </row>
    <row r="7" spans="1:5" ht="12.75" customHeight="1">
      <c r="A7" s="116"/>
      <c r="B7" s="117"/>
      <c r="C7" s="118"/>
    </row>
    <row r="8" spans="1:5" ht="12.75" customHeight="1">
      <c r="A8" s="116" t="s">
        <v>1279</v>
      </c>
      <c r="B8" s="117"/>
      <c r="C8" s="118"/>
      <c r="D8" s="18" t="s">
        <v>1280</v>
      </c>
    </row>
    <row r="9" spans="1:5" ht="12.75" customHeight="1">
      <c r="A9" s="116"/>
      <c r="B9" s="117"/>
      <c r="C9" s="118"/>
      <c r="D9" t="s">
        <v>1281</v>
      </c>
    </row>
    <row r="10" spans="1:5" ht="12.75" customHeight="1">
      <c r="A10" s="116" t="s">
        <v>1282</v>
      </c>
      <c r="B10" s="117"/>
      <c r="C10" s="118"/>
      <c r="D10" s="120" t="s">
        <v>186</v>
      </c>
      <c r="E10" s="120">
        <v>5</v>
      </c>
    </row>
    <row r="11" spans="1:5" ht="12.75" customHeight="1">
      <c r="A11" s="116"/>
      <c r="B11" s="117"/>
      <c r="C11" s="118"/>
      <c r="D11" s="120" t="s">
        <v>333</v>
      </c>
      <c r="E11" s="120">
        <v>2</v>
      </c>
    </row>
    <row r="12" spans="1:5" ht="12.75" customHeight="1">
      <c r="A12" s="116" t="s">
        <v>1283</v>
      </c>
      <c r="B12" s="117"/>
      <c r="C12" s="118"/>
      <c r="D12" s="120" t="s">
        <v>198</v>
      </c>
      <c r="E12" s="120">
        <v>3</v>
      </c>
    </row>
    <row r="13" spans="1:5" ht="12.75" customHeight="1">
      <c r="A13" s="121"/>
      <c r="B13" s="122" t="s">
        <v>1284</v>
      </c>
      <c r="C13" s="118"/>
      <c r="D13" s="120" t="s">
        <v>392</v>
      </c>
      <c r="E13" s="120">
        <v>1</v>
      </c>
    </row>
    <row r="14" spans="1:5" ht="12.75" customHeight="1">
      <c r="A14" s="116"/>
      <c r="B14" s="117"/>
      <c r="C14" s="118"/>
      <c r="D14" s="120" t="s">
        <v>334</v>
      </c>
      <c r="E14" s="120">
        <v>4</v>
      </c>
    </row>
    <row r="15" spans="1:5" ht="12.75" customHeight="1">
      <c r="A15" s="116" t="s">
        <v>1285</v>
      </c>
      <c r="B15" s="117"/>
      <c r="C15" s="118"/>
    </row>
    <row r="16" spans="1:5" ht="12.75" customHeight="1">
      <c r="A16" s="119"/>
      <c r="B16" s="117"/>
      <c r="C16" s="118"/>
    </row>
    <row r="17" spans="1:5" ht="12.75" customHeight="1">
      <c r="A17" s="116" t="s">
        <v>1286</v>
      </c>
      <c r="B17" s="117"/>
      <c r="C17" s="118"/>
    </row>
    <row r="18" spans="1:5" ht="12.75" customHeight="1">
      <c r="A18" s="119" t="s">
        <v>1287</v>
      </c>
      <c r="B18" s="117"/>
      <c r="C18" s="118"/>
      <c r="D18" s="18" t="s">
        <v>1288</v>
      </c>
      <c r="E18" s="120"/>
    </row>
    <row r="19" spans="1:5" ht="12.75" customHeight="1">
      <c r="A19" s="119"/>
      <c r="B19" s="117"/>
      <c r="C19" s="118"/>
      <c r="D19" s="18" t="s">
        <v>420</v>
      </c>
      <c r="E19" s="120">
        <v>1</v>
      </c>
    </row>
    <row r="20" spans="1:5" ht="12.75" customHeight="1">
      <c r="A20" s="119" t="s">
        <v>1289</v>
      </c>
      <c r="B20" s="117"/>
      <c r="C20" s="118"/>
      <c r="D20" s="120" t="s">
        <v>393</v>
      </c>
      <c r="E20" s="120">
        <v>2</v>
      </c>
    </row>
    <row r="21" spans="1:5" ht="12.75" customHeight="1">
      <c r="A21" s="123" t="s">
        <v>1290</v>
      </c>
      <c r="B21" s="117" t="s">
        <v>1281</v>
      </c>
      <c r="C21" s="118"/>
      <c r="D21" s="120" t="s">
        <v>404</v>
      </c>
      <c r="E21" s="120">
        <v>3</v>
      </c>
    </row>
    <row r="22" spans="1:5" ht="12.75" customHeight="1">
      <c r="A22" s="123" t="s">
        <v>1291</v>
      </c>
      <c r="B22" s="117" t="s">
        <v>1292</v>
      </c>
      <c r="C22" s="118"/>
      <c r="D22" s="120" t="s">
        <v>367</v>
      </c>
      <c r="E22" s="120">
        <v>4</v>
      </c>
    </row>
    <row r="23" spans="1:5" ht="12.75" customHeight="1">
      <c r="A23" s="123" t="s">
        <v>1293</v>
      </c>
      <c r="B23" s="117" t="s">
        <v>1294</v>
      </c>
      <c r="C23" s="118"/>
      <c r="D23" s="120" t="s">
        <v>390</v>
      </c>
      <c r="E23" s="120">
        <v>5</v>
      </c>
    </row>
    <row r="24" spans="1:5" ht="12.75" customHeight="1">
      <c r="A24" s="123" t="s">
        <v>1295</v>
      </c>
      <c r="B24" s="117" t="s">
        <v>1296</v>
      </c>
      <c r="C24" s="118"/>
      <c r="D24" s="120" t="s">
        <v>366</v>
      </c>
      <c r="E24" s="120">
        <v>6</v>
      </c>
    </row>
    <row r="25" spans="1:5" ht="13.5" customHeight="1">
      <c r="A25" s="123" t="s">
        <v>1297</v>
      </c>
      <c r="B25" s="117" t="s">
        <v>1298</v>
      </c>
      <c r="C25" s="118"/>
      <c r="D25" s="124" t="s">
        <v>337</v>
      </c>
      <c r="E25" s="120">
        <v>7</v>
      </c>
    </row>
    <row r="26" spans="1:5" ht="12.75" customHeight="1">
      <c r="A26" s="123" t="s">
        <v>1299</v>
      </c>
      <c r="B26" s="117" t="s">
        <v>1300</v>
      </c>
      <c r="C26" s="118"/>
    </row>
    <row r="27" spans="1:5" ht="12.75" customHeight="1">
      <c r="A27" s="123" t="s">
        <v>1301</v>
      </c>
      <c r="B27" s="117" t="s">
        <v>1302</v>
      </c>
      <c r="C27" s="118"/>
    </row>
    <row r="28" spans="1:5" ht="12.75" customHeight="1">
      <c r="A28" s="119" t="s">
        <v>1303</v>
      </c>
      <c r="B28" s="117"/>
      <c r="C28" s="118"/>
      <c r="D28" s="18" t="s">
        <v>814</v>
      </c>
    </row>
    <row r="29" spans="1:5" ht="12.75" customHeight="1">
      <c r="A29" s="119"/>
      <c r="B29" s="117"/>
      <c r="C29" s="118"/>
      <c r="D29" s="125" t="s">
        <v>386</v>
      </c>
      <c r="E29" s="18">
        <v>1</v>
      </c>
    </row>
    <row r="30" spans="1:5" ht="12.75" customHeight="1">
      <c r="A30" s="186" t="s">
        <v>1304</v>
      </c>
      <c r="B30" s="187"/>
      <c r="C30" s="187"/>
      <c r="D30" s="21" t="s">
        <v>368</v>
      </c>
      <c r="E30" s="18">
        <v>3</v>
      </c>
    </row>
    <row r="31" spans="1:5" ht="12.75" customHeight="1">
      <c r="A31" s="126" t="s">
        <v>1305</v>
      </c>
      <c r="B31" s="127" t="s">
        <v>1306</v>
      </c>
      <c r="C31" s="128" t="s">
        <v>1307</v>
      </c>
      <c r="D31" s="21" t="s">
        <v>394</v>
      </c>
      <c r="E31" s="18">
        <v>6</v>
      </c>
    </row>
    <row r="32" spans="1:5" ht="12.75" customHeight="1">
      <c r="A32" s="129" t="s">
        <v>1308</v>
      </c>
      <c r="B32" s="130" t="s">
        <v>1309</v>
      </c>
      <c r="C32" s="131" t="s">
        <v>1310</v>
      </c>
      <c r="D32" s="21" t="s">
        <v>405</v>
      </c>
      <c r="E32" s="18">
        <v>4</v>
      </c>
    </row>
    <row r="33" spans="1:5" ht="12.75" customHeight="1">
      <c r="A33" s="129" t="s">
        <v>1311</v>
      </c>
      <c r="B33" s="130" t="s">
        <v>1312</v>
      </c>
      <c r="C33" s="131" t="s">
        <v>1310</v>
      </c>
      <c r="D33" s="125" t="s">
        <v>424</v>
      </c>
      <c r="E33" s="18">
        <v>2</v>
      </c>
    </row>
    <row r="34" spans="1:5" ht="12.75" customHeight="1">
      <c r="A34" s="129" t="s">
        <v>1313</v>
      </c>
      <c r="B34" s="130" t="s">
        <v>1314</v>
      </c>
      <c r="C34" s="131" t="s">
        <v>1310</v>
      </c>
      <c r="D34" s="21" t="s">
        <v>429</v>
      </c>
      <c r="E34" s="18">
        <v>5</v>
      </c>
    </row>
    <row r="35" spans="1:5" ht="12.75" customHeight="1">
      <c r="A35" s="129" t="s">
        <v>1315</v>
      </c>
      <c r="B35" s="130" t="s">
        <v>1316</v>
      </c>
      <c r="C35" s="131" t="s">
        <v>1310</v>
      </c>
      <c r="D35" s="21" t="s">
        <v>339</v>
      </c>
      <c r="E35" s="18">
        <v>7</v>
      </c>
    </row>
    <row r="36" spans="1:5" ht="12.75" customHeight="1">
      <c r="A36" s="129" t="s">
        <v>1317</v>
      </c>
      <c r="B36" s="130" t="s">
        <v>1318</v>
      </c>
      <c r="C36" s="131" t="s">
        <v>1310</v>
      </c>
    </row>
    <row r="37" spans="1:5" ht="12.75" customHeight="1">
      <c r="A37" s="129" t="s">
        <v>1319</v>
      </c>
      <c r="B37" s="130" t="s">
        <v>1320</v>
      </c>
      <c r="C37" s="131" t="s">
        <v>1310</v>
      </c>
      <c r="D37" s="18" t="s">
        <v>1321</v>
      </c>
    </row>
    <row r="38" spans="1:5" ht="12.75" customHeight="1">
      <c r="A38" s="132" t="s">
        <v>1322</v>
      </c>
      <c r="B38" s="133" t="s">
        <v>1323</v>
      </c>
      <c r="C38" s="134" t="s">
        <v>1310</v>
      </c>
      <c r="D38" s="21" t="s">
        <v>369</v>
      </c>
      <c r="E38" s="18">
        <v>2</v>
      </c>
    </row>
    <row r="39" spans="1:5" ht="12.75" customHeight="1">
      <c r="A39" s="186" t="s">
        <v>1324</v>
      </c>
      <c r="B39" s="187"/>
      <c r="C39" s="135" t="s">
        <v>1307</v>
      </c>
      <c r="D39" s="21" t="s">
        <v>341</v>
      </c>
      <c r="E39" s="18">
        <v>6</v>
      </c>
    </row>
    <row r="40" spans="1:5" ht="12.75" customHeight="1">
      <c r="A40" s="136" t="s">
        <v>1325</v>
      </c>
      <c r="B40" s="137" t="s">
        <v>1326</v>
      </c>
      <c r="C40" s="131" t="s">
        <v>1327</v>
      </c>
      <c r="D40" s="21" t="s">
        <v>391</v>
      </c>
      <c r="E40" s="18">
        <v>5</v>
      </c>
    </row>
    <row r="41" spans="1:5" ht="12.75" customHeight="1">
      <c r="A41" s="136" t="s">
        <v>1328</v>
      </c>
      <c r="B41" s="130" t="s">
        <v>1329</v>
      </c>
      <c r="C41" s="131" t="s">
        <v>1310</v>
      </c>
      <c r="D41" s="21" t="s">
        <v>395</v>
      </c>
      <c r="E41" s="18">
        <v>3</v>
      </c>
    </row>
    <row r="42" spans="1:5" ht="12.75" customHeight="1">
      <c r="A42" s="136" t="s">
        <v>1330</v>
      </c>
      <c r="B42" s="130" t="s">
        <v>1331</v>
      </c>
      <c r="C42" s="131" t="s">
        <v>1332</v>
      </c>
      <c r="D42" s="21" t="s">
        <v>406</v>
      </c>
      <c r="E42" s="18">
        <v>1</v>
      </c>
    </row>
    <row r="43" spans="1:5" ht="12.75" customHeight="1">
      <c r="A43" s="138" t="s">
        <v>1333</v>
      </c>
      <c r="B43" s="133" t="s">
        <v>1334</v>
      </c>
      <c r="C43" s="134" t="s">
        <v>1335</v>
      </c>
      <c r="D43" s="21" t="s">
        <v>426</v>
      </c>
      <c r="E43" s="18">
        <v>4</v>
      </c>
    </row>
    <row r="44" spans="1:5" ht="12.75" customHeight="1">
      <c r="A44" s="119"/>
      <c r="B44" s="117"/>
      <c r="C44" s="118"/>
    </row>
    <row r="45" spans="1:5" ht="12.75" customHeight="1">
      <c r="A45" s="116" t="s">
        <v>1336</v>
      </c>
      <c r="B45" s="117"/>
      <c r="C45" s="118"/>
    </row>
    <row r="46" spans="1:5" ht="12.75" customHeight="1">
      <c r="A46" s="139" t="s">
        <v>1337</v>
      </c>
      <c r="B46" s="140"/>
      <c r="C46" s="141"/>
    </row>
    <row r="47" spans="1:5" ht="12.75" customHeight="1">
      <c r="A47" s="142" t="s">
        <v>1338</v>
      </c>
      <c r="B47" s="121"/>
      <c r="C47" s="143"/>
    </row>
    <row r="48" spans="1:5" ht="26.25" customHeight="1">
      <c r="A48" s="188" t="s">
        <v>1339</v>
      </c>
      <c r="B48" s="183"/>
      <c r="C48" s="183"/>
    </row>
  </sheetData>
  <mergeCells count="3">
    <mergeCell ref="A30:C30"/>
    <mergeCell ref="A39:B39"/>
    <mergeCell ref="A48:C48"/>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6"/>
  <sheetViews>
    <sheetView workbookViewId="0"/>
  </sheetViews>
  <sheetFormatPr defaultColWidth="15.140625" defaultRowHeight="15.75" customHeight="1"/>
  <cols>
    <col min="4" max="4" width="15.28515625" customWidth="1"/>
    <col min="5" max="5" width="14.7109375" customWidth="1"/>
    <col min="10" max="12" width="65.7109375" customWidth="1"/>
    <col min="13" max="13" width="40.42578125" customWidth="1"/>
    <col min="14" max="14" width="37.42578125" customWidth="1"/>
    <col min="19" max="19" width="29.42578125" customWidth="1"/>
    <col min="20" max="20" width="60.28515625" customWidth="1"/>
    <col min="21" max="27" width="61.5703125" customWidth="1"/>
    <col min="28" max="28" width="40" customWidth="1"/>
    <col min="29" max="29" width="35.28515625" customWidth="1"/>
    <col min="30" max="30" width="34.42578125" customWidth="1"/>
    <col min="31" max="34" width="37.85546875" customWidth="1"/>
    <col min="35" max="41" width="61.5703125" customWidth="1"/>
  </cols>
  <sheetData>
    <row r="1" spans="1:41">
      <c r="A1" s="2" t="s">
        <v>0</v>
      </c>
      <c r="B1" s="2" t="s">
        <v>1</v>
      </c>
      <c r="C1" s="17" t="s">
        <v>2</v>
      </c>
      <c r="D1" s="17" t="s">
        <v>3</v>
      </c>
      <c r="E1" s="2" t="s">
        <v>4</v>
      </c>
      <c r="F1" s="2" t="s">
        <v>5</v>
      </c>
      <c r="G1" s="2" t="s">
        <v>6</v>
      </c>
      <c r="H1" s="2" t="s">
        <v>7</v>
      </c>
      <c r="I1" s="2" t="s">
        <v>8</v>
      </c>
      <c r="J1" s="2" t="s">
        <v>19</v>
      </c>
      <c r="K1" s="2" t="s">
        <v>11</v>
      </c>
      <c r="L1" s="2" t="s">
        <v>23</v>
      </c>
      <c r="M1" s="2" t="s">
        <v>25</v>
      </c>
      <c r="N1" s="2" t="s">
        <v>27</v>
      </c>
      <c r="O1" s="2" t="s">
        <v>29</v>
      </c>
      <c r="P1" s="2" t="s">
        <v>31</v>
      </c>
      <c r="Q1" s="2" t="s">
        <v>52</v>
      </c>
      <c r="R1" s="2" t="s">
        <v>20</v>
      </c>
      <c r="S1" s="2" t="s">
        <v>21</v>
      </c>
      <c r="T1" s="2" t="s">
        <v>289</v>
      </c>
      <c r="U1" s="2" t="s">
        <v>290</v>
      </c>
      <c r="V1" s="2" t="s">
        <v>293</v>
      </c>
      <c r="W1" s="2" t="s">
        <v>63</v>
      </c>
      <c r="X1" s="2" t="s">
        <v>32</v>
      </c>
      <c r="Y1" s="2" t="s">
        <v>34</v>
      </c>
      <c r="Z1" s="3" t="s">
        <v>35</v>
      </c>
      <c r="AA1" s="2" t="s">
        <v>36</v>
      </c>
      <c r="AB1" s="2" t="s">
        <v>295</v>
      </c>
      <c r="AC1" s="2" t="s">
        <v>39</v>
      </c>
      <c r="AD1" s="2" t="s">
        <v>41</v>
      </c>
      <c r="AE1" s="2" t="s">
        <v>42</v>
      </c>
      <c r="AF1" s="18" t="s">
        <v>43</v>
      </c>
      <c r="AG1" s="19" t="s">
        <v>45</v>
      </c>
      <c r="AH1" s="19" t="s">
        <v>304</v>
      </c>
      <c r="AI1" s="2" t="s">
        <v>305</v>
      </c>
      <c r="AJ1" s="2" t="s">
        <v>307</v>
      </c>
      <c r="AK1" s="2" t="s">
        <v>309</v>
      </c>
      <c r="AL1" s="2" t="s">
        <v>312</v>
      </c>
      <c r="AM1" s="2" t="s">
        <v>313</v>
      </c>
      <c r="AN1" s="2" t="s">
        <v>315</v>
      </c>
      <c r="AO1" s="2" t="s">
        <v>317</v>
      </c>
    </row>
    <row r="2" spans="1:41">
      <c r="A2" s="2">
        <v>3810607079</v>
      </c>
      <c r="B2" s="2">
        <v>61781046</v>
      </c>
      <c r="C2" s="17">
        <v>42068.922106481485</v>
      </c>
      <c r="D2" s="17">
        <v>42068.922673611109</v>
      </c>
      <c r="E2" s="2" t="s">
        <v>1148</v>
      </c>
      <c r="F2" s="2"/>
      <c r="G2" s="7"/>
      <c r="H2" s="7"/>
      <c r="I2" s="7"/>
      <c r="J2" s="2" t="s">
        <v>81</v>
      </c>
      <c r="K2" s="2" t="s">
        <v>588</v>
      </c>
      <c r="L2" s="2"/>
      <c r="M2" s="2"/>
      <c r="N2" s="2"/>
      <c r="O2" s="6"/>
      <c r="P2" s="2"/>
      <c r="Q2" s="2"/>
      <c r="R2" s="2"/>
      <c r="S2" s="2"/>
      <c r="T2" s="2"/>
      <c r="U2" s="2"/>
      <c r="V2" s="2"/>
      <c r="W2" s="2"/>
      <c r="X2" s="2"/>
      <c r="Y2" s="2"/>
      <c r="Z2" s="2"/>
      <c r="AA2" s="2"/>
      <c r="AB2" s="2"/>
      <c r="AC2" s="2"/>
      <c r="AD2" s="2"/>
      <c r="AE2" s="2"/>
      <c r="AF2" s="2"/>
      <c r="AG2" s="2"/>
      <c r="AH2" s="2"/>
      <c r="AI2" s="2" t="s">
        <v>198</v>
      </c>
      <c r="AJ2" s="2" t="s">
        <v>198</v>
      </c>
      <c r="AK2" s="2" t="s">
        <v>540</v>
      </c>
      <c r="AL2" s="2" t="s">
        <v>542</v>
      </c>
      <c r="AM2" s="2" t="s">
        <v>540</v>
      </c>
      <c r="AN2" s="2" t="s">
        <v>424</v>
      </c>
      <c r="AO2" s="2" t="s">
        <v>395</v>
      </c>
    </row>
    <row r="3" spans="1:41">
      <c r="A3" s="2">
        <v>3811033865</v>
      </c>
      <c r="B3" s="2">
        <v>61781046</v>
      </c>
      <c r="C3" s="17">
        <v>42069.093425925923</v>
      </c>
      <c r="D3" s="17">
        <v>42069.093807870369</v>
      </c>
      <c r="E3" s="2" t="s">
        <v>1148</v>
      </c>
      <c r="F3" s="2"/>
      <c r="G3" s="7"/>
      <c r="H3" s="7"/>
      <c r="I3" s="7"/>
      <c r="J3" s="2" t="s">
        <v>81</v>
      </c>
      <c r="K3" s="2" t="s">
        <v>641</v>
      </c>
      <c r="L3" s="2"/>
      <c r="M3" s="2"/>
      <c r="N3" s="2"/>
      <c r="O3" s="6"/>
      <c r="P3" s="2"/>
      <c r="Q3" s="2"/>
      <c r="R3" s="2"/>
      <c r="S3" s="2"/>
      <c r="T3" s="2"/>
      <c r="U3" s="2"/>
      <c r="V3" s="2"/>
      <c r="W3" s="2"/>
      <c r="X3" s="2"/>
      <c r="Y3" s="2"/>
      <c r="Z3" s="2"/>
      <c r="AA3" s="2"/>
      <c r="AB3" s="2"/>
      <c r="AC3" s="2"/>
      <c r="AD3" s="2"/>
      <c r="AE3" s="2"/>
      <c r="AF3" s="2"/>
      <c r="AG3" s="2"/>
      <c r="AH3" s="2"/>
      <c r="AI3" s="2" t="s">
        <v>333</v>
      </c>
      <c r="AJ3" s="2" t="s">
        <v>198</v>
      </c>
      <c r="AK3" s="2" t="s">
        <v>542</v>
      </c>
      <c r="AL3" s="2" t="s">
        <v>540</v>
      </c>
      <c r="AM3" s="2" t="s">
        <v>540</v>
      </c>
      <c r="AN3" s="2" t="s">
        <v>368</v>
      </c>
      <c r="AO3" s="2" t="s">
        <v>369</v>
      </c>
    </row>
    <row r="4" spans="1:41">
      <c r="A4" s="2">
        <v>3813940032</v>
      </c>
      <c r="B4" s="2">
        <v>61781046</v>
      </c>
      <c r="C4" s="17">
        <v>42070.430648148147</v>
      </c>
      <c r="D4" s="17">
        <v>42070.43109953704</v>
      </c>
      <c r="E4" s="2" t="s">
        <v>1148</v>
      </c>
      <c r="F4" s="2"/>
      <c r="G4" s="7"/>
      <c r="H4" s="7"/>
      <c r="I4" s="7"/>
      <c r="J4" s="2" t="s">
        <v>81</v>
      </c>
      <c r="K4" s="2" t="s">
        <v>641</v>
      </c>
      <c r="L4" s="2"/>
      <c r="M4" s="2"/>
      <c r="N4" s="2"/>
      <c r="O4" s="6"/>
      <c r="P4" s="2"/>
      <c r="Q4" s="2"/>
      <c r="R4" s="2"/>
      <c r="S4" s="2"/>
      <c r="T4" s="2"/>
      <c r="U4" s="2"/>
      <c r="V4" s="2"/>
      <c r="W4" s="2"/>
      <c r="X4" s="2"/>
      <c r="Y4" s="2"/>
      <c r="Z4" s="2"/>
      <c r="AA4" s="2"/>
      <c r="AB4" s="2"/>
      <c r="AC4" s="2"/>
      <c r="AD4" s="2"/>
      <c r="AE4" s="2"/>
      <c r="AF4" s="2"/>
      <c r="AG4" s="2"/>
      <c r="AH4" s="2"/>
      <c r="AI4" s="2" t="s">
        <v>186</v>
      </c>
      <c r="AJ4" s="2" t="s">
        <v>186</v>
      </c>
      <c r="AK4" s="2" t="s">
        <v>335</v>
      </c>
      <c r="AL4" s="2" t="s">
        <v>335</v>
      </c>
      <c r="AM4" s="2" t="s">
        <v>335</v>
      </c>
      <c r="AN4" s="2" t="s">
        <v>339</v>
      </c>
      <c r="AO4" s="2" t="s">
        <v>341</v>
      </c>
    </row>
    <row r="5" spans="1:41">
      <c r="A5" s="2">
        <v>3821575094</v>
      </c>
      <c r="B5" s="2">
        <v>61781046</v>
      </c>
      <c r="C5" s="17">
        <v>42074.039317129631</v>
      </c>
      <c r="D5" s="17">
        <v>42074.039583333331</v>
      </c>
      <c r="E5" s="2" t="s">
        <v>140</v>
      </c>
      <c r="F5" s="2"/>
      <c r="G5" s="7"/>
      <c r="H5" s="7"/>
      <c r="I5" s="7"/>
      <c r="J5" s="2" t="s">
        <v>81</v>
      </c>
      <c r="K5" s="2" t="s">
        <v>588</v>
      </c>
      <c r="L5" s="2"/>
      <c r="M5" s="2"/>
      <c r="N5" s="2"/>
      <c r="O5" s="6"/>
      <c r="P5" s="2"/>
      <c r="Q5" s="2"/>
      <c r="R5" s="2"/>
      <c r="S5" s="2"/>
      <c r="T5" s="2"/>
      <c r="U5" s="2"/>
      <c r="V5" s="2"/>
      <c r="W5" s="2"/>
      <c r="X5" s="2"/>
      <c r="Y5" s="2"/>
      <c r="Z5" s="2"/>
      <c r="AA5" s="2"/>
      <c r="AB5" s="2"/>
      <c r="AC5" s="2"/>
      <c r="AD5" s="2"/>
      <c r="AE5" s="2"/>
      <c r="AF5" s="2"/>
      <c r="AG5" s="2"/>
      <c r="AH5" s="2"/>
      <c r="AI5" s="2" t="s">
        <v>333</v>
      </c>
      <c r="AJ5" s="2" t="s">
        <v>198</v>
      </c>
      <c r="AK5" s="2" t="s">
        <v>542</v>
      </c>
      <c r="AL5" s="2" t="s">
        <v>542</v>
      </c>
      <c r="AM5" s="2" t="s">
        <v>542</v>
      </c>
      <c r="AN5" s="2" t="s">
        <v>424</v>
      </c>
      <c r="AO5" s="2" t="s">
        <v>369</v>
      </c>
    </row>
    <row r="6" spans="1:41">
      <c r="A6" s="2">
        <v>3821565747</v>
      </c>
      <c r="B6" s="2">
        <v>61781046</v>
      </c>
      <c r="C6" s="17">
        <v>42074.036469907405</v>
      </c>
      <c r="D6" s="17">
        <v>42074.038206018522</v>
      </c>
      <c r="E6" s="2" t="s">
        <v>140</v>
      </c>
      <c r="F6" s="2"/>
      <c r="G6" s="9" t="s">
        <v>556</v>
      </c>
      <c r="H6" s="9" t="s">
        <v>557</v>
      </c>
      <c r="I6" s="7"/>
      <c r="J6" s="2" t="s">
        <v>170</v>
      </c>
      <c r="K6" s="2" t="s">
        <v>1340</v>
      </c>
      <c r="L6" s="2" t="s">
        <v>556</v>
      </c>
      <c r="M6" s="2" t="s">
        <v>410</v>
      </c>
      <c r="N6" s="2" t="s">
        <v>557</v>
      </c>
      <c r="O6" s="6" t="s">
        <v>86</v>
      </c>
      <c r="P6" s="2" t="s">
        <v>87</v>
      </c>
      <c r="Q6" s="2" t="s">
        <v>560</v>
      </c>
      <c r="R6" s="2" t="s">
        <v>561</v>
      </c>
      <c r="S6" s="2" t="s">
        <v>562</v>
      </c>
      <c r="T6" s="2" t="s">
        <v>563</v>
      </c>
      <c r="U6" s="2" t="s">
        <v>564</v>
      </c>
      <c r="V6" s="2" t="s">
        <v>449</v>
      </c>
      <c r="W6" s="2" t="s">
        <v>452</v>
      </c>
      <c r="X6" s="2"/>
      <c r="Y6" s="2"/>
      <c r="Z6" s="2"/>
      <c r="AA6" s="2"/>
      <c r="AB6" s="2"/>
      <c r="AC6" s="2"/>
      <c r="AD6" s="2"/>
      <c r="AE6" s="2"/>
      <c r="AF6" s="2"/>
      <c r="AG6" s="2"/>
      <c r="AH6" s="2"/>
      <c r="AI6" s="2" t="s">
        <v>198</v>
      </c>
      <c r="AJ6" s="2" t="s">
        <v>198</v>
      </c>
      <c r="AK6" s="2" t="s">
        <v>1341</v>
      </c>
      <c r="AL6" s="2" t="s">
        <v>540</v>
      </c>
      <c r="AM6" s="2" t="s">
        <v>337</v>
      </c>
      <c r="AN6" s="2" t="s">
        <v>368</v>
      </c>
      <c r="AO6" s="2" t="s">
        <v>395</v>
      </c>
    </row>
    <row r="7" spans="1:41">
      <c r="A7" s="2">
        <v>3821894792</v>
      </c>
      <c r="B7" s="2">
        <v>61781046</v>
      </c>
      <c r="C7" s="17">
        <v>42074.156724537039</v>
      </c>
      <c r="D7" s="17">
        <v>42074.15697916667</v>
      </c>
      <c r="E7" s="2" t="s">
        <v>140</v>
      </c>
      <c r="F7" s="2"/>
      <c r="G7" s="7"/>
      <c r="H7" s="7"/>
      <c r="I7" s="7"/>
      <c r="J7" s="2" t="s">
        <v>81</v>
      </c>
      <c r="K7" s="2" t="s">
        <v>641</v>
      </c>
      <c r="L7" s="2"/>
      <c r="M7" s="2"/>
      <c r="N7" s="2"/>
      <c r="O7" s="6"/>
      <c r="P7" s="2"/>
      <c r="Q7" s="2"/>
      <c r="R7" s="2"/>
      <c r="S7" s="2"/>
      <c r="T7" s="2"/>
      <c r="U7" s="2"/>
      <c r="V7" s="2"/>
      <c r="W7" s="2"/>
      <c r="X7" s="2"/>
      <c r="Y7" s="2"/>
      <c r="Z7" s="2"/>
      <c r="AA7" s="2"/>
      <c r="AB7" s="2"/>
      <c r="AC7" s="2"/>
      <c r="AD7" s="2"/>
      <c r="AE7" s="2"/>
      <c r="AF7" s="2"/>
      <c r="AG7" s="2"/>
      <c r="AH7" s="2"/>
      <c r="AI7" s="2" t="s">
        <v>198</v>
      </c>
      <c r="AJ7" s="2" t="s">
        <v>198</v>
      </c>
      <c r="AK7" s="2" t="s">
        <v>540</v>
      </c>
      <c r="AL7" s="2" t="s">
        <v>542</v>
      </c>
      <c r="AM7" s="2" t="s">
        <v>542</v>
      </c>
      <c r="AN7" s="2" t="s">
        <v>424</v>
      </c>
      <c r="AO7" s="2" t="s">
        <v>369</v>
      </c>
    </row>
    <row r="8" spans="1:41">
      <c r="A8" s="2">
        <v>3821990748</v>
      </c>
      <c r="B8" s="2">
        <v>61781046</v>
      </c>
      <c r="C8" s="17">
        <v>42074.203043981484</v>
      </c>
      <c r="D8" s="17">
        <v>42074.203773148147</v>
      </c>
      <c r="E8" s="2" t="s">
        <v>140</v>
      </c>
      <c r="F8" s="2"/>
      <c r="G8" s="9" t="s">
        <v>83</v>
      </c>
      <c r="H8" s="9" t="s">
        <v>85</v>
      </c>
      <c r="I8" s="7"/>
      <c r="J8" s="2" t="s">
        <v>170</v>
      </c>
      <c r="K8" s="2" t="s">
        <v>1340</v>
      </c>
      <c r="L8" s="2" t="s">
        <v>83</v>
      </c>
      <c r="M8" s="2" t="s">
        <v>83</v>
      </c>
      <c r="N8" s="2" t="s">
        <v>85</v>
      </c>
      <c r="O8" s="6" t="s">
        <v>86</v>
      </c>
      <c r="P8" s="2" t="s">
        <v>87</v>
      </c>
      <c r="Q8" s="2" t="s">
        <v>560</v>
      </c>
      <c r="R8" s="2" t="s">
        <v>561</v>
      </c>
      <c r="S8" s="2" t="s">
        <v>83</v>
      </c>
      <c r="T8" s="2" t="s">
        <v>85</v>
      </c>
      <c r="U8" s="2" t="s">
        <v>564</v>
      </c>
      <c r="V8" s="2" t="s">
        <v>449</v>
      </c>
      <c r="W8" s="2" t="s">
        <v>452</v>
      </c>
      <c r="X8" s="2"/>
      <c r="Y8" s="2"/>
      <c r="Z8" s="2"/>
      <c r="AA8" s="2"/>
      <c r="AB8" s="2"/>
      <c r="AC8" s="2"/>
      <c r="AD8" s="2"/>
      <c r="AE8" s="2"/>
      <c r="AF8" s="2"/>
      <c r="AG8" s="2"/>
      <c r="AH8" s="2"/>
      <c r="AI8" s="2" t="s">
        <v>333</v>
      </c>
      <c r="AJ8" s="2" t="s">
        <v>333</v>
      </c>
      <c r="AK8" s="2" t="s">
        <v>640</v>
      </c>
      <c r="AL8" s="2" t="s">
        <v>640</v>
      </c>
      <c r="AM8" s="2" t="s">
        <v>640</v>
      </c>
      <c r="AN8" s="2" t="s">
        <v>405</v>
      </c>
      <c r="AO8" s="2" t="s">
        <v>395</v>
      </c>
    </row>
    <row r="9" spans="1:41">
      <c r="A9" s="2">
        <v>3821990063</v>
      </c>
      <c r="B9" s="2">
        <v>61781046</v>
      </c>
      <c r="C9" s="17">
        <v>42074.202685185184</v>
      </c>
      <c r="D9" s="17">
        <v>42074.202951388892</v>
      </c>
      <c r="E9" s="2" t="s">
        <v>140</v>
      </c>
      <c r="F9" s="2"/>
      <c r="G9" s="7"/>
      <c r="H9" s="7"/>
      <c r="I9" s="7"/>
      <c r="J9" s="2" t="s">
        <v>81</v>
      </c>
      <c r="K9" s="2" t="s">
        <v>641</v>
      </c>
      <c r="L9" s="2"/>
      <c r="M9" s="2"/>
      <c r="N9" s="2"/>
      <c r="O9" s="6"/>
      <c r="P9" s="2"/>
      <c r="Q9" s="2"/>
      <c r="R9" s="2"/>
      <c r="S9" s="2"/>
      <c r="T9" s="2"/>
      <c r="U9" s="2"/>
      <c r="V9" s="2"/>
      <c r="W9" s="2"/>
      <c r="X9" s="2"/>
      <c r="Y9" s="2"/>
      <c r="Z9" s="2"/>
      <c r="AA9" s="2"/>
      <c r="AB9" s="2"/>
      <c r="AC9" s="2"/>
      <c r="AD9" s="2"/>
      <c r="AE9" s="2"/>
      <c r="AF9" s="2"/>
      <c r="AG9" s="2"/>
      <c r="AH9" s="2"/>
      <c r="AI9" s="2" t="s">
        <v>333</v>
      </c>
      <c r="AJ9" s="2" t="s">
        <v>333</v>
      </c>
      <c r="AK9" s="2" t="s">
        <v>640</v>
      </c>
      <c r="AL9" s="2" t="s">
        <v>640</v>
      </c>
      <c r="AM9" s="2" t="s">
        <v>640</v>
      </c>
      <c r="AN9" s="2" t="s">
        <v>424</v>
      </c>
      <c r="AO9" s="2" t="s">
        <v>369</v>
      </c>
    </row>
    <row r="10" spans="1:41">
      <c r="A10" s="2">
        <v>3949752333</v>
      </c>
      <c r="B10" s="2">
        <v>61781046</v>
      </c>
      <c r="C10" s="45">
        <v>42131.209583333337</v>
      </c>
      <c r="D10" s="45">
        <v>42131.210034722222</v>
      </c>
      <c r="E10" s="2" t="s">
        <v>140</v>
      </c>
      <c r="F10" s="2"/>
      <c r="G10" s="7"/>
      <c r="H10" s="7"/>
      <c r="I10" s="7"/>
      <c r="J10" s="2" t="s">
        <v>81</v>
      </c>
      <c r="K10" s="2">
        <v>123456789</v>
      </c>
      <c r="L10" s="2"/>
      <c r="M10" s="2"/>
      <c r="N10" s="2"/>
      <c r="O10" s="6"/>
      <c r="P10" s="2"/>
      <c r="Q10" s="2"/>
      <c r="R10" s="2"/>
      <c r="S10" s="2"/>
      <c r="T10" s="2"/>
      <c r="U10" s="2"/>
      <c r="V10" s="2"/>
      <c r="W10" s="2"/>
      <c r="X10" s="2"/>
      <c r="Y10" s="2"/>
      <c r="Z10" s="2"/>
      <c r="AA10" s="2"/>
      <c r="AB10" s="2"/>
      <c r="AC10" s="2"/>
      <c r="AD10" s="2"/>
      <c r="AE10" s="2"/>
      <c r="AF10" s="2"/>
      <c r="AG10" s="2"/>
      <c r="AH10" s="2"/>
      <c r="AI10" s="2" t="s">
        <v>333</v>
      </c>
      <c r="AJ10" s="2" t="s">
        <v>333</v>
      </c>
      <c r="AK10" s="2" t="s">
        <v>640</v>
      </c>
      <c r="AL10" s="2" t="s">
        <v>640</v>
      </c>
      <c r="AM10" s="2" t="s">
        <v>640</v>
      </c>
      <c r="AN10" s="2" t="s">
        <v>405</v>
      </c>
      <c r="AO10" s="2" t="s">
        <v>369</v>
      </c>
    </row>
    <row r="11" spans="1:41">
      <c r="A11" s="2">
        <v>3949816044</v>
      </c>
      <c r="B11" s="2">
        <v>61781046</v>
      </c>
      <c r="C11" s="45">
        <v>42131.251956018517</v>
      </c>
      <c r="D11" s="45">
        <v>42131.252256944441</v>
      </c>
      <c r="E11" s="2" t="s">
        <v>140</v>
      </c>
      <c r="F11" s="2"/>
      <c r="G11" s="7"/>
      <c r="H11" s="7"/>
      <c r="I11" s="7"/>
      <c r="J11" s="2" t="s">
        <v>81</v>
      </c>
      <c r="K11" s="2" t="s">
        <v>466</v>
      </c>
      <c r="L11" s="2"/>
      <c r="M11" s="2"/>
      <c r="N11" s="2"/>
      <c r="O11" s="6"/>
      <c r="P11" s="2"/>
      <c r="Q11" s="2"/>
      <c r="R11" s="2"/>
      <c r="S11" s="2"/>
      <c r="T11" s="2"/>
      <c r="U11" s="2"/>
      <c r="V11" s="2"/>
      <c r="W11" s="2"/>
      <c r="X11" s="2"/>
      <c r="Y11" s="2"/>
      <c r="Z11" s="2"/>
      <c r="AA11" s="2"/>
      <c r="AB11" s="2"/>
      <c r="AC11" s="2"/>
      <c r="AD11" s="2"/>
      <c r="AE11" s="2"/>
      <c r="AF11" s="2"/>
      <c r="AG11" s="2"/>
      <c r="AH11" s="2"/>
      <c r="AI11" s="2" t="s">
        <v>333</v>
      </c>
      <c r="AJ11" s="2" t="s">
        <v>333</v>
      </c>
      <c r="AK11" s="2" t="s">
        <v>640</v>
      </c>
      <c r="AL11" s="2" t="s">
        <v>640</v>
      </c>
      <c r="AM11" s="2" t="s">
        <v>640</v>
      </c>
      <c r="AN11" s="2" t="s">
        <v>368</v>
      </c>
      <c r="AO11" s="2" t="s">
        <v>369</v>
      </c>
    </row>
    <row r="12" spans="1:41">
      <c r="A12" s="2">
        <v>3986756168</v>
      </c>
      <c r="B12" s="2">
        <v>61781046</v>
      </c>
      <c r="C12" s="45">
        <v>42149.036782407406</v>
      </c>
      <c r="D12" s="45">
        <v>42149.037118055552</v>
      </c>
      <c r="E12" s="2" t="s">
        <v>140</v>
      </c>
      <c r="F12" s="2"/>
      <c r="G12" s="7"/>
      <c r="H12" s="7"/>
      <c r="I12" s="7"/>
      <c r="J12" s="2" t="s">
        <v>81</v>
      </c>
      <c r="K12" s="2">
        <v>12345</v>
      </c>
      <c r="L12" s="2"/>
      <c r="M12" s="2"/>
      <c r="N12" s="2"/>
      <c r="O12" s="6"/>
      <c r="P12" s="2"/>
      <c r="Q12" s="2"/>
      <c r="R12" s="2"/>
      <c r="S12" s="2"/>
      <c r="T12" s="2"/>
      <c r="U12" s="2"/>
      <c r="V12" s="2"/>
      <c r="W12" s="2"/>
      <c r="X12" s="2"/>
      <c r="Y12" s="2"/>
      <c r="Z12" s="2"/>
      <c r="AA12" s="2"/>
      <c r="AB12" s="2"/>
      <c r="AC12" s="2"/>
      <c r="AD12" s="2"/>
      <c r="AE12" s="2"/>
      <c r="AF12" s="2"/>
      <c r="AG12" s="2"/>
      <c r="AH12" s="2"/>
      <c r="AI12" s="2" t="s">
        <v>333</v>
      </c>
      <c r="AJ12" s="2" t="s">
        <v>333</v>
      </c>
      <c r="AK12" s="2" t="s">
        <v>542</v>
      </c>
      <c r="AL12" s="2" t="s">
        <v>540</v>
      </c>
      <c r="AM12" s="2" t="s">
        <v>1341</v>
      </c>
      <c r="AN12" s="2" t="s">
        <v>368</v>
      </c>
      <c r="AO12" s="2" t="s">
        <v>395</v>
      </c>
    </row>
    <row r="13" spans="1:41">
      <c r="A13" s="2">
        <v>3987027447</v>
      </c>
      <c r="B13" s="2">
        <v>61781046</v>
      </c>
      <c r="C13" s="45">
        <v>42149.305578703701</v>
      </c>
      <c r="D13" s="45">
        <v>42149.306087962963</v>
      </c>
      <c r="E13" s="2" t="s">
        <v>140</v>
      </c>
      <c r="F13" s="2"/>
      <c r="G13" s="7"/>
      <c r="H13" s="7"/>
      <c r="I13" s="7"/>
      <c r="J13" s="2" t="s">
        <v>81</v>
      </c>
      <c r="K13" s="2">
        <v>123</v>
      </c>
      <c r="L13" s="2"/>
      <c r="M13" s="2"/>
      <c r="N13" s="2"/>
      <c r="O13" s="6"/>
      <c r="P13" s="2"/>
      <c r="Q13" s="2"/>
      <c r="R13" s="2"/>
      <c r="S13" s="2"/>
      <c r="T13" s="2"/>
      <c r="U13" s="2"/>
      <c r="V13" s="2"/>
      <c r="W13" s="2"/>
      <c r="X13" s="2"/>
      <c r="Y13" s="2"/>
      <c r="Z13" s="2"/>
      <c r="AA13" s="2"/>
      <c r="AB13" s="2"/>
      <c r="AC13" s="2"/>
      <c r="AD13" s="2"/>
      <c r="AE13" s="2"/>
      <c r="AF13" s="2"/>
      <c r="AG13" s="2"/>
      <c r="AH13" s="2"/>
      <c r="AI13" s="2" t="s">
        <v>333</v>
      </c>
      <c r="AJ13" s="2" t="s">
        <v>333</v>
      </c>
      <c r="AK13" s="2" t="s">
        <v>540</v>
      </c>
      <c r="AL13" s="2" t="s">
        <v>542</v>
      </c>
      <c r="AM13" s="2" t="s">
        <v>540</v>
      </c>
      <c r="AN13" s="2" t="s">
        <v>424</v>
      </c>
      <c r="AO13" s="2" t="s">
        <v>395</v>
      </c>
    </row>
    <row r="14" spans="1:41">
      <c r="A14" s="2">
        <v>4023688802</v>
      </c>
      <c r="B14" s="2">
        <v>61781046</v>
      </c>
      <c r="C14" s="45">
        <v>42166.128912037035</v>
      </c>
      <c r="D14" s="45">
        <v>42166.129687499997</v>
      </c>
      <c r="E14" s="2" t="s">
        <v>885</v>
      </c>
      <c r="F14" s="2"/>
      <c r="G14" s="7"/>
      <c r="H14" s="7"/>
      <c r="I14" s="7"/>
      <c r="J14" s="2" t="s">
        <v>81</v>
      </c>
      <c r="K14" s="2" t="s">
        <v>1342</v>
      </c>
      <c r="L14" s="2"/>
      <c r="M14" s="2"/>
      <c r="N14" s="2"/>
      <c r="O14" s="6"/>
      <c r="P14" s="2"/>
      <c r="Q14" s="2"/>
      <c r="R14" s="2"/>
      <c r="S14" s="2"/>
      <c r="T14" s="2"/>
      <c r="U14" s="2"/>
      <c r="V14" s="2"/>
      <c r="W14" s="2"/>
      <c r="X14" s="2"/>
      <c r="Y14" s="2"/>
      <c r="Z14" s="2"/>
      <c r="AA14" s="2"/>
      <c r="AB14" s="2"/>
      <c r="AC14" s="2"/>
      <c r="AD14" s="2"/>
      <c r="AE14" s="2"/>
      <c r="AF14" s="2"/>
      <c r="AG14" s="2"/>
      <c r="AH14" s="2"/>
      <c r="AI14" s="2" t="s">
        <v>392</v>
      </c>
      <c r="AJ14" s="2" t="s">
        <v>333</v>
      </c>
      <c r="AK14" s="2" t="s">
        <v>420</v>
      </c>
      <c r="AL14" s="2" t="s">
        <v>640</v>
      </c>
      <c r="AM14" s="2" t="s">
        <v>542</v>
      </c>
      <c r="AN14" s="2" t="s">
        <v>368</v>
      </c>
      <c r="AO14" s="2" t="s">
        <v>369</v>
      </c>
    </row>
    <row r="15" spans="1:41">
      <c r="A15" s="2">
        <v>4106147977</v>
      </c>
      <c r="B15" s="2">
        <v>61781046</v>
      </c>
      <c r="C15" s="45">
        <v>42212.201620370368</v>
      </c>
      <c r="D15" s="45">
        <v>42212.202800925923</v>
      </c>
      <c r="E15" s="2" t="s">
        <v>140</v>
      </c>
      <c r="F15" s="2"/>
      <c r="G15" s="9" t="s">
        <v>83</v>
      </c>
      <c r="H15" s="9" t="s">
        <v>85</v>
      </c>
      <c r="I15" s="7"/>
      <c r="J15" s="2" t="s">
        <v>170</v>
      </c>
      <c r="K15" s="2" t="s">
        <v>1343</v>
      </c>
      <c r="L15" s="2" t="s">
        <v>83</v>
      </c>
      <c r="M15" s="2" t="s">
        <v>1160</v>
      </c>
      <c r="N15" s="2" t="s">
        <v>85</v>
      </c>
      <c r="O15" s="6" t="s">
        <v>86</v>
      </c>
      <c r="P15" s="2" t="s">
        <v>87</v>
      </c>
      <c r="Q15" s="2" t="s">
        <v>944</v>
      </c>
      <c r="R15" s="2" t="s">
        <v>1344</v>
      </c>
      <c r="S15" s="2" t="s">
        <v>1345</v>
      </c>
      <c r="T15" s="2" t="s">
        <v>1346</v>
      </c>
      <c r="U15" s="2" t="s">
        <v>1347</v>
      </c>
      <c r="V15" s="2"/>
      <c r="W15" s="2" t="s">
        <v>452</v>
      </c>
      <c r="X15" s="2"/>
      <c r="Y15" s="2"/>
      <c r="Z15" s="2"/>
      <c r="AA15" s="2"/>
      <c r="AB15" s="2"/>
      <c r="AC15" s="2"/>
      <c r="AD15" s="2"/>
      <c r="AE15" s="2"/>
      <c r="AF15" s="2"/>
      <c r="AG15" s="2"/>
      <c r="AH15" s="2"/>
      <c r="AI15" s="2" t="s">
        <v>392</v>
      </c>
      <c r="AJ15" s="2" t="s">
        <v>392</v>
      </c>
      <c r="AK15" s="2" t="s">
        <v>420</v>
      </c>
      <c r="AL15" s="2" t="s">
        <v>420</v>
      </c>
      <c r="AM15" s="2" t="s">
        <v>640</v>
      </c>
      <c r="AN15" s="2" t="s">
        <v>368</v>
      </c>
      <c r="AO15" s="2" t="s">
        <v>369</v>
      </c>
    </row>
    <row r="16" spans="1:41">
      <c r="A16" s="2">
        <v>4106146160</v>
      </c>
      <c r="B16" s="2">
        <v>61781046</v>
      </c>
      <c r="C16" s="45">
        <v>42212.199594907404</v>
      </c>
      <c r="D16" s="45">
        <v>42212.200173611112</v>
      </c>
      <c r="E16" s="2" t="s">
        <v>140</v>
      </c>
      <c r="F16" s="2"/>
      <c r="G16" s="7"/>
      <c r="H16" s="7"/>
      <c r="I16" s="7"/>
      <c r="J16" s="2" t="s">
        <v>81</v>
      </c>
      <c r="K16" s="2" t="s">
        <v>471</v>
      </c>
      <c r="L16" s="2"/>
      <c r="M16" s="2"/>
      <c r="N16" s="2"/>
      <c r="O16" s="6"/>
      <c r="P16" s="2"/>
      <c r="Q16" s="2"/>
      <c r="R16" s="2"/>
      <c r="S16" s="2"/>
      <c r="T16" s="2"/>
      <c r="U16" s="2"/>
      <c r="V16" s="2"/>
      <c r="W16" s="2"/>
      <c r="X16" s="2"/>
      <c r="Y16" s="2"/>
      <c r="Z16" s="2"/>
      <c r="AA16" s="2"/>
      <c r="AB16" s="2"/>
      <c r="AC16" s="2"/>
      <c r="AD16" s="2"/>
      <c r="AE16" s="2"/>
      <c r="AF16" s="2"/>
      <c r="AG16" s="2"/>
      <c r="AH16" s="2"/>
      <c r="AI16" s="2" t="s">
        <v>198</v>
      </c>
      <c r="AJ16" s="2" t="s">
        <v>333</v>
      </c>
      <c r="AK16" s="2" t="s">
        <v>542</v>
      </c>
      <c r="AL16" s="2" t="s">
        <v>540</v>
      </c>
      <c r="AM16" s="2" t="s">
        <v>1341</v>
      </c>
      <c r="AN16" s="2" t="s">
        <v>394</v>
      </c>
      <c r="AO16" s="2" t="s">
        <v>391</v>
      </c>
    </row>
    <row r="17" spans="1:41">
      <c r="A17" s="2">
        <v>4431430696</v>
      </c>
      <c r="B17" s="2">
        <v>61781046</v>
      </c>
      <c r="C17" s="45">
        <v>42376.130844907406</v>
      </c>
      <c r="D17" s="45">
        <v>42376.131851851853</v>
      </c>
      <c r="E17" s="2" t="s">
        <v>1199</v>
      </c>
      <c r="F17" s="2"/>
      <c r="G17" s="7"/>
      <c r="H17" s="7"/>
      <c r="I17" s="7"/>
      <c r="J17" s="2" t="s">
        <v>81</v>
      </c>
      <c r="K17" s="2" t="s">
        <v>646</v>
      </c>
      <c r="L17" s="2"/>
      <c r="M17" s="2"/>
      <c r="N17" s="2"/>
      <c r="O17" s="6"/>
      <c r="P17" s="2"/>
      <c r="Q17" s="2"/>
      <c r="R17" s="2"/>
      <c r="S17" s="2"/>
      <c r="T17" s="2"/>
      <c r="U17" s="2"/>
      <c r="V17" s="2"/>
      <c r="W17" s="2"/>
      <c r="X17" s="2"/>
      <c r="Y17" s="2"/>
      <c r="Z17" s="2"/>
      <c r="AA17" s="2"/>
      <c r="AB17" s="2"/>
      <c r="AC17" s="2"/>
      <c r="AD17" s="2"/>
      <c r="AE17" s="2"/>
      <c r="AF17" s="2"/>
      <c r="AG17" s="2"/>
      <c r="AH17" s="2"/>
      <c r="AI17" s="2" t="s">
        <v>392</v>
      </c>
      <c r="AJ17" s="2" t="s">
        <v>392</v>
      </c>
      <c r="AK17" s="2" t="s">
        <v>420</v>
      </c>
      <c r="AL17" s="2" t="s">
        <v>420</v>
      </c>
      <c r="AM17" s="2" t="s">
        <v>420</v>
      </c>
      <c r="AN17" s="2" t="s">
        <v>386</v>
      </c>
      <c r="AO17" s="2" t="s">
        <v>406</v>
      </c>
    </row>
    <row r="18" spans="1:41">
      <c r="A18" s="2">
        <v>4872032876</v>
      </c>
      <c r="B18" s="2">
        <v>61781046</v>
      </c>
      <c r="C18" s="145">
        <v>42576.321053240739</v>
      </c>
      <c r="D18" s="145">
        <v>42576.321516203701</v>
      </c>
      <c r="E18" s="2" t="s">
        <v>667</v>
      </c>
      <c r="F18" s="2"/>
      <c r="G18" s="7"/>
      <c r="H18" s="7"/>
      <c r="I18" s="7"/>
      <c r="J18" s="2" t="s">
        <v>81</v>
      </c>
      <c r="K18" s="2" t="s">
        <v>668</v>
      </c>
      <c r="L18" s="2"/>
      <c r="M18" s="2"/>
      <c r="N18" s="2"/>
      <c r="O18" s="6"/>
      <c r="P18" s="2"/>
      <c r="Q18" s="2"/>
      <c r="R18" s="2"/>
      <c r="S18" s="2"/>
      <c r="T18" s="2"/>
      <c r="U18" s="2"/>
      <c r="V18" s="2"/>
      <c r="W18" s="2"/>
      <c r="X18" s="2"/>
      <c r="Y18" s="2"/>
      <c r="Z18" s="2"/>
      <c r="AA18" s="2"/>
      <c r="AB18" s="2"/>
      <c r="AC18" s="2"/>
      <c r="AD18" s="2"/>
      <c r="AE18" s="2"/>
      <c r="AF18" s="2"/>
      <c r="AG18" s="2"/>
      <c r="AH18" s="2"/>
      <c r="AI18" s="2" t="s">
        <v>333</v>
      </c>
      <c r="AJ18" s="2" t="s">
        <v>198</v>
      </c>
      <c r="AK18" s="2" t="s">
        <v>540</v>
      </c>
      <c r="AL18" s="2" t="s">
        <v>540</v>
      </c>
      <c r="AM18" s="2" t="s">
        <v>540</v>
      </c>
      <c r="AN18" s="2" t="s">
        <v>368</v>
      </c>
      <c r="AO18" s="2" t="s">
        <v>369</v>
      </c>
    </row>
    <row r="19" spans="1:41">
      <c r="A19" s="2"/>
      <c r="B19" s="2"/>
      <c r="C19" s="17"/>
      <c r="D19" s="17"/>
      <c r="E19" s="182"/>
      <c r="F19" s="183"/>
      <c r="G19" s="7"/>
      <c r="H19" s="7"/>
      <c r="I19" s="7"/>
      <c r="J19" s="182"/>
      <c r="K19" s="183"/>
      <c r="L19" s="2"/>
      <c r="M19" s="2"/>
      <c r="N19" s="2"/>
      <c r="O19" s="6"/>
      <c r="P19" s="2"/>
      <c r="Q19" s="2"/>
      <c r="R19" s="2"/>
      <c r="S19" s="2"/>
      <c r="T19" s="2"/>
      <c r="U19" s="2"/>
      <c r="V19" s="2"/>
      <c r="W19" s="2"/>
      <c r="X19" s="2"/>
      <c r="Y19" s="2"/>
      <c r="Z19" s="2"/>
      <c r="AA19" s="2"/>
      <c r="AB19" s="2"/>
      <c r="AC19" s="2"/>
      <c r="AD19" s="2"/>
      <c r="AE19" s="2"/>
      <c r="AF19" s="2"/>
      <c r="AG19" s="2"/>
      <c r="AH19" s="2"/>
      <c r="AI19" s="2"/>
      <c r="AJ19" s="2"/>
      <c r="AK19" s="2"/>
      <c r="AL19" s="2"/>
      <c r="AM19" s="2"/>
      <c r="AN19" s="2"/>
      <c r="AO19" s="2"/>
    </row>
    <row r="20" spans="1:41">
      <c r="A20" s="2"/>
      <c r="B20" s="2"/>
      <c r="C20" s="17"/>
      <c r="D20" s="17"/>
      <c r="E20" s="2"/>
      <c r="F20" s="2"/>
      <c r="G20" s="7"/>
      <c r="H20" s="7"/>
      <c r="I20" s="7"/>
      <c r="J20" s="2"/>
      <c r="K20" s="2"/>
      <c r="L20" s="2"/>
      <c r="M20" s="2"/>
      <c r="N20" s="2"/>
      <c r="O20" s="6"/>
      <c r="P20" s="2"/>
      <c r="Q20" s="2"/>
      <c r="R20" s="2"/>
      <c r="S20" s="2"/>
      <c r="T20" s="2"/>
      <c r="U20" s="2"/>
      <c r="V20" s="2"/>
      <c r="W20" s="2"/>
      <c r="X20" s="2"/>
      <c r="Y20" s="2"/>
      <c r="Z20" s="2"/>
      <c r="AA20" s="2"/>
      <c r="AB20" s="2"/>
      <c r="AC20" s="2"/>
      <c r="AD20" s="2"/>
      <c r="AE20" s="2"/>
      <c r="AF20" s="2"/>
      <c r="AG20" s="2"/>
      <c r="AH20" s="2"/>
      <c r="AI20" s="2"/>
      <c r="AJ20" s="2"/>
      <c r="AK20" s="2"/>
      <c r="AL20" s="2"/>
      <c r="AM20" s="2"/>
      <c r="AN20" s="2"/>
      <c r="AO20" s="2"/>
    </row>
    <row r="21" spans="1:41">
      <c r="A21" s="2"/>
      <c r="B21" s="2"/>
      <c r="C21" s="17"/>
      <c r="D21" s="17"/>
      <c r="E21" s="2"/>
      <c r="F21" s="2"/>
      <c r="G21" s="7"/>
      <c r="H21" s="7"/>
      <c r="I21" s="7"/>
      <c r="J21" s="2"/>
      <c r="K21" s="2"/>
      <c r="L21" s="2"/>
      <c r="M21" s="2"/>
      <c r="N21" s="2"/>
      <c r="O21" s="6"/>
      <c r="P21" s="2"/>
      <c r="Q21" s="2"/>
      <c r="R21" s="2"/>
      <c r="S21" s="2"/>
      <c r="T21" s="2"/>
      <c r="U21" s="2"/>
      <c r="V21" s="2"/>
      <c r="W21" s="2"/>
      <c r="X21" s="2"/>
      <c r="Y21" s="2"/>
      <c r="Z21" s="2"/>
      <c r="AA21" s="2"/>
      <c r="AB21" s="2"/>
      <c r="AC21" s="2"/>
      <c r="AD21" s="2"/>
      <c r="AE21" s="2"/>
      <c r="AF21" s="2"/>
      <c r="AG21" s="2"/>
      <c r="AH21" s="2"/>
      <c r="AI21" s="2"/>
      <c r="AJ21" s="2"/>
      <c r="AK21" s="2"/>
      <c r="AL21" s="2"/>
      <c r="AM21" s="2"/>
      <c r="AN21" s="2"/>
      <c r="AO21" s="2"/>
    </row>
    <row r="22" spans="1:41">
      <c r="A22" s="2"/>
      <c r="B22" s="2"/>
      <c r="C22" s="17"/>
      <c r="D22" s="17"/>
      <c r="E22" s="2"/>
      <c r="F22" s="2"/>
      <c r="G22" s="9"/>
      <c r="H22" s="9"/>
      <c r="I22" s="7"/>
      <c r="J22" s="2"/>
      <c r="K22" s="2"/>
      <c r="L22" s="2"/>
      <c r="M22" s="2"/>
      <c r="N22" s="2"/>
      <c r="O22" s="6"/>
      <c r="P22" s="2"/>
      <c r="Q22" s="2"/>
      <c r="R22" s="2"/>
      <c r="S22" s="2"/>
      <c r="T22" s="2"/>
      <c r="U22" s="2"/>
      <c r="V22" s="2"/>
      <c r="W22" s="2"/>
      <c r="X22" s="2"/>
      <c r="Y22" s="2"/>
      <c r="Z22" s="2"/>
      <c r="AA22" s="2"/>
      <c r="AB22" s="2"/>
      <c r="AC22" s="2"/>
      <c r="AD22" s="2"/>
      <c r="AE22" s="2"/>
      <c r="AF22" s="2"/>
      <c r="AG22" s="2"/>
      <c r="AH22" s="2"/>
      <c r="AI22" s="2"/>
      <c r="AJ22" s="2"/>
      <c r="AK22" s="2"/>
      <c r="AL22" s="2"/>
      <c r="AM22" s="2"/>
      <c r="AN22" s="2"/>
      <c r="AO22" s="2"/>
    </row>
    <row r="23" spans="1:41">
      <c r="A23" s="2"/>
      <c r="B23" s="2"/>
      <c r="C23" s="17"/>
      <c r="D23" s="17"/>
      <c r="E23" s="2"/>
      <c r="F23" s="2"/>
      <c r="G23" s="9"/>
      <c r="H23" s="9"/>
      <c r="I23" s="7"/>
      <c r="J23" s="2"/>
      <c r="K23" s="2"/>
      <c r="L23" s="2"/>
      <c r="M23" s="2"/>
      <c r="N23" s="2"/>
      <c r="O23" s="6"/>
      <c r="P23" s="2"/>
      <c r="Q23" s="2"/>
      <c r="R23" s="2"/>
      <c r="S23" s="2"/>
      <c r="T23" s="2"/>
      <c r="U23" s="2"/>
      <c r="V23" s="2"/>
      <c r="W23" s="2"/>
      <c r="X23" s="2"/>
      <c r="Y23" s="2"/>
      <c r="Z23" s="2"/>
      <c r="AA23" s="2"/>
      <c r="AB23" s="2"/>
      <c r="AC23" s="2"/>
      <c r="AD23" s="2"/>
      <c r="AE23" s="2"/>
      <c r="AF23" s="2"/>
      <c r="AG23" s="2"/>
      <c r="AH23" s="2"/>
      <c r="AI23" s="2"/>
      <c r="AJ23" s="2"/>
      <c r="AK23" s="2"/>
      <c r="AL23" s="2"/>
      <c r="AM23" s="2"/>
      <c r="AN23" s="2"/>
      <c r="AO23" s="2"/>
    </row>
    <row r="24" spans="1:41">
      <c r="A24" s="2"/>
      <c r="B24" s="2"/>
      <c r="C24" s="17"/>
      <c r="D24" s="17"/>
      <c r="E24" s="2"/>
      <c r="F24" s="2"/>
      <c r="G24" s="9"/>
      <c r="H24" s="9"/>
      <c r="I24" s="7"/>
      <c r="J24" s="2"/>
      <c r="K24" s="2"/>
      <c r="L24" s="2"/>
      <c r="M24" s="2"/>
      <c r="N24" s="2"/>
      <c r="O24" s="6"/>
      <c r="P24" s="2"/>
      <c r="Q24" s="2"/>
      <c r="R24" s="2"/>
      <c r="S24" s="2"/>
      <c r="T24" s="2"/>
      <c r="U24" s="2"/>
      <c r="V24" s="2"/>
      <c r="W24" s="2"/>
      <c r="X24" s="2"/>
      <c r="Y24" s="2"/>
      <c r="Z24" s="2"/>
      <c r="AA24" s="2"/>
      <c r="AB24" s="2"/>
      <c r="AC24" s="2"/>
      <c r="AD24" s="2"/>
      <c r="AE24" s="2"/>
      <c r="AF24" s="2"/>
      <c r="AG24" s="2"/>
      <c r="AH24" s="2"/>
      <c r="AI24" s="2"/>
      <c r="AJ24" s="2"/>
      <c r="AK24" s="2"/>
      <c r="AL24" s="2"/>
      <c r="AM24" s="2"/>
      <c r="AN24" s="2"/>
      <c r="AO24" s="2"/>
    </row>
    <row r="25" spans="1:41">
      <c r="A25" s="2"/>
      <c r="B25" s="2"/>
      <c r="C25" s="17"/>
      <c r="D25" s="17"/>
      <c r="E25" s="2"/>
      <c r="F25" s="2"/>
      <c r="G25" s="9"/>
      <c r="H25" s="9"/>
      <c r="I25" s="7"/>
      <c r="J25" s="2"/>
      <c r="K25" s="2"/>
      <c r="L25" s="2"/>
      <c r="M25" s="2"/>
      <c r="N25" s="2"/>
      <c r="O25" s="6"/>
      <c r="P25" s="2"/>
      <c r="Q25" s="2"/>
      <c r="R25" s="2"/>
      <c r="S25" s="2"/>
      <c r="T25" s="2"/>
      <c r="U25" s="2"/>
      <c r="V25" s="2"/>
      <c r="W25" s="2"/>
      <c r="X25" s="2"/>
      <c r="Y25" s="2"/>
      <c r="Z25" s="2"/>
      <c r="AA25" s="2"/>
      <c r="AB25" s="2"/>
      <c r="AC25" s="2"/>
      <c r="AD25" s="2"/>
      <c r="AE25" s="2"/>
      <c r="AF25" s="2"/>
      <c r="AG25" s="2"/>
      <c r="AH25" s="2"/>
      <c r="AI25" s="2"/>
      <c r="AJ25" s="2"/>
      <c r="AK25" s="2"/>
      <c r="AL25" s="2"/>
      <c r="AM25" s="2"/>
      <c r="AN25" s="2"/>
      <c r="AO25" s="2"/>
    </row>
    <row r="26" spans="1:41">
      <c r="A26" s="2"/>
      <c r="B26" s="2"/>
      <c r="C26" s="17"/>
      <c r="D26" s="17"/>
      <c r="E26" s="2"/>
      <c r="F26" s="2"/>
      <c r="G26" s="7"/>
      <c r="H26" s="7"/>
      <c r="I26" s="7"/>
      <c r="J26" s="2"/>
      <c r="K26" s="2"/>
      <c r="L26" s="2"/>
      <c r="M26" s="2"/>
      <c r="N26" s="2"/>
      <c r="O26" s="6"/>
      <c r="P26" s="2"/>
      <c r="Q26" s="2"/>
      <c r="R26" s="2"/>
      <c r="S26" s="2"/>
      <c r="T26" s="2"/>
      <c r="U26" s="2"/>
      <c r="V26" s="2"/>
      <c r="W26" s="2"/>
      <c r="X26" s="2"/>
      <c r="Y26" s="2"/>
      <c r="Z26" s="2"/>
      <c r="AA26" s="2"/>
      <c r="AB26" s="2"/>
      <c r="AC26" s="2"/>
      <c r="AD26" s="2"/>
      <c r="AE26" s="2"/>
      <c r="AF26" s="2"/>
      <c r="AG26" s="2"/>
      <c r="AH26" s="2"/>
      <c r="AI26" s="2"/>
      <c r="AJ26" s="2"/>
      <c r="AK26" s="2"/>
      <c r="AL26" s="2"/>
      <c r="AM26" s="2"/>
      <c r="AN26" s="2"/>
      <c r="AO26" s="2"/>
    </row>
  </sheetData>
  <mergeCells count="2">
    <mergeCell ref="E19:F19"/>
    <mergeCell ref="J19:K19"/>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512"/>
  <sheetViews>
    <sheetView workbookViewId="0"/>
  </sheetViews>
  <sheetFormatPr defaultColWidth="15.140625" defaultRowHeight="15.75" customHeight="1"/>
  <cols>
    <col min="1" max="48" width="44.5703125" customWidth="1"/>
  </cols>
  <sheetData>
    <row r="1" spans="1:48" ht="33" customHeight="1">
      <c r="A1" s="146" t="str">
        <f t="array" ref="A1:AO26">'Lower Limb Raw data'!A:AO</f>
        <v>RespondentID</v>
      </c>
      <c r="B1" s="3" t="str">
        <v>CollectorID</v>
      </c>
      <c r="C1" s="4" t="str">
        <v>StartDate</v>
      </c>
      <c r="D1" s="4" t="str">
        <v>EndDate</v>
      </c>
      <c r="E1" s="3" t="str">
        <v>IP Address</v>
      </c>
      <c r="F1" s="3" t="str">
        <v>Email Address</v>
      </c>
      <c r="G1" s="3" t="str">
        <v>First Name</v>
      </c>
      <c r="H1" s="3" t="str">
        <v>LastName</v>
      </c>
      <c r="I1" s="3" t="str">
        <v>Custom Data</v>
      </c>
      <c r="J1" s="3" t="str">
        <v>Does the claimant have their information recorded on file with eHealthier?</v>
      </c>
      <c r="K1" s="3" t="str">
        <v>Input the unique identifier for this case - Open-Ended Response</v>
      </c>
      <c r="L1" s="3" t="str">
        <v>Please enter the claimant's information in the fields below - First Name</v>
      </c>
      <c r="M1" s="3" t="str">
        <v>Please enter the claimant's information in the fields below - Initials</v>
      </c>
      <c r="N1" s="3" t="str">
        <v>Please enter the claimant's information in the fields below - Last Name</v>
      </c>
      <c r="O1" s="147" t="str">
        <v>Please enter the claimant's information in the fields below - Date of birth (DD/MM/YYYY)</v>
      </c>
      <c r="P1" s="147" t="str">
        <v>Please enter the claimant's information in the fields below - Gender (M or F or U)</v>
      </c>
      <c r="Q1" s="147" t="str">
        <v>Please enter the claimant's information in the fields below - Employer's full legal name</v>
      </c>
      <c r="R1" s="147" t="str">
        <v>Please enter the Nominated Treating Doctor's information in the fields below - First Name</v>
      </c>
      <c r="S1" s="147" t="str">
        <v>Please enter the Nominated Treating Doctor's information in the fields below - Initials</v>
      </c>
      <c r="T1" s="147" t="str">
        <v>Please enter the Nominated Treating Doctor's information in the fields below - Last Name</v>
      </c>
      <c r="U1" s="147" t="str">
        <v>Please enter the Nominated Treating Doctor's information in the fields below - Provider Number</v>
      </c>
      <c r="V1" s="3" t="str">
        <v>&lt;div style="text-align: justify;"&gt;Please enter the email address to which all results will be sent (this will provide access to all of your claimants' results and thus should be a unique email address used solely for eHealthier data monitoring). For privacy reasons, it is highly recommended that access to the email address be restricted and closely monitored.&lt;/div&gt; - Open-Ended Response</v>
      </c>
      <c r="W1" s="3" t="str">
        <v>Does the claimant have additional health practitioners associated with their treatment?</v>
      </c>
      <c r="X1" s="3" t="str">
        <v>Nominated Treating Specialist details - Name</v>
      </c>
      <c r="Y1" s="3" t="str">
        <v>Nominated Treating Specialist details - Provider number</v>
      </c>
      <c r="Z1" s="3" t="str">
        <v>Nominated Treating Therapist (e.g. physiotherapist, chiropractor, osteopath and other approved providers) details - Type of therapist (e.g. physiotherapist, chiropractor, osteopath and other approved providers)</v>
      </c>
      <c r="AA1" s="3" t="str">
        <v>Nominated Treating Therapist (e.g. physiotherapist, chiropractor, osteopath and other approved providers) details - Name</v>
      </c>
      <c r="AB1" s="3" t="str">
        <v>Nominated Treating Therapist (e.g. physiotherapist, chiropractor, osteopath and other approved providers) details - Provider Number</v>
      </c>
      <c r="AC1" s="3" t="str">
        <v>Other Ancillary Health Providers (e.g. remedial masseur, psychologist, exercise physiologist, dietician) - Type of practitioner (e.g. remedial masseur, psychologist, exercise physiologist, dietician)</v>
      </c>
      <c r="AD1" s="3" t="str">
        <v>Other Ancillary Health Providers (e.g. remedial masseur, psychologist, exercise physiologist, dietician) - Name</v>
      </c>
      <c r="AE1" s="3" t="str">
        <v>Other Ancillary Health Providers (e.g. remedial masseur, psychologist, exercise physiologist, dietician) - Provider number</v>
      </c>
      <c r="AF1" s="3" t="str">
        <v>Rehabilitation Provider - Type</v>
      </c>
      <c r="AG1" s="3" t="str">
        <v>Rehabilitation Provider - Name</v>
      </c>
      <c r="AH1" s="3" t="str">
        <v>Rehabilitation Provider - Provider Number</v>
      </c>
      <c r="AI1" s="3" t="str">
        <v>Instructions&lt;br&gt;Please answer the following questions for the lower limb being treated or followed up. If it is BOTH lower&lt;br&gt;limbs, please answer the questions for your worst side. All questions are about how you have felt, on&lt;br&gt;average, during the past week. If you are being treated for an injury that happened less than one week&lt;br&gt;ago, please answer for the period since your injury. - During the past week, how stiff was your lower limb?</v>
      </c>
      <c r="AJ1" s="3" t="str">
        <v>Instructions&lt;br&gt;Please answer the following questions for the lower limb being treated or followed up. If it is BOTH lower&lt;br&gt;limbs, please answer the questions for your worst side. All questions are about how you have felt, on&lt;br&gt;average, during the past week. If you are being treated for an injury that happened less than one week&lt;br&gt;ago, please answer for the period since your injury. - During the past week, how swollen was your lower limb?</v>
      </c>
      <c r="AK1" s="3" t="str">
        <v>During the past week, please tell us about how painful your lower limb was during the following activities. - Walking on flat surfaces?</v>
      </c>
      <c r="AL1" s="3" t="str">
        <v>During the past week, please tell us about how painful your lower limb was during the following activities. - Going up or down stairs?</v>
      </c>
      <c r="AM1" s="3" t="str">
        <v>During the past week, please tell us about how painful your lower limb was during the following activities. - Lying in bed at night?</v>
      </c>
      <c r="AN1" s="3" t="str">
        <v>Which of the following statements best describes your ability to get around most of the time during the past&lt;br&gt;week?</v>
      </c>
      <c r="AO1" s="3" t="str">
        <v>How difficult was it for you to put on or take off socks/stockings during the past week?</v>
      </c>
      <c r="AP1" s="3" t="s">
        <v>305</v>
      </c>
      <c r="AQ1" s="3" t="s">
        <v>307</v>
      </c>
      <c r="AR1" s="3" t="s">
        <v>309</v>
      </c>
      <c r="AS1" s="3" t="s">
        <v>312</v>
      </c>
      <c r="AT1" s="3" t="s">
        <v>313</v>
      </c>
      <c r="AU1" s="3" t="s">
        <v>315</v>
      </c>
      <c r="AV1" s="3" t="s">
        <v>317</v>
      </c>
    </row>
    <row r="2" spans="1:48" ht="12.75" customHeight="1">
      <c r="A2" s="148">
        <v>3810607079</v>
      </c>
      <c r="B2" s="148">
        <v>61781046</v>
      </c>
      <c r="C2" s="44">
        <v>42068.922106481485</v>
      </c>
      <c r="D2" s="44">
        <v>42068.922673611109</v>
      </c>
      <c r="E2" s="2" t="str">
        <v>101.175.88.181</v>
      </c>
      <c r="F2" s="2">
        <v>0</v>
      </c>
      <c r="G2" s="7">
        <v>0</v>
      </c>
      <c r="H2" s="7">
        <v>0</v>
      </c>
      <c r="I2" s="148">
        <v>0</v>
      </c>
      <c r="J2" s="2" t="str">
        <v>Yes, I have the client identification code</v>
      </c>
      <c r="K2" s="2" t="str">
        <v>987654322cod</v>
      </c>
      <c r="L2" s="2">
        <v>0</v>
      </c>
      <c r="M2" s="8">
        <v>0</v>
      </c>
      <c r="N2" s="2">
        <v>0</v>
      </c>
      <c r="O2" s="6">
        <v>0</v>
      </c>
      <c r="P2" s="2">
        <v>0</v>
      </c>
      <c r="Q2" s="2">
        <v>0</v>
      </c>
      <c r="R2" s="2">
        <v>0</v>
      </c>
      <c r="S2" s="2">
        <v>0</v>
      </c>
      <c r="T2" s="2">
        <v>0</v>
      </c>
      <c r="U2" s="2">
        <v>0</v>
      </c>
      <c r="V2" s="2">
        <v>0</v>
      </c>
      <c r="W2" s="2">
        <v>0</v>
      </c>
      <c r="X2" s="2">
        <v>0</v>
      </c>
      <c r="Y2" s="2">
        <v>0</v>
      </c>
      <c r="Z2" s="2">
        <v>0</v>
      </c>
      <c r="AA2" s="2">
        <v>0</v>
      </c>
      <c r="AB2" s="2">
        <v>0</v>
      </c>
      <c r="AC2" s="2">
        <v>0</v>
      </c>
      <c r="AD2" s="2">
        <v>0</v>
      </c>
      <c r="AE2" s="2">
        <v>0</v>
      </c>
      <c r="AF2" s="2">
        <v>0</v>
      </c>
      <c r="AG2" s="2">
        <v>0</v>
      </c>
      <c r="AH2" s="2">
        <v>0</v>
      </c>
      <c r="AI2" s="2" t="str">
        <v>Moderately</v>
      </c>
      <c r="AJ2" s="2" t="str">
        <v>Moderately</v>
      </c>
      <c r="AK2" s="2" t="str">
        <v>Very painful</v>
      </c>
      <c r="AL2" s="2" t="str">
        <v>Moderately painful</v>
      </c>
      <c r="AM2" s="2" t="str">
        <v>Very painful</v>
      </c>
      <c r="AN2" s="2" t="str">
        <v>I mostly walked without support or assistance.</v>
      </c>
      <c r="AO2" s="2" t="str">
        <v>Moderately difficult</v>
      </c>
      <c r="AP2" s="149">
        <f t="shared" ref="AP2:AP25" si="0">IF(ISNA(VLOOKUP(AI2,LowerLimbQ1Q2,2,1)),"",VLOOKUP(AI2,LowerLimbQ1Q2,2,1))</f>
        <v>3</v>
      </c>
      <c r="AQ2" s="149">
        <f t="shared" ref="AQ2:AQ25" si="1">IF(ISNA(VLOOKUP(AJ2,LowerLimbQ1Q2,2,1)),"",VLOOKUP(AJ2,LowerLimbQ1Q2,2,1))</f>
        <v>3</v>
      </c>
      <c r="AR2" s="149">
        <f t="shared" ref="AR2:AR25" si="2">IF(ISNA(VLOOKUP(AK2,LowerLimbQ3Q4Q5,2,1)),"",VLOOKUP(AK2,LowerLimbQ3Q4Q5,2,1))</f>
        <v>7</v>
      </c>
      <c r="AS2" s="149">
        <f t="shared" ref="AS2:AS25" si="3">IF(ISNA(VLOOKUP(AL2,LowerLimbQ3Q4Q5,2,1)),"",VLOOKUP(AL2,LowerLimbQ3Q4Q5,2,1))</f>
        <v>3</v>
      </c>
      <c r="AT2" s="149">
        <f t="shared" ref="AT2:AT25" si="4">IF(ISNA(VLOOKUP(AM2,LowerLimbQ3Q4Q5,2,1)),"",VLOOKUP(AM2,LowerLimbQ3Q4Q5,2,1))</f>
        <v>7</v>
      </c>
      <c r="AU2" s="149">
        <f t="shared" ref="AU2:AU25" si="5">IF(ISNA(VLOOKUP(AN2,LowerLimbQ6,2,1)),"",VLOOKUP(AN2,LowerLimbQ6,2,1))</f>
        <v>2</v>
      </c>
      <c r="AV2" s="149">
        <f t="shared" ref="AV2:AV25" si="6">IF(ISNA(VLOOKUP(AO2,LowerLimbQ7,2,1)),"",VLOOKUP(AO2,LowerLimbQ7,2,1))</f>
        <v>3</v>
      </c>
    </row>
    <row r="3" spans="1:48" ht="12.75" customHeight="1">
      <c r="A3" s="148">
        <v>3811033865</v>
      </c>
      <c r="B3" s="148">
        <v>61781046</v>
      </c>
      <c r="C3" s="44">
        <v>42069.093425925923</v>
      </c>
      <c r="D3" s="44">
        <v>42069.093807870369</v>
      </c>
      <c r="E3" s="2" t="str">
        <v>101.175.88.181</v>
      </c>
      <c r="F3" s="2">
        <v>0</v>
      </c>
      <c r="G3" s="7">
        <v>0</v>
      </c>
      <c r="H3" s="7">
        <v>0</v>
      </c>
      <c r="I3" s="148">
        <v>0</v>
      </c>
      <c r="J3" s="2" t="str">
        <v>Yes, I have the client identification code</v>
      </c>
      <c r="K3" s="2" t="str">
        <v>12345678code</v>
      </c>
      <c r="L3" s="2">
        <v>0</v>
      </c>
      <c r="M3" s="8">
        <v>0</v>
      </c>
      <c r="N3" s="2">
        <v>0</v>
      </c>
      <c r="O3" s="6">
        <v>0</v>
      </c>
      <c r="P3" s="2">
        <v>0</v>
      </c>
      <c r="Q3" s="2">
        <v>0</v>
      </c>
      <c r="R3" s="2">
        <v>0</v>
      </c>
      <c r="S3" s="2">
        <v>0</v>
      </c>
      <c r="T3" s="2">
        <v>0</v>
      </c>
      <c r="U3" s="2">
        <v>0</v>
      </c>
      <c r="V3" s="2">
        <v>0</v>
      </c>
      <c r="W3" s="2">
        <v>0</v>
      </c>
      <c r="X3" s="2">
        <v>0</v>
      </c>
      <c r="Y3" s="2">
        <v>0</v>
      </c>
      <c r="Z3" s="2">
        <v>0</v>
      </c>
      <c r="AA3" s="2">
        <v>0</v>
      </c>
      <c r="AB3" s="2">
        <v>0</v>
      </c>
      <c r="AC3" s="2">
        <v>0</v>
      </c>
      <c r="AD3" s="2">
        <v>0</v>
      </c>
      <c r="AE3" s="2">
        <v>0</v>
      </c>
      <c r="AF3" s="2">
        <v>0</v>
      </c>
      <c r="AG3" s="2">
        <v>0</v>
      </c>
      <c r="AH3" s="2">
        <v>0</v>
      </c>
      <c r="AI3" s="2" t="str">
        <v>Mildly</v>
      </c>
      <c r="AJ3" s="2" t="str">
        <v>Moderately</v>
      </c>
      <c r="AK3" s="2" t="str">
        <v>Moderately painful</v>
      </c>
      <c r="AL3" s="2" t="str">
        <v>Very painful</v>
      </c>
      <c r="AM3" s="2" t="str">
        <v>Very painful</v>
      </c>
      <c r="AN3" s="2" t="str">
        <v>I mostly used one cane or crutch to help me get around</v>
      </c>
      <c r="AO3" s="2" t="str">
        <v>A little bit difficult</v>
      </c>
      <c r="AP3" s="149">
        <f t="shared" si="0"/>
        <v>2</v>
      </c>
      <c r="AQ3" s="149">
        <f t="shared" si="1"/>
        <v>3</v>
      </c>
      <c r="AR3" s="149">
        <f t="shared" si="2"/>
        <v>3</v>
      </c>
      <c r="AS3" s="149">
        <f t="shared" si="3"/>
        <v>7</v>
      </c>
      <c r="AT3" s="149">
        <f t="shared" si="4"/>
        <v>7</v>
      </c>
      <c r="AU3" s="149">
        <f t="shared" si="5"/>
        <v>3</v>
      </c>
      <c r="AV3" s="149">
        <f t="shared" si="6"/>
        <v>2</v>
      </c>
    </row>
    <row r="4" spans="1:48" ht="12.75" customHeight="1">
      <c r="A4" s="148">
        <v>3813940032</v>
      </c>
      <c r="B4" s="148">
        <v>61781046</v>
      </c>
      <c r="C4" s="44">
        <v>42070.430648148147</v>
      </c>
      <c r="D4" s="44">
        <v>42070.43109953704</v>
      </c>
      <c r="E4" s="2" t="str">
        <v>101.175.88.181</v>
      </c>
      <c r="F4" s="2">
        <v>0</v>
      </c>
      <c r="G4" s="7">
        <v>0</v>
      </c>
      <c r="H4" s="7">
        <v>0</v>
      </c>
      <c r="I4" s="148">
        <v>0</v>
      </c>
      <c r="J4" s="2" t="str">
        <v>Yes, I have the client identification code</v>
      </c>
      <c r="K4" s="2" t="str">
        <v>12345678code</v>
      </c>
      <c r="L4" s="2">
        <v>0</v>
      </c>
      <c r="M4" s="8">
        <v>0</v>
      </c>
      <c r="N4" s="2">
        <v>0</v>
      </c>
      <c r="O4" s="6">
        <v>0</v>
      </c>
      <c r="P4" s="2">
        <v>0</v>
      </c>
      <c r="Q4" s="2">
        <v>0</v>
      </c>
      <c r="R4" s="2">
        <v>0</v>
      </c>
      <c r="S4" s="2">
        <v>0</v>
      </c>
      <c r="T4" s="2">
        <v>0</v>
      </c>
      <c r="U4" s="2">
        <v>0</v>
      </c>
      <c r="V4" s="2">
        <v>0</v>
      </c>
      <c r="W4" s="2">
        <v>0</v>
      </c>
      <c r="X4" s="2">
        <v>0</v>
      </c>
      <c r="Y4" s="2">
        <v>0</v>
      </c>
      <c r="Z4" s="2">
        <v>0</v>
      </c>
      <c r="AA4" s="2">
        <v>0</v>
      </c>
      <c r="AB4" s="2">
        <v>0</v>
      </c>
      <c r="AC4" s="2">
        <v>0</v>
      </c>
      <c r="AD4" s="2">
        <v>0</v>
      </c>
      <c r="AE4" s="2">
        <v>0</v>
      </c>
      <c r="AF4" s="2">
        <v>0</v>
      </c>
      <c r="AG4" s="2">
        <v>0</v>
      </c>
      <c r="AH4" s="2">
        <v>0</v>
      </c>
      <c r="AI4" s="2" t="str">
        <v>Extremely</v>
      </c>
      <c r="AJ4" s="2" t="str">
        <v>Extremely</v>
      </c>
      <c r="AK4" s="2" t="str">
        <v>Could not do &lt;br&gt;because of &lt;br&gt;lower limb pain</v>
      </c>
      <c r="AL4" s="2" t="str">
        <v>Could not do &lt;br&gt;because of &lt;br&gt;lower limb pain</v>
      </c>
      <c r="AM4" s="2" t="str">
        <v>Could not do &lt;br&gt;because of &lt;br&gt;lower limb pain</v>
      </c>
      <c r="AN4" s="2" t="str">
        <v>I was unable to get around at all.</v>
      </c>
      <c r="AO4" s="2" t="str">
        <v>Cannot do it at all</v>
      </c>
      <c r="AP4" s="149">
        <f t="shared" si="0"/>
        <v>5</v>
      </c>
      <c r="AQ4" s="149">
        <f t="shared" si="1"/>
        <v>5</v>
      </c>
      <c r="AR4" s="149" t="str">
        <f t="shared" si="2"/>
        <v/>
      </c>
      <c r="AS4" s="149" t="str">
        <f t="shared" si="3"/>
        <v/>
      </c>
      <c r="AT4" s="149" t="str">
        <f t="shared" si="4"/>
        <v/>
      </c>
      <c r="AU4" s="149">
        <f t="shared" si="5"/>
        <v>7</v>
      </c>
      <c r="AV4" s="149">
        <f t="shared" si="6"/>
        <v>6</v>
      </c>
    </row>
    <row r="5" spans="1:48" ht="12.75" customHeight="1">
      <c r="A5" s="148">
        <v>3821575094</v>
      </c>
      <c r="B5" s="148">
        <v>61781046</v>
      </c>
      <c r="C5" s="44">
        <v>42074.039317129631</v>
      </c>
      <c r="D5" s="44">
        <v>42074.039583333331</v>
      </c>
      <c r="E5" s="2" t="str">
        <v>58.173.113.97</v>
      </c>
      <c r="F5" s="2">
        <v>0</v>
      </c>
      <c r="G5" s="7">
        <v>0</v>
      </c>
      <c r="H5" s="7">
        <v>0</v>
      </c>
      <c r="I5" s="148">
        <v>0</v>
      </c>
      <c r="J5" s="2" t="str">
        <v>Yes, I have the client identification code</v>
      </c>
      <c r="K5" s="2" t="str">
        <v>987654322cod</v>
      </c>
      <c r="L5" s="2">
        <v>0</v>
      </c>
      <c r="M5" s="8">
        <v>0</v>
      </c>
      <c r="N5" s="2">
        <v>0</v>
      </c>
      <c r="O5" s="6">
        <v>0</v>
      </c>
      <c r="P5" s="2">
        <v>0</v>
      </c>
      <c r="Q5" s="2">
        <v>0</v>
      </c>
      <c r="R5" s="2">
        <v>0</v>
      </c>
      <c r="S5" s="2">
        <v>0</v>
      </c>
      <c r="T5" s="2">
        <v>0</v>
      </c>
      <c r="U5" s="2">
        <v>0</v>
      </c>
      <c r="V5" s="2">
        <v>0</v>
      </c>
      <c r="W5" s="2">
        <v>0</v>
      </c>
      <c r="X5" s="2">
        <v>0</v>
      </c>
      <c r="Y5" s="2">
        <v>0</v>
      </c>
      <c r="Z5" s="2">
        <v>0</v>
      </c>
      <c r="AA5" s="2">
        <v>0</v>
      </c>
      <c r="AB5" s="2">
        <v>0</v>
      </c>
      <c r="AC5" s="2">
        <v>0</v>
      </c>
      <c r="AD5" s="2">
        <v>0</v>
      </c>
      <c r="AE5" s="2">
        <v>0</v>
      </c>
      <c r="AF5" s="2">
        <v>0</v>
      </c>
      <c r="AG5" s="2">
        <v>0</v>
      </c>
      <c r="AH5" s="2">
        <v>0</v>
      </c>
      <c r="AI5" s="2" t="str">
        <v>Mildly</v>
      </c>
      <c r="AJ5" s="2" t="str">
        <v>Moderately</v>
      </c>
      <c r="AK5" s="2" t="str">
        <v>Moderately painful</v>
      </c>
      <c r="AL5" s="2" t="str">
        <v>Moderately painful</v>
      </c>
      <c r="AM5" s="2" t="str">
        <v>Moderately painful</v>
      </c>
      <c r="AN5" s="2" t="str">
        <v>I mostly walked without support or assistance.</v>
      </c>
      <c r="AO5" s="2" t="str">
        <v>A little bit difficult</v>
      </c>
      <c r="AP5" s="149">
        <f t="shared" si="0"/>
        <v>2</v>
      </c>
      <c r="AQ5" s="149">
        <f t="shared" si="1"/>
        <v>3</v>
      </c>
      <c r="AR5" s="149">
        <f t="shared" si="2"/>
        <v>3</v>
      </c>
      <c r="AS5" s="149">
        <f t="shared" si="3"/>
        <v>3</v>
      </c>
      <c r="AT5" s="149">
        <f t="shared" si="4"/>
        <v>3</v>
      </c>
      <c r="AU5" s="149">
        <f t="shared" si="5"/>
        <v>2</v>
      </c>
      <c r="AV5" s="149">
        <f t="shared" si="6"/>
        <v>2</v>
      </c>
    </row>
    <row r="6" spans="1:48" ht="12.75" customHeight="1">
      <c r="A6" s="148">
        <v>3821565747</v>
      </c>
      <c r="B6" s="148">
        <v>61781046</v>
      </c>
      <c r="C6" s="44">
        <v>42074.036469907405</v>
      </c>
      <c r="D6" s="44">
        <v>42074.038206018522</v>
      </c>
      <c r="E6" s="2" t="str">
        <v>58.173.113.97</v>
      </c>
      <c r="F6" s="2">
        <v>0</v>
      </c>
      <c r="G6" s="7" t="str">
        <v>ClaimantFN</v>
      </c>
      <c r="H6" s="7" t="str">
        <v>ClaimantLastName</v>
      </c>
      <c r="I6" s="148">
        <v>0</v>
      </c>
      <c r="J6" s="2" t="str">
        <v>No, I want to input the claim's particulars</v>
      </c>
      <c r="K6" s="2" t="str">
        <v>123467890ab</v>
      </c>
      <c r="L6" s="2" t="str">
        <v>ClaimantFN</v>
      </c>
      <c r="M6" s="8" t="str">
        <v>ClaimantInitials</v>
      </c>
      <c r="N6" s="2" t="str">
        <v>ClaimantLastName</v>
      </c>
      <c r="O6" s="6" t="str">
        <v>4/24/1961</v>
      </c>
      <c r="P6" s="2" t="str">
        <v>M</v>
      </c>
      <c r="Q6" s="2" t="str">
        <v>EmployerFullName</v>
      </c>
      <c r="R6" s="2" t="str">
        <v>NTDFirstName</v>
      </c>
      <c r="S6" s="2" t="str">
        <v>NTDInitials</v>
      </c>
      <c r="T6" s="2" t="str">
        <v>NTDLastName</v>
      </c>
      <c r="U6" s="2" t="str">
        <v>NTDProvNum</v>
      </c>
      <c r="V6" s="2" t="str">
        <v>jamesbenjamin1961@gmail.com</v>
      </c>
      <c r="W6" s="2" t="str">
        <v>No</v>
      </c>
      <c r="X6" s="2">
        <v>0</v>
      </c>
      <c r="Y6" s="2">
        <v>0</v>
      </c>
      <c r="Z6" s="2">
        <v>0</v>
      </c>
      <c r="AA6" s="2">
        <v>0</v>
      </c>
      <c r="AB6" s="2">
        <v>0</v>
      </c>
      <c r="AC6" s="2">
        <v>0</v>
      </c>
      <c r="AD6" s="2">
        <v>0</v>
      </c>
      <c r="AE6" s="2">
        <v>0</v>
      </c>
      <c r="AF6" s="2">
        <v>0</v>
      </c>
      <c r="AG6" s="2">
        <v>0</v>
      </c>
      <c r="AH6" s="2">
        <v>0</v>
      </c>
      <c r="AI6" s="2" t="str">
        <v>Moderately</v>
      </c>
      <c r="AJ6" s="2" t="str">
        <v>Moderately</v>
      </c>
      <c r="AK6" s="2" t="str">
        <v>Extremely painful</v>
      </c>
      <c r="AL6" s="2" t="str">
        <v>Very painful</v>
      </c>
      <c r="AM6" s="2" t="str">
        <v>Could not do &lt;br&gt;for other &lt;br&gt;reasons</v>
      </c>
      <c r="AN6" s="2" t="str">
        <v>I mostly used one cane or crutch to help me get around</v>
      </c>
      <c r="AO6" s="2" t="str">
        <v>Moderately difficult</v>
      </c>
      <c r="AP6" s="149">
        <f t="shared" si="0"/>
        <v>3</v>
      </c>
      <c r="AQ6" s="149">
        <f t="shared" si="1"/>
        <v>3</v>
      </c>
      <c r="AR6" s="149" t="str">
        <f t="shared" si="2"/>
        <v/>
      </c>
      <c r="AS6" s="149">
        <f t="shared" si="3"/>
        <v>7</v>
      </c>
      <c r="AT6" s="149" t="str">
        <f t="shared" si="4"/>
        <v/>
      </c>
      <c r="AU6" s="149">
        <f t="shared" si="5"/>
        <v>3</v>
      </c>
      <c r="AV6" s="149">
        <f t="shared" si="6"/>
        <v>3</v>
      </c>
    </row>
    <row r="7" spans="1:48" ht="12.75" customHeight="1">
      <c r="A7" s="148">
        <v>3821894792</v>
      </c>
      <c r="B7" s="148">
        <v>61781046</v>
      </c>
      <c r="C7" s="44">
        <v>42074.156724537039</v>
      </c>
      <c r="D7" s="44">
        <v>42074.15697916667</v>
      </c>
      <c r="E7" s="2" t="str">
        <v>58.173.113.97</v>
      </c>
      <c r="F7" s="2">
        <v>0</v>
      </c>
      <c r="G7" s="7">
        <v>0</v>
      </c>
      <c r="H7" s="7">
        <v>0</v>
      </c>
      <c r="I7" s="148">
        <v>0</v>
      </c>
      <c r="J7" s="2" t="str">
        <v>Yes, I have the client identification code</v>
      </c>
      <c r="K7" s="2" t="str">
        <v>12345678code</v>
      </c>
      <c r="L7" s="2">
        <v>0</v>
      </c>
      <c r="M7" s="8">
        <v>0</v>
      </c>
      <c r="N7" s="2">
        <v>0</v>
      </c>
      <c r="O7" s="6">
        <v>0</v>
      </c>
      <c r="P7" s="2">
        <v>0</v>
      </c>
      <c r="Q7" s="2">
        <v>0</v>
      </c>
      <c r="R7" s="2">
        <v>0</v>
      </c>
      <c r="S7" s="2">
        <v>0</v>
      </c>
      <c r="T7" s="2">
        <v>0</v>
      </c>
      <c r="U7" s="2">
        <v>0</v>
      </c>
      <c r="V7" s="2">
        <v>0</v>
      </c>
      <c r="W7" s="2">
        <v>0</v>
      </c>
      <c r="X7" s="2">
        <v>0</v>
      </c>
      <c r="Y7" s="2">
        <v>0</v>
      </c>
      <c r="Z7" s="2">
        <v>0</v>
      </c>
      <c r="AA7" s="2">
        <v>0</v>
      </c>
      <c r="AB7" s="2">
        <v>0</v>
      </c>
      <c r="AC7" s="2">
        <v>0</v>
      </c>
      <c r="AD7" s="2">
        <v>0</v>
      </c>
      <c r="AE7" s="2">
        <v>0</v>
      </c>
      <c r="AF7" s="2">
        <v>0</v>
      </c>
      <c r="AG7" s="2">
        <v>0</v>
      </c>
      <c r="AH7" s="2">
        <v>0</v>
      </c>
      <c r="AI7" s="2" t="str">
        <v>Moderately</v>
      </c>
      <c r="AJ7" s="2" t="str">
        <v>Moderately</v>
      </c>
      <c r="AK7" s="2" t="str">
        <v>Very painful</v>
      </c>
      <c r="AL7" s="2" t="str">
        <v>Moderately painful</v>
      </c>
      <c r="AM7" s="2" t="str">
        <v>Moderately painful</v>
      </c>
      <c r="AN7" s="2" t="str">
        <v>I mostly walked without support or assistance.</v>
      </c>
      <c r="AO7" s="2" t="str">
        <v>A little bit difficult</v>
      </c>
      <c r="AP7" s="149">
        <f t="shared" si="0"/>
        <v>3</v>
      </c>
      <c r="AQ7" s="149">
        <f t="shared" si="1"/>
        <v>3</v>
      </c>
      <c r="AR7" s="149">
        <f t="shared" si="2"/>
        <v>7</v>
      </c>
      <c r="AS7" s="149">
        <f t="shared" si="3"/>
        <v>3</v>
      </c>
      <c r="AT7" s="149">
        <f t="shared" si="4"/>
        <v>3</v>
      </c>
      <c r="AU7" s="149">
        <f t="shared" si="5"/>
        <v>2</v>
      </c>
      <c r="AV7" s="149">
        <f t="shared" si="6"/>
        <v>2</v>
      </c>
    </row>
    <row r="8" spans="1:48" ht="12.75" customHeight="1">
      <c r="A8" s="148">
        <v>3821990748</v>
      </c>
      <c r="B8" s="148">
        <v>61781046</v>
      </c>
      <c r="C8" s="44">
        <v>42074.203043981484</v>
      </c>
      <c r="D8" s="44">
        <v>42074.203773148147</v>
      </c>
      <c r="E8" s="2" t="str">
        <v>58.173.113.97</v>
      </c>
      <c r="F8" s="2">
        <v>0</v>
      </c>
      <c r="G8" s="7" t="str">
        <v>James</v>
      </c>
      <c r="H8" s="7" t="str">
        <v>Benjamin</v>
      </c>
      <c r="I8" s="148">
        <v>0</v>
      </c>
      <c r="J8" s="2" t="str">
        <v>No, I want to input the claim's particulars</v>
      </c>
      <c r="K8" s="2" t="str">
        <v>123467890ab</v>
      </c>
      <c r="L8" s="2" t="str">
        <v>James</v>
      </c>
      <c r="M8" s="8" t="str">
        <v>James</v>
      </c>
      <c r="N8" s="2" t="str">
        <v>Benjamin</v>
      </c>
      <c r="O8" s="6" t="str">
        <v>4/24/1961</v>
      </c>
      <c r="P8" s="2" t="str">
        <v>M</v>
      </c>
      <c r="Q8" s="2" t="str">
        <v>EmployerFullName</v>
      </c>
      <c r="R8" s="2" t="str">
        <v>NTDFirstName</v>
      </c>
      <c r="S8" s="2" t="str">
        <v>James</v>
      </c>
      <c r="T8" s="2" t="str">
        <v>Benjamin</v>
      </c>
      <c r="U8" s="2" t="str">
        <v>NTDProvNum</v>
      </c>
      <c r="V8" s="2" t="str">
        <v>jamesbenjamin1961@gmail.com</v>
      </c>
      <c r="W8" s="2" t="str">
        <v>No</v>
      </c>
      <c r="X8" s="2">
        <v>0</v>
      </c>
      <c r="Y8" s="2">
        <v>0</v>
      </c>
      <c r="Z8" s="2">
        <v>0</v>
      </c>
      <c r="AA8" s="2">
        <v>0</v>
      </c>
      <c r="AB8" s="2">
        <v>0</v>
      </c>
      <c r="AC8" s="2">
        <v>0</v>
      </c>
      <c r="AD8" s="2">
        <v>0</v>
      </c>
      <c r="AE8" s="2">
        <v>0</v>
      </c>
      <c r="AF8" s="2">
        <v>0</v>
      </c>
      <c r="AG8" s="2">
        <v>0</v>
      </c>
      <c r="AH8" s="2">
        <v>0</v>
      </c>
      <c r="AI8" s="2" t="str">
        <v>Mildly</v>
      </c>
      <c r="AJ8" s="2" t="str">
        <v>Mildly</v>
      </c>
      <c r="AK8" s="2" t="str">
        <v>Mildly painful</v>
      </c>
      <c r="AL8" s="2" t="str">
        <v>Mildly painful</v>
      </c>
      <c r="AM8" s="2" t="str">
        <v>Mildly painful</v>
      </c>
      <c r="AN8" s="2" t="str">
        <v>I mostly used two canes, two crutches or a walker to help me get around.</v>
      </c>
      <c r="AO8" s="2" t="str">
        <v>Moderately difficult</v>
      </c>
      <c r="AP8" s="149">
        <f t="shared" si="0"/>
        <v>2</v>
      </c>
      <c r="AQ8" s="149">
        <f t="shared" si="1"/>
        <v>2</v>
      </c>
      <c r="AR8" s="149">
        <f t="shared" si="2"/>
        <v>2</v>
      </c>
      <c r="AS8" s="149">
        <f t="shared" si="3"/>
        <v>2</v>
      </c>
      <c r="AT8" s="149">
        <f t="shared" si="4"/>
        <v>2</v>
      </c>
      <c r="AU8" s="149">
        <f t="shared" si="5"/>
        <v>4</v>
      </c>
      <c r="AV8" s="149">
        <f t="shared" si="6"/>
        <v>3</v>
      </c>
    </row>
    <row r="9" spans="1:48" ht="12.75" customHeight="1">
      <c r="A9" s="148">
        <v>3821990063</v>
      </c>
      <c r="B9" s="148">
        <v>61781046</v>
      </c>
      <c r="C9" s="44">
        <v>42074.202685185184</v>
      </c>
      <c r="D9" s="44">
        <v>42074.202951388892</v>
      </c>
      <c r="E9" s="2" t="str">
        <v>58.173.113.97</v>
      </c>
      <c r="F9" s="2">
        <v>0</v>
      </c>
      <c r="G9" s="7">
        <v>0</v>
      </c>
      <c r="H9" s="7">
        <v>0</v>
      </c>
      <c r="I9" s="148">
        <v>0</v>
      </c>
      <c r="J9" s="2" t="str">
        <v>Yes, I have the client identification code</v>
      </c>
      <c r="K9" s="2" t="str">
        <v>12345678code</v>
      </c>
      <c r="L9" s="2">
        <v>0</v>
      </c>
      <c r="M9" s="8">
        <v>0</v>
      </c>
      <c r="N9" s="2">
        <v>0</v>
      </c>
      <c r="O9" s="6">
        <v>0</v>
      </c>
      <c r="P9" s="2">
        <v>0</v>
      </c>
      <c r="Q9" s="2">
        <v>0</v>
      </c>
      <c r="R9" s="2">
        <v>0</v>
      </c>
      <c r="S9" s="2">
        <v>0</v>
      </c>
      <c r="T9" s="2">
        <v>0</v>
      </c>
      <c r="U9" s="2">
        <v>0</v>
      </c>
      <c r="V9" s="2">
        <v>0</v>
      </c>
      <c r="W9" s="2">
        <v>0</v>
      </c>
      <c r="X9" s="2">
        <v>0</v>
      </c>
      <c r="Y9" s="2">
        <v>0</v>
      </c>
      <c r="Z9" s="2">
        <v>0</v>
      </c>
      <c r="AA9" s="2">
        <v>0</v>
      </c>
      <c r="AB9" s="2">
        <v>0</v>
      </c>
      <c r="AC9" s="2">
        <v>0</v>
      </c>
      <c r="AD9" s="2">
        <v>0</v>
      </c>
      <c r="AE9" s="2">
        <v>0</v>
      </c>
      <c r="AF9" s="2">
        <v>0</v>
      </c>
      <c r="AG9" s="2">
        <v>0</v>
      </c>
      <c r="AH9" s="2">
        <v>0</v>
      </c>
      <c r="AI9" s="2" t="str">
        <v>Mildly</v>
      </c>
      <c r="AJ9" s="2" t="str">
        <v>Mildly</v>
      </c>
      <c r="AK9" s="2" t="str">
        <v>Mildly painful</v>
      </c>
      <c r="AL9" s="2" t="str">
        <v>Mildly painful</v>
      </c>
      <c r="AM9" s="2" t="str">
        <v>Mildly painful</v>
      </c>
      <c r="AN9" s="2" t="str">
        <v>I mostly walked without support or assistance.</v>
      </c>
      <c r="AO9" s="2" t="str">
        <v>A little bit difficult</v>
      </c>
      <c r="AP9" s="149">
        <f t="shared" si="0"/>
        <v>2</v>
      </c>
      <c r="AQ9" s="149">
        <f t="shared" si="1"/>
        <v>2</v>
      </c>
      <c r="AR9" s="149">
        <f t="shared" si="2"/>
        <v>2</v>
      </c>
      <c r="AS9" s="149">
        <f t="shared" si="3"/>
        <v>2</v>
      </c>
      <c r="AT9" s="149">
        <f t="shared" si="4"/>
        <v>2</v>
      </c>
      <c r="AU9" s="149">
        <f t="shared" si="5"/>
        <v>2</v>
      </c>
      <c r="AV9" s="149">
        <f t="shared" si="6"/>
        <v>2</v>
      </c>
    </row>
    <row r="10" spans="1:48" ht="12.75" customHeight="1">
      <c r="A10" s="148">
        <v>3949752333</v>
      </c>
      <c r="B10" s="148">
        <v>61781046</v>
      </c>
      <c r="C10" s="44">
        <v>42131.209583333337</v>
      </c>
      <c r="D10" s="44">
        <v>42131.210034722222</v>
      </c>
      <c r="E10" s="2" t="str">
        <v>58.173.113.97</v>
      </c>
      <c r="F10" s="2">
        <v>0</v>
      </c>
      <c r="G10" s="7">
        <v>0</v>
      </c>
      <c r="H10" s="7">
        <v>0</v>
      </c>
      <c r="I10" s="148">
        <v>0</v>
      </c>
      <c r="J10" s="2" t="str">
        <v>Yes, I have the client identification code</v>
      </c>
      <c r="K10" s="2">
        <v>123456789</v>
      </c>
      <c r="L10" s="2">
        <v>0</v>
      </c>
      <c r="M10" s="8">
        <v>0</v>
      </c>
      <c r="N10" s="2">
        <v>0</v>
      </c>
      <c r="O10" s="6">
        <v>0</v>
      </c>
      <c r="P10" s="2">
        <v>0</v>
      </c>
      <c r="Q10" s="2">
        <v>0</v>
      </c>
      <c r="R10" s="2">
        <v>0</v>
      </c>
      <c r="S10" s="2">
        <v>0</v>
      </c>
      <c r="T10" s="2">
        <v>0</v>
      </c>
      <c r="U10" s="2">
        <v>0</v>
      </c>
      <c r="V10" s="2">
        <v>0</v>
      </c>
      <c r="W10" s="2">
        <v>0</v>
      </c>
      <c r="X10" s="2">
        <v>0</v>
      </c>
      <c r="Y10" s="2">
        <v>0</v>
      </c>
      <c r="Z10" s="2">
        <v>0</v>
      </c>
      <c r="AA10" s="2">
        <v>0</v>
      </c>
      <c r="AB10" s="2">
        <v>0</v>
      </c>
      <c r="AC10" s="2">
        <v>0</v>
      </c>
      <c r="AD10" s="2">
        <v>0</v>
      </c>
      <c r="AE10" s="2">
        <v>0</v>
      </c>
      <c r="AF10" s="2">
        <v>0</v>
      </c>
      <c r="AG10" s="2">
        <v>0</v>
      </c>
      <c r="AH10" s="2">
        <v>0</v>
      </c>
      <c r="AI10" s="2" t="str">
        <v>Mildly</v>
      </c>
      <c r="AJ10" s="2" t="str">
        <v>Mildly</v>
      </c>
      <c r="AK10" s="2" t="str">
        <v>Mildly painful</v>
      </c>
      <c r="AL10" s="2" t="str">
        <v>Mildly painful</v>
      </c>
      <c r="AM10" s="2" t="str">
        <v>Mildly painful</v>
      </c>
      <c r="AN10" s="2" t="str">
        <v>I mostly used two canes, two crutches or a walker to help me get around.</v>
      </c>
      <c r="AO10" s="2" t="str">
        <v>A little bit difficult</v>
      </c>
      <c r="AP10" s="149">
        <f t="shared" si="0"/>
        <v>2</v>
      </c>
      <c r="AQ10" s="149">
        <f t="shared" si="1"/>
        <v>2</v>
      </c>
      <c r="AR10" s="149">
        <f t="shared" si="2"/>
        <v>2</v>
      </c>
      <c r="AS10" s="149">
        <f t="shared" si="3"/>
        <v>2</v>
      </c>
      <c r="AT10" s="149">
        <f t="shared" si="4"/>
        <v>2</v>
      </c>
      <c r="AU10" s="149">
        <f t="shared" si="5"/>
        <v>4</v>
      </c>
      <c r="AV10" s="149">
        <f t="shared" si="6"/>
        <v>2</v>
      </c>
    </row>
    <row r="11" spans="1:48" ht="12.75" customHeight="1">
      <c r="A11" s="148">
        <v>3949816044</v>
      </c>
      <c r="B11" s="148">
        <v>61781046</v>
      </c>
      <c r="C11" s="44">
        <v>42131.251956018517</v>
      </c>
      <c r="D11" s="44">
        <v>42131.252256944441</v>
      </c>
      <c r="E11" s="2" t="str">
        <v>58.173.113.97</v>
      </c>
      <c r="F11" s="2">
        <v>0</v>
      </c>
      <c r="G11" s="7">
        <v>0</v>
      </c>
      <c r="H11" s="7">
        <v>0</v>
      </c>
      <c r="I11" s="148">
        <v>0</v>
      </c>
      <c r="J11" s="2" t="str">
        <v>Yes, I have the client identification code</v>
      </c>
      <c r="K11" s="2" t="str">
        <v>wert</v>
      </c>
      <c r="L11" s="2">
        <v>0</v>
      </c>
      <c r="M11" s="8">
        <v>0</v>
      </c>
      <c r="N11" s="2">
        <v>0</v>
      </c>
      <c r="O11" s="6">
        <v>0</v>
      </c>
      <c r="P11" s="2">
        <v>0</v>
      </c>
      <c r="Q11" s="2">
        <v>0</v>
      </c>
      <c r="R11" s="2">
        <v>0</v>
      </c>
      <c r="S11" s="2">
        <v>0</v>
      </c>
      <c r="T11" s="2">
        <v>0</v>
      </c>
      <c r="U11" s="2">
        <v>0</v>
      </c>
      <c r="V11" s="2">
        <v>0</v>
      </c>
      <c r="W11" s="2">
        <v>0</v>
      </c>
      <c r="X11" s="2">
        <v>0</v>
      </c>
      <c r="Y11" s="2">
        <v>0</v>
      </c>
      <c r="Z11" s="2">
        <v>0</v>
      </c>
      <c r="AA11" s="2">
        <v>0</v>
      </c>
      <c r="AB11" s="2">
        <v>0</v>
      </c>
      <c r="AC11" s="2">
        <v>0</v>
      </c>
      <c r="AD11" s="2">
        <v>0</v>
      </c>
      <c r="AE11" s="2">
        <v>0</v>
      </c>
      <c r="AF11" s="2">
        <v>0</v>
      </c>
      <c r="AG11" s="2">
        <v>0</v>
      </c>
      <c r="AH11" s="2">
        <v>0</v>
      </c>
      <c r="AI11" s="2" t="str">
        <v>Mildly</v>
      </c>
      <c r="AJ11" s="2" t="str">
        <v>Mildly</v>
      </c>
      <c r="AK11" s="2" t="str">
        <v>Mildly painful</v>
      </c>
      <c r="AL11" s="2" t="str">
        <v>Mildly painful</v>
      </c>
      <c r="AM11" s="2" t="str">
        <v>Mildly painful</v>
      </c>
      <c r="AN11" s="2" t="str">
        <v>I mostly used one cane or crutch to help me get around</v>
      </c>
      <c r="AO11" s="2" t="str">
        <v>A little bit difficult</v>
      </c>
      <c r="AP11" s="149">
        <f t="shared" si="0"/>
        <v>2</v>
      </c>
      <c r="AQ11" s="149">
        <f t="shared" si="1"/>
        <v>2</v>
      </c>
      <c r="AR11" s="149">
        <f t="shared" si="2"/>
        <v>2</v>
      </c>
      <c r="AS11" s="149">
        <f t="shared" si="3"/>
        <v>2</v>
      </c>
      <c r="AT11" s="149">
        <f t="shared" si="4"/>
        <v>2</v>
      </c>
      <c r="AU11" s="149">
        <f t="shared" si="5"/>
        <v>3</v>
      </c>
      <c r="AV11" s="149">
        <f t="shared" si="6"/>
        <v>2</v>
      </c>
    </row>
    <row r="12" spans="1:48" ht="12.75" customHeight="1">
      <c r="A12" s="148">
        <v>3986756168</v>
      </c>
      <c r="B12" s="148">
        <v>61781046</v>
      </c>
      <c r="C12" s="44">
        <v>42149.036782407406</v>
      </c>
      <c r="D12" s="44">
        <v>42149.037118055552</v>
      </c>
      <c r="E12" s="2" t="str">
        <v>58.173.113.97</v>
      </c>
      <c r="F12" s="2">
        <v>0</v>
      </c>
      <c r="G12" s="7">
        <v>0</v>
      </c>
      <c r="H12" s="7">
        <v>0</v>
      </c>
      <c r="I12" s="148">
        <v>0</v>
      </c>
      <c r="J12" s="2" t="str">
        <v>Yes, I have the client identification code</v>
      </c>
      <c r="K12" s="2">
        <v>12345</v>
      </c>
      <c r="L12" s="2">
        <v>0</v>
      </c>
      <c r="M12" s="8">
        <v>0</v>
      </c>
      <c r="N12" s="2">
        <v>0</v>
      </c>
      <c r="O12" s="6">
        <v>0</v>
      </c>
      <c r="P12" s="2">
        <v>0</v>
      </c>
      <c r="Q12" s="2">
        <v>0</v>
      </c>
      <c r="R12" s="2">
        <v>0</v>
      </c>
      <c r="S12" s="2">
        <v>0</v>
      </c>
      <c r="T12" s="2">
        <v>0</v>
      </c>
      <c r="U12" s="2">
        <v>0</v>
      </c>
      <c r="V12" s="2">
        <v>0</v>
      </c>
      <c r="W12" s="2">
        <v>0</v>
      </c>
      <c r="X12" s="2">
        <v>0</v>
      </c>
      <c r="Y12" s="2">
        <v>0</v>
      </c>
      <c r="Z12" s="2">
        <v>0</v>
      </c>
      <c r="AA12" s="2">
        <v>0</v>
      </c>
      <c r="AB12" s="2">
        <v>0</v>
      </c>
      <c r="AC12" s="2">
        <v>0</v>
      </c>
      <c r="AD12" s="2">
        <v>0</v>
      </c>
      <c r="AE12" s="2">
        <v>0</v>
      </c>
      <c r="AF12" s="2">
        <v>0</v>
      </c>
      <c r="AG12" s="2">
        <v>0</v>
      </c>
      <c r="AH12" s="2">
        <v>0</v>
      </c>
      <c r="AI12" s="2" t="str">
        <v>Mildly</v>
      </c>
      <c r="AJ12" s="2" t="str">
        <v>Mildly</v>
      </c>
      <c r="AK12" s="2" t="str">
        <v>Moderately painful</v>
      </c>
      <c r="AL12" s="2" t="str">
        <v>Very painful</v>
      </c>
      <c r="AM12" s="2" t="str">
        <v>Extremely painful</v>
      </c>
      <c r="AN12" s="2" t="str">
        <v>I mostly used one cane or crutch to help me get around</v>
      </c>
      <c r="AO12" s="2" t="str">
        <v>Moderately difficult</v>
      </c>
      <c r="AP12" s="149">
        <f t="shared" si="0"/>
        <v>2</v>
      </c>
      <c r="AQ12" s="149">
        <f t="shared" si="1"/>
        <v>2</v>
      </c>
      <c r="AR12" s="149">
        <f t="shared" si="2"/>
        <v>3</v>
      </c>
      <c r="AS12" s="149">
        <f t="shared" si="3"/>
        <v>7</v>
      </c>
      <c r="AT12" s="149" t="str">
        <f t="shared" si="4"/>
        <v/>
      </c>
      <c r="AU12" s="149">
        <f t="shared" si="5"/>
        <v>3</v>
      </c>
      <c r="AV12" s="149">
        <f t="shared" si="6"/>
        <v>3</v>
      </c>
    </row>
    <row r="13" spans="1:48" ht="12.75" customHeight="1">
      <c r="A13" s="148">
        <v>3987027447</v>
      </c>
      <c r="B13" s="148">
        <v>61781046</v>
      </c>
      <c r="C13" s="44">
        <v>42149.305578703701</v>
      </c>
      <c r="D13" s="44">
        <v>42149.306087962963</v>
      </c>
      <c r="E13" s="2" t="str">
        <v>58.173.113.97</v>
      </c>
      <c r="F13" s="2">
        <v>0</v>
      </c>
      <c r="G13" s="7">
        <v>0</v>
      </c>
      <c r="H13" s="7">
        <v>0</v>
      </c>
      <c r="I13" s="148">
        <v>0</v>
      </c>
      <c r="J13" s="2" t="str">
        <v>Yes, I have the client identification code</v>
      </c>
      <c r="K13" s="2">
        <v>123</v>
      </c>
      <c r="L13" s="2">
        <v>0</v>
      </c>
      <c r="M13" s="8">
        <v>0</v>
      </c>
      <c r="N13" s="2">
        <v>0</v>
      </c>
      <c r="O13" s="6">
        <v>0</v>
      </c>
      <c r="P13" s="2">
        <v>0</v>
      </c>
      <c r="Q13" s="2">
        <v>0</v>
      </c>
      <c r="R13" s="2">
        <v>0</v>
      </c>
      <c r="S13" s="2">
        <v>0</v>
      </c>
      <c r="T13" s="2">
        <v>0</v>
      </c>
      <c r="U13" s="2">
        <v>0</v>
      </c>
      <c r="V13" s="2">
        <v>0</v>
      </c>
      <c r="W13" s="2">
        <v>0</v>
      </c>
      <c r="X13" s="2">
        <v>0</v>
      </c>
      <c r="Y13" s="2">
        <v>0</v>
      </c>
      <c r="Z13" s="2">
        <v>0</v>
      </c>
      <c r="AA13" s="2">
        <v>0</v>
      </c>
      <c r="AB13" s="2">
        <v>0</v>
      </c>
      <c r="AC13" s="2">
        <v>0</v>
      </c>
      <c r="AD13" s="2">
        <v>0</v>
      </c>
      <c r="AE13" s="2">
        <v>0</v>
      </c>
      <c r="AF13" s="2">
        <v>0</v>
      </c>
      <c r="AG13" s="2">
        <v>0</v>
      </c>
      <c r="AH13" s="2">
        <v>0</v>
      </c>
      <c r="AI13" s="2" t="str">
        <v>Mildly</v>
      </c>
      <c r="AJ13" s="2" t="str">
        <v>Mildly</v>
      </c>
      <c r="AK13" s="2" t="str">
        <v>Very painful</v>
      </c>
      <c r="AL13" s="2" t="str">
        <v>Moderately painful</v>
      </c>
      <c r="AM13" s="2" t="str">
        <v>Very painful</v>
      </c>
      <c r="AN13" s="2" t="str">
        <v>I mostly walked without support or assistance.</v>
      </c>
      <c r="AO13" s="2" t="str">
        <v>Moderately difficult</v>
      </c>
      <c r="AP13" s="149">
        <f t="shared" si="0"/>
        <v>2</v>
      </c>
      <c r="AQ13" s="149">
        <f t="shared" si="1"/>
        <v>2</v>
      </c>
      <c r="AR13" s="149">
        <f t="shared" si="2"/>
        <v>7</v>
      </c>
      <c r="AS13" s="149">
        <f t="shared" si="3"/>
        <v>3</v>
      </c>
      <c r="AT13" s="149">
        <f t="shared" si="4"/>
        <v>7</v>
      </c>
      <c r="AU13" s="149">
        <f t="shared" si="5"/>
        <v>2</v>
      </c>
      <c r="AV13" s="149">
        <f t="shared" si="6"/>
        <v>3</v>
      </c>
    </row>
    <row r="14" spans="1:48" ht="12.75" customHeight="1">
      <c r="A14" s="148">
        <v>4023688802</v>
      </c>
      <c r="B14" s="148">
        <v>61781046</v>
      </c>
      <c r="C14" s="44">
        <v>42166.128912037035</v>
      </c>
      <c r="D14" s="44">
        <v>42166.129687499997</v>
      </c>
      <c r="E14" s="2" t="str">
        <v>137.154.234.116</v>
      </c>
      <c r="F14" s="2">
        <v>0</v>
      </c>
      <c r="G14" s="7">
        <v>0</v>
      </c>
      <c r="H14" s="7">
        <v>0</v>
      </c>
      <c r="I14" s="148">
        <v>0</v>
      </c>
      <c r="J14" s="2" t="str">
        <v>Yes, I have the client identification code</v>
      </c>
      <c r="K14" s="2" t="str">
        <v>qwqwq</v>
      </c>
      <c r="L14" s="2">
        <v>0</v>
      </c>
      <c r="M14" s="8">
        <v>0</v>
      </c>
      <c r="N14" s="2">
        <v>0</v>
      </c>
      <c r="O14" s="6">
        <v>0</v>
      </c>
      <c r="P14" s="2">
        <v>0</v>
      </c>
      <c r="Q14" s="2">
        <v>0</v>
      </c>
      <c r="R14" s="2">
        <v>0</v>
      </c>
      <c r="S14" s="2">
        <v>0</v>
      </c>
      <c r="T14" s="2">
        <v>0</v>
      </c>
      <c r="U14" s="2">
        <v>0</v>
      </c>
      <c r="V14" s="2">
        <v>0</v>
      </c>
      <c r="W14" s="2">
        <v>0</v>
      </c>
      <c r="X14" s="2">
        <v>0</v>
      </c>
      <c r="Y14" s="2">
        <v>0</v>
      </c>
      <c r="Z14" s="2">
        <v>0</v>
      </c>
      <c r="AA14" s="2">
        <v>0</v>
      </c>
      <c r="AB14" s="2">
        <v>0</v>
      </c>
      <c r="AC14" s="2">
        <v>0</v>
      </c>
      <c r="AD14" s="2">
        <v>0</v>
      </c>
      <c r="AE14" s="2">
        <v>0</v>
      </c>
      <c r="AF14" s="2">
        <v>0</v>
      </c>
      <c r="AG14" s="2">
        <v>0</v>
      </c>
      <c r="AH14" s="2">
        <v>0</v>
      </c>
      <c r="AI14" s="2" t="str">
        <v>Not at all</v>
      </c>
      <c r="AJ14" s="2" t="str">
        <v>Mildly</v>
      </c>
      <c r="AK14" s="2" t="str">
        <v>Not painful</v>
      </c>
      <c r="AL14" s="2" t="str">
        <v>Mildly painful</v>
      </c>
      <c r="AM14" s="2" t="str">
        <v>Moderately painful</v>
      </c>
      <c r="AN14" s="2" t="str">
        <v>I mostly used one cane or crutch to help me get around</v>
      </c>
      <c r="AO14" s="2" t="str">
        <v>A little bit difficult</v>
      </c>
      <c r="AP14" s="149">
        <f t="shared" si="0"/>
        <v>1</v>
      </c>
      <c r="AQ14" s="149">
        <f t="shared" si="1"/>
        <v>2</v>
      </c>
      <c r="AR14" s="149">
        <f t="shared" si="2"/>
        <v>3</v>
      </c>
      <c r="AS14" s="149">
        <f t="shared" si="3"/>
        <v>2</v>
      </c>
      <c r="AT14" s="149">
        <f t="shared" si="4"/>
        <v>3</v>
      </c>
      <c r="AU14" s="149">
        <f t="shared" si="5"/>
        <v>3</v>
      </c>
      <c r="AV14" s="149">
        <f t="shared" si="6"/>
        <v>2</v>
      </c>
    </row>
    <row r="15" spans="1:48" ht="12.75" customHeight="1">
      <c r="A15" s="148">
        <v>4106147977</v>
      </c>
      <c r="B15" s="148">
        <v>61781046</v>
      </c>
      <c r="C15" s="44">
        <v>42212.201620370368</v>
      </c>
      <c r="D15" s="44">
        <v>42212.202800925923</v>
      </c>
      <c r="E15" s="2" t="str">
        <v>58.173.113.97</v>
      </c>
      <c r="F15" s="2">
        <v>0</v>
      </c>
      <c r="G15" s="7" t="str">
        <v>James</v>
      </c>
      <c r="H15" s="7" t="str">
        <v>Benjamin</v>
      </c>
      <c r="I15" s="148">
        <v>0</v>
      </c>
      <c r="J15" s="2" t="str">
        <v>No, I want to input the claim's particulars</v>
      </c>
      <c r="K15" s="2" t="str">
        <v>asdvasd</v>
      </c>
      <c r="L15" s="2" t="str">
        <v>James</v>
      </c>
      <c r="M15" s="8" t="str">
        <v>JB</v>
      </c>
      <c r="N15" s="2" t="str">
        <v>Benjamin</v>
      </c>
      <c r="O15" s="6" t="str">
        <v>4/24/1961</v>
      </c>
      <c r="P15" s="2" t="str">
        <v>M</v>
      </c>
      <c r="Q15" s="2" t="str">
        <v>ABC</v>
      </c>
      <c r="R15" s="2" t="str">
        <v>InitDr</v>
      </c>
      <c r="S15" s="2" t="str">
        <v>NameDr</v>
      </c>
      <c r="T15" s="2" t="str">
        <v>DrLNaME</v>
      </c>
      <c r="U15" s="2" t="str">
        <v>pROVmON</v>
      </c>
      <c r="V15" s="2">
        <v>0</v>
      </c>
      <c r="W15" s="2" t="str">
        <v>No</v>
      </c>
      <c r="X15" s="2">
        <v>0</v>
      </c>
      <c r="Y15" s="2">
        <v>0</v>
      </c>
      <c r="Z15" s="2">
        <v>0</v>
      </c>
      <c r="AA15" s="2">
        <v>0</v>
      </c>
      <c r="AB15" s="2">
        <v>0</v>
      </c>
      <c r="AC15" s="2">
        <v>0</v>
      </c>
      <c r="AD15" s="2">
        <v>0</v>
      </c>
      <c r="AE15" s="2">
        <v>0</v>
      </c>
      <c r="AF15" s="2">
        <v>0</v>
      </c>
      <c r="AG15" s="2">
        <v>0</v>
      </c>
      <c r="AH15" s="2">
        <v>0</v>
      </c>
      <c r="AI15" s="2" t="str">
        <v>Not at all</v>
      </c>
      <c r="AJ15" s="2" t="str">
        <v>Not at all</v>
      </c>
      <c r="AK15" s="2" t="str">
        <v>Not painful</v>
      </c>
      <c r="AL15" s="2" t="str">
        <v>Not painful</v>
      </c>
      <c r="AM15" s="2" t="str">
        <v>Mildly painful</v>
      </c>
      <c r="AN15" s="2" t="str">
        <v>I mostly used one cane or crutch to help me get around</v>
      </c>
      <c r="AO15" s="2" t="str">
        <v>A little bit difficult</v>
      </c>
      <c r="AP15" s="149">
        <f t="shared" si="0"/>
        <v>1</v>
      </c>
      <c r="AQ15" s="149">
        <f t="shared" si="1"/>
        <v>1</v>
      </c>
      <c r="AR15" s="149">
        <f t="shared" si="2"/>
        <v>3</v>
      </c>
      <c r="AS15" s="149">
        <f t="shared" si="3"/>
        <v>3</v>
      </c>
      <c r="AT15" s="149">
        <f t="shared" si="4"/>
        <v>2</v>
      </c>
      <c r="AU15" s="149">
        <f t="shared" si="5"/>
        <v>3</v>
      </c>
      <c r="AV15" s="149">
        <f t="shared" si="6"/>
        <v>2</v>
      </c>
    </row>
    <row r="16" spans="1:48" ht="12.75" customHeight="1">
      <c r="A16" s="148">
        <v>4106146160</v>
      </c>
      <c r="B16" s="148">
        <v>61781046</v>
      </c>
      <c r="C16" s="44">
        <v>42212.199594907404</v>
      </c>
      <c r="D16" s="44">
        <v>42212.200173611112</v>
      </c>
      <c r="E16" s="2" t="str">
        <v>58.173.113.97</v>
      </c>
      <c r="F16" s="2">
        <v>0</v>
      </c>
      <c r="G16" s="7">
        <v>0</v>
      </c>
      <c r="H16" s="7">
        <v>0</v>
      </c>
      <c r="I16" s="148">
        <v>0</v>
      </c>
      <c r="J16" s="2" t="str">
        <v>Yes, I have the client identification code</v>
      </c>
      <c r="K16" s="2" t="str">
        <v>sdfSDFASDFAS</v>
      </c>
      <c r="L16" s="2">
        <v>0</v>
      </c>
      <c r="M16" s="8">
        <v>0</v>
      </c>
      <c r="N16" s="2">
        <v>0</v>
      </c>
      <c r="O16" s="6">
        <v>0</v>
      </c>
      <c r="P16" s="2">
        <v>0</v>
      </c>
      <c r="Q16" s="2">
        <v>0</v>
      </c>
      <c r="R16" s="2">
        <v>0</v>
      </c>
      <c r="S16" s="2">
        <v>0</v>
      </c>
      <c r="T16" s="2">
        <v>0</v>
      </c>
      <c r="U16" s="2">
        <v>0</v>
      </c>
      <c r="V16" s="2">
        <v>0</v>
      </c>
      <c r="W16" s="2">
        <v>0</v>
      </c>
      <c r="X16" s="2">
        <v>0</v>
      </c>
      <c r="Y16" s="2">
        <v>0</v>
      </c>
      <c r="Z16" s="2">
        <v>0</v>
      </c>
      <c r="AA16" s="2">
        <v>0</v>
      </c>
      <c r="AB16" s="2">
        <v>0</v>
      </c>
      <c r="AC16" s="2">
        <v>0</v>
      </c>
      <c r="AD16" s="2">
        <v>0</v>
      </c>
      <c r="AE16" s="2">
        <v>0</v>
      </c>
      <c r="AF16" s="2">
        <v>0</v>
      </c>
      <c r="AG16" s="2">
        <v>0</v>
      </c>
      <c r="AH16" s="2">
        <v>0</v>
      </c>
      <c r="AI16" s="2" t="str">
        <v>Moderately</v>
      </c>
      <c r="AJ16" s="2" t="str">
        <v>Mildly</v>
      </c>
      <c r="AK16" s="2" t="str">
        <v>Moderately painful</v>
      </c>
      <c r="AL16" s="2" t="str">
        <v>Very painful</v>
      </c>
      <c r="AM16" s="2" t="str">
        <v>Extremely painful</v>
      </c>
      <c r="AN16" s="2" t="str">
        <v>I mostly used other supports or someone else had to help me get around.</v>
      </c>
      <c r="AO16" s="2" t="str">
        <v>Extremely difficult</v>
      </c>
      <c r="AP16" s="149">
        <f t="shared" si="0"/>
        <v>3</v>
      </c>
      <c r="AQ16" s="149">
        <f t="shared" si="1"/>
        <v>2</v>
      </c>
      <c r="AR16" s="149">
        <f t="shared" si="2"/>
        <v>3</v>
      </c>
      <c r="AS16" s="149">
        <f t="shared" si="3"/>
        <v>7</v>
      </c>
      <c r="AT16" s="149" t="str">
        <f t="shared" si="4"/>
        <v/>
      </c>
      <c r="AU16" s="149">
        <f t="shared" si="5"/>
        <v>6</v>
      </c>
      <c r="AV16" s="149">
        <f t="shared" si="6"/>
        <v>5</v>
      </c>
    </row>
    <row r="17" spans="1:48" ht="12.75" customHeight="1">
      <c r="A17" s="148">
        <v>4431430696</v>
      </c>
      <c r="B17" s="148">
        <v>61781046</v>
      </c>
      <c r="C17" s="44">
        <v>42376.130844907406</v>
      </c>
      <c r="D17" s="44">
        <v>42376.131851851853</v>
      </c>
      <c r="E17" s="2" t="str">
        <v>27.32.32.124</v>
      </c>
      <c r="F17" s="2">
        <v>0</v>
      </c>
      <c r="G17" s="7">
        <v>0</v>
      </c>
      <c r="H17" s="7">
        <v>0</v>
      </c>
      <c r="I17" s="148">
        <v>0</v>
      </c>
      <c r="J17" s="2" t="str">
        <v>Yes, I have the client identification code</v>
      </c>
      <c r="K17" s="2" t="str">
        <v>test</v>
      </c>
      <c r="L17" s="2">
        <v>0</v>
      </c>
      <c r="M17" s="8">
        <v>0</v>
      </c>
      <c r="N17" s="2">
        <v>0</v>
      </c>
      <c r="O17" s="6">
        <v>0</v>
      </c>
      <c r="P17" s="2">
        <v>0</v>
      </c>
      <c r="Q17" s="2">
        <v>0</v>
      </c>
      <c r="R17" s="2">
        <v>0</v>
      </c>
      <c r="S17" s="2">
        <v>0</v>
      </c>
      <c r="T17" s="2">
        <v>0</v>
      </c>
      <c r="U17" s="2">
        <v>0</v>
      </c>
      <c r="V17" s="2">
        <v>0</v>
      </c>
      <c r="W17" s="2">
        <v>0</v>
      </c>
      <c r="X17" s="2">
        <v>0</v>
      </c>
      <c r="Y17" s="2">
        <v>0</v>
      </c>
      <c r="Z17" s="2">
        <v>0</v>
      </c>
      <c r="AA17" s="2">
        <v>0</v>
      </c>
      <c r="AB17" s="2">
        <v>0</v>
      </c>
      <c r="AC17" s="2">
        <v>0</v>
      </c>
      <c r="AD17" s="2">
        <v>0</v>
      </c>
      <c r="AE17" s="2">
        <v>0</v>
      </c>
      <c r="AF17" s="2">
        <v>0</v>
      </c>
      <c r="AG17" s="2">
        <v>0</v>
      </c>
      <c r="AH17" s="2">
        <v>0</v>
      </c>
      <c r="AI17" s="2" t="str">
        <v>Not at all</v>
      </c>
      <c r="AJ17" s="2" t="str">
        <v>Not at all</v>
      </c>
      <c r="AK17" s="2" t="str">
        <v>Not painful</v>
      </c>
      <c r="AL17" s="2" t="str">
        <v>Not painful</v>
      </c>
      <c r="AM17" s="2" t="str">
        <v>Not painful</v>
      </c>
      <c r="AN17" s="2" t="str">
        <v>I did not need support or assistance at all.</v>
      </c>
      <c r="AO17" s="2" t="str">
        <v>Not at all difficult</v>
      </c>
      <c r="AP17" s="149">
        <f t="shared" si="0"/>
        <v>1</v>
      </c>
      <c r="AQ17" s="149">
        <f t="shared" si="1"/>
        <v>1</v>
      </c>
      <c r="AR17" s="149">
        <f t="shared" si="2"/>
        <v>3</v>
      </c>
      <c r="AS17" s="149">
        <f t="shared" si="3"/>
        <v>3</v>
      </c>
      <c r="AT17" s="149">
        <f t="shared" si="4"/>
        <v>3</v>
      </c>
      <c r="AU17" s="149">
        <f t="shared" si="5"/>
        <v>1</v>
      </c>
      <c r="AV17" s="149">
        <f t="shared" si="6"/>
        <v>1</v>
      </c>
    </row>
    <row r="18" spans="1:48" ht="12.75" customHeight="1">
      <c r="A18" s="148">
        <v>4872032876</v>
      </c>
      <c r="B18" s="148">
        <v>61781046</v>
      </c>
      <c r="C18" s="44">
        <v>42576.321053240739</v>
      </c>
      <c r="D18" s="44">
        <v>42576.321516203701</v>
      </c>
      <c r="E18" s="2" t="str">
        <v>101.164.94.220</v>
      </c>
      <c r="F18" s="2">
        <v>0</v>
      </c>
      <c r="G18" s="7">
        <v>0</v>
      </c>
      <c r="H18" s="7">
        <v>0</v>
      </c>
      <c r="I18" s="148">
        <v>0</v>
      </c>
      <c r="J18" s="2" t="str">
        <v>Yes, I have the client identification code</v>
      </c>
      <c r="K18" s="2" t="str">
        <v>test123</v>
      </c>
      <c r="L18" s="2">
        <v>0</v>
      </c>
      <c r="M18" s="8">
        <v>0</v>
      </c>
      <c r="N18" s="2">
        <v>0</v>
      </c>
      <c r="O18" s="6">
        <v>0</v>
      </c>
      <c r="P18" s="2">
        <v>0</v>
      </c>
      <c r="Q18" s="2">
        <v>0</v>
      </c>
      <c r="R18" s="2">
        <v>0</v>
      </c>
      <c r="S18" s="2">
        <v>0</v>
      </c>
      <c r="T18" s="2">
        <v>0</v>
      </c>
      <c r="U18" s="2">
        <v>0</v>
      </c>
      <c r="V18" s="2">
        <v>0</v>
      </c>
      <c r="W18" s="2">
        <v>0</v>
      </c>
      <c r="X18" s="2">
        <v>0</v>
      </c>
      <c r="Y18" s="2">
        <v>0</v>
      </c>
      <c r="Z18" s="2">
        <v>0</v>
      </c>
      <c r="AA18" s="2">
        <v>0</v>
      </c>
      <c r="AB18" s="2">
        <v>0</v>
      </c>
      <c r="AC18" s="2">
        <v>0</v>
      </c>
      <c r="AD18" s="2">
        <v>0</v>
      </c>
      <c r="AE18" s="2">
        <v>0</v>
      </c>
      <c r="AF18" s="2">
        <v>0</v>
      </c>
      <c r="AG18" s="2">
        <v>0</v>
      </c>
      <c r="AH18" s="2">
        <v>0</v>
      </c>
      <c r="AI18" s="2" t="str">
        <v>Mildly</v>
      </c>
      <c r="AJ18" s="2" t="str">
        <v>Moderately</v>
      </c>
      <c r="AK18" s="2" t="str">
        <v>Very painful</v>
      </c>
      <c r="AL18" s="2" t="str">
        <v>Very painful</v>
      </c>
      <c r="AM18" s="2" t="str">
        <v>Very painful</v>
      </c>
      <c r="AN18" s="2" t="str">
        <v>I mostly used one cane or crutch to help me get around</v>
      </c>
      <c r="AO18" s="2" t="str">
        <v>A little bit difficult</v>
      </c>
      <c r="AP18" s="149">
        <f t="shared" si="0"/>
        <v>2</v>
      </c>
      <c r="AQ18" s="149">
        <f t="shared" si="1"/>
        <v>3</v>
      </c>
      <c r="AR18" s="149">
        <f t="shared" si="2"/>
        <v>7</v>
      </c>
      <c r="AS18" s="149">
        <f t="shared" si="3"/>
        <v>7</v>
      </c>
      <c r="AT18" s="149">
        <f t="shared" si="4"/>
        <v>7</v>
      </c>
      <c r="AU18" s="149">
        <f t="shared" si="5"/>
        <v>3</v>
      </c>
      <c r="AV18" s="149">
        <f t="shared" si="6"/>
        <v>2</v>
      </c>
    </row>
    <row r="19" spans="1:48" ht="12.75" customHeight="1">
      <c r="A19" s="148">
        <v>0</v>
      </c>
      <c r="B19" s="148">
        <v>0</v>
      </c>
      <c r="C19" s="44">
        <v>0</v>
      </c>
      <c r="D19" s="44">
        <v>0</v>
      </c>
      <c r="E19" s="2">
        <v>0</v>
      </c>
      <c r="F19" s="2">
        <v>0</v>
      </c>
      <c r="G19" s="7">
        <v>0</v>
      </c>
      <c r="H19" s="7">
        <v>0</v>
      </c>
      <c r="I19" s="148">
        <v>0</v>
      </c>
      <c r="J19" s="2">
        <v>0</v>
      </c>
      <c r="K19" s="2">
        <v>0</v>
      </c>
      <c r="L19" s="2">
        <v>0</v>
      </c>
      <c r="M19" s="8">
        <v>0</v>
      </c>
      <c r="N19" s="2">
        <v>0</v>
      </c>
      <c r="O19" s="6">
        <v>0</v>
      </c>
      <c r="P19" s="2">
        <v>0</v>
      </c>
      <c r="Q19" s="2">
        <v>0</v>
      </c>
      <c r="R19" s="2">
        <v>0</v>
      </c>
      <c r="S19" s="2">
        <v>0</v>
      </c>
      <c r="T19" s="2">
        <v>0</v>
      </c>
      <c r="U19" s="2">
        <v>0</v>
      </c>
      <c r="V19" s="2">
        <v>0</v>
      </c>
      <c r="W19" s="2">
        <v>0</v>
      </c>
      <c r="X19" s="2">
        <v>0</v>
      </c>
      <c r="Y19" s="2">
        <v>0</v>
      </c>
      <c r="Z19" s="2">
        <v>0</v>
      </c>
      <c r="AA19" s="2">
        <v>0</v>
      </c>
      <c r="AB19" s="2">
        <v>0</v>
      </c>
      <c r="AC19" s="2">
        <v>0</v>
      </c>
      <c r="AD19" s="2">
        <v>0</v>
      </c>
      <c r="AE19" s="2">
        <v>0</v>
      </c>
      <c r="AF19" s="2">
        <v>0</v>
      </c>
      <c r="AG19" s="2">
        <v>0</v>
      </c>
      <c r="AH19" s="2">
        <v>0</v>
      </c>
      <c r="AI19" s="2">
        <v>0</v>
      </c>
      <c r="AJ19" s="2">
        <v>0</v>
      </c>
      <c r="AK19" s="2">
        <v>0</v>
      </c>
      <c r="AL19" s="2">
        <v>0</v>
      </c>
      <c r="AM19" s="2">
        <v>0</v>
      </c>
      <c r="AN19" s="2">
        <v>0</v>
      </c>
      <c r="AO19" s="2">
        <v>0</v>
      </c>
      <c r="AP19" s="149" t="str">
        <f t="shared" si="0"/>
        <v/>
      </c>
      <c r="AQ19" s="149" t="str">
        <f t="shared" si="1"/>
        <v/>
      </c>
      <c r="AR19" s="149" t="str">
        <f t="shared" si="2"/>
        <v/>
      </c>
      <c r="AS19" s="149" t="str">
        <f t="shared" si="3"/>
        <v/>
      </c>
      <c r="AT19" s="149" t="str">
        <f t="shared" si="4"/>
        <v/>
      </c>
      <c r="AU19" s="149" t="str">
        <f t="shared" si="5"/>
        <v/>
      </c>
      <c r="AV19" s="149" t="str">
        <f t="shared" si="6"/>
        <v/>
      </c>
    </row>
    <row r="20" spans="1:48" ht="12.75" customHeight="1">
      <c r="A20" s="148">
        <v>0</v>
      </c>
      <c r="B20" s="148">
        <v>0</v>
      </c>
      <c r="C20" s="44">
        <v>0</v>
      </c>
      <c r="D20" s="44">
        <v>0</v>
      </c>
      <c r="E20" s="2">
        <v>0</v>
      </c>
      <c r="F20" s="2">
        <v>0</v>
      </c>
      <c r="G20" s="7">
        <v>0</v>
      </c>
      <c r="H20" s="7">
        <v>0</v>
      </c>
      <c r="I20" s="148">
        <v>0</v>
      </c>
      <c r="J20" s="2">
        <v>0</v>
      </c>
      <c r="K20" s="2">
        <v>0</v>
      </c>
      <c r="L20" s="2">
        <v>0</v>
      </c>
      <c r="M20" s="8">
        <v>0</v>
      </c>
      <c r="N20" s="2">
        <v>0</v>
      </c>
      <c r="O20" s="6">
        <v>0</v>
      </c>
      <c r="P20" s="2">
        <v>0</v>
      </c>
      <c r="Q20" s="2">
        <v>0</v>
      </c>
      <c r="R20" s="2">
        <v>0</v>
      </c>
      <c r="S20" s="2">
        <v>0</v>
      </c>
      <c r="T20" s="2">
        <v>0</v>
      </c>
      <c r="U20" s="2">
        <v>0</v>
      </c>
      <c r="V20" s="2">
        <v>0</v>
      </c>
      <c r="W20" s="2">
        <v>0</v>
      </c>
      <c r="X20" s="2">
        <v>0</v>
      </c>
      <c r="Y20" s="2">
        <v>0</v>
      </c>
      <c r="Z20" s="2">
        <v>0</v>
      </c>
      <c r="AA20" s="2">
        <v>0</v>
      </c>
      <c r="AB20" s="2">
        <v>0</v>
      </c>
      <c r="AC20" s="2">
        <v>0</v>
      </c>
      <c r="AD20" s="2">
        <v>0</v>
      </c>
      <c r="AE20" s="2">
        <v>0</v>
      </c>
      <c r="AF20" s="2">
        <v>0</v>
      </c>
      <c r="AG20" s="2">
        <v>0</v>
      </c>
      <c r="AH20" s="2">
        <v>0</v>
      </c>
      <c r="AI20" s="2">
        <v>0</v>
      </c>
      <c r="AJ20" s="2">
        <v>0</v>
      </c>
      <c r="AK20" s="2">
        <v>0</v>
      </c>
      <c r="AL20" s="2">
        <v>0</v>
      </c>
      <c r="AM20" s="2">
        <v>0</v>
      </c>
      <c r="AN20" s="2">
        <v>0</v>
      </c>
      <c r="AO20" s="2">
        <v>0</v>
      </c>
      <c r="AP20" s="149" t="str">
        <f t="shared" si="0"/>
        <v/>
      </c>
      <c r="AQ20" s="149" t="str">
        <f t="shared" si="1"/>
        <v/>
      </c>
      <c r="AR20" s="149" t="str">
        <f t="shared" si="2"/>
        <v/>
      </c>
      <c r="AS20" s="149" t="str">
        <f t="shared" si="3"/>
        <v/>
      </c>
      <c r="AT20" s="149" t="str">
        <f t="shared" si="4"/>
        <v/>
      </c>
      <c r="AU20" s="149" t="str">
        <f t="shared" si="5"/>
        <v/>
      </c>
      <c r="AV20" s="149" t="str">
        <f t="shared" si="6"/>
        <v/>
      </c>
    </row>
    <row r="21" spans="1:48" ht="12.75" customHeight="1">
      <c r="A21" s="148">
        <v>0</v>
      </c>
      <c r="B21" s="148">
        <v>0</v>
      </c>
      <c r="C21" s="44">
        <v>0</v>
      </c>
      <c r="D21" s="44">
        <v>0</v>
      </c>
      <c r="E21" s="2">
        <v>0</v>
      </c>
      <c r="F21" s="2">
        <v>0</v>
      </c>
      <c r="G21" s="7">
        <v>0</v>
      </c>
      <c r="H21" s="7">
        <v>0</v>
      </c>
      <c r="I21" s="148">
        <v>0</v>
      </c>
      <c r="J21" s="2">
        <v>0</v>
      </c>
      <c r="K21" s="2">
        <v>0</v>
      </c>
      <c r="L21" s="2">
        <v>0</v>
      </c>
      <c r="M21" s="8">
        <v>0</v>
      </c>
      <c r="N21" s="2">
        <v>0</v>
      </c>
      <c r="O21" s="6">
        <v>0</v>
      </c>
      <c r="P21" s="2">
        <v>0</v>
      </c>
      <c r="Q21" s="2">
        <v>0</v>
      </c>
      <c r="R21" s="2">
        <v>0</v>
      </c>
      <c r="S21" s="2">
        <v>0</v>
      </c>
      <c r="T21" s="2">
        <v>0</v>
      </c>
      <c r="U21" s="2">
        <v>0</v>
      </c>
      <c r="V21" s="2">
        <v>0</v>
      </c>
      <c r="W21" s="2">
        <v>0</v>
      </c>
      <c r="X21" s="2">
        <v>0</v>
      </c>
      <c r="Y21" s="2">
        <v>0</v>
      </c>
      <c r="Z21" s="2">
        <v>0</v>
      </c>
      <c r="AA21" s="2">
        <v>0</v>
      </c>
      <c r="AB21" s="2">
        <v>0</v>
      </c>
      <c r="AC21" s="2">
        <v>0</v>
      </c>
      <c r="AD21" s="2">
        <v>0</v>
      </c>
      <c r="AE21" s="2">
        <v>0</v>
      </c>
      <c r="AF21" s="2">
        <v>0</v>
      </c>
      <c r="AG21" s="2">
        <v>0</v>
      </c>
      <c r="AH21" s="2">
        <v>0</v>
      </c>
      <c r="AI21" s="2">
        <v>0</v>
      </c>
      <c r="AJ21" s="2">
        <v>0</v>
      </c>
      <c r="AK21" s="2">
        <v>0</v>
      </c>
      <c r="AL21" s="2">
        <v>0</v>
      </c>
      <c r="AM21" s="2">
        <v>0</v>
      </c>
      <c r="AN21" s="2">
        <v>0</v>
      </c>
      <c r="AO21" s="2">
        <v>0</v>
      </c>
      <c r="AP21" s="149" t="str">
        <f t="shared" si="0"/>
        <v/>
      </c>
      <c r="AQ21" s="149" t="str">
        <f t="shared" si="1"/>
        <v/>
      </c>
      <c r="AR21" s="149" t="str">
        <f t="shared" si="2"/>
        <v/>
      </c>
      <c r="AS21" s="149" t="str">
        <f t="shared" si="3"/>
        <v/>
      </c>
      <c r="AT21" s="149" t="str">
        <f t="shared" si="4"/>
        <v/>
      </c>
      <c r="AU21" s="149" t="str">
        <f t="shared" si="5"/>
        <v/>
      </c>
      <c r="AV21" s="149" t="str">
        <f t="shared" si="6"/>
        <v/>
      </c>
    </row>
    <row r="22" spans="1:48" ht="12.75" customHeight="1">
      <c r="A22" s="148">
        <v>0</v>
      </c>
      <c r="B22" s="148">
        <v>0</v>
      </c>
      <c r="C22" s="44">
        <v>0</v>
      </c>
      <c r="D22" s="44">
        <v>0</v>
      </c>
      <c r="E22" s="2">
        <v>0</v>
      </c>
      <c r="F22" s="2">
        <v>0</v>
      </c>
      <c r="G22" s="7">
        <v>0</v>
      </c>
      <c r="H22" s="7">
        <v>0</v>
      </c>
      <c r="I22" s="148">
        <v>0</v>
      </c>
      <c r="J22" s="2">
        <v>0</v>
      </c>
      <c r="K22" s="2">
        <v>0</v>
      </c>
      <c r="L22" s="2">
        <v>0</v>
      </c>
      <c r="M22" s="8">
        <v>0</v>
      </c>
      <c r="N22" s="2">
        <v>0</v>
      </c>
      <c r="O22" s="6">
        <v>0</v>
      </c>
      <c r="P22" s="2">
        <v>0</v>
      </c>
      <c r="Q22" s="2">
        <v>0</v>
      </c>
      <c r="R22" s="2">
        <v>0</v>
      </c>
      <c r="S22" s="2">
        <v>0</v>
      </c>
      <c r="T22" s="2">
        <v>0</v>
      </c>
      <c r="U22" s="2">
        <v>0</v>
      </c>
      <c r="V22" s="2">
        <v>0</v>
      </c>
      <c r="W22" s="2">
        <v>0</v>
      </c>
      <c r="X22" s="2">
        <v>0</v>
      </c>
      <c r="Y22" s="2">
        <v>0</v>
      </c>
      <c r="Z22" s="2">
        <v>0</v>
      </c>
      <c r="AA22" s="2">
        <v>0</v>
      </c>
      <c r="AB22" s="2">
        <v>0</v>
      </c>
      <c r="AC22" s="2">
        <v>0</v>
      </c>
      <c r="AD22" s="2">
        <v>0</v>
      </c>
      <c r="AE22" s="2">
        <v>0</v>
      </c>
      <c r="AF22" s="2">
        <v>0</v>
      </c>
      <c r="AG22" s="2">
        <v>0</v>
      </c>
      <c r="AH22" s="2">
        <v>0</v>
      </c>
      <c r="AI22" s="2">
        <v>0</v>
      </c>
      <c r="AJ22" s="2">
        <v>0</v>
      </c>
      <c r="AK22" s="2">
        <v>0</v>
      </c>
      <c r="AL22" s="2">
        <v>0</v>
      </c>
      <c r="AM22" s="2">
        <v>0</v>
      </c>
      <c r="AN22" s="2">
        <v>0</v>
      </c>
      <c r="AO22" s="2">
        <v>0</v>
      </c>
      <c r="AP22" s="149" t="str">
        <f t="shared" si="0"/>
        <v/>
      </c>
      <c r="AQ22" s="149" t="str">
        <f t="shared" si="1"/>
        <v/>
      </c>
      <c r="AR22" s="149" t="str">
        <f t="shared" si="2"/>
        <v/>
      </c>
      <c r="AS22" s="149" t="str">
        <f t="shared" si="3"/>
        <v/>
      </c>
      <c r="AT22" s="149" t="str">
        <f t="shared" si="4"/>
        <v/>
      </c>
      <c r="AU22" s="149" t="str">
        <f t="shared" si="5"/>
        <v/>
      </c>
      <c r="AV22" s="149" t="str">
        <f t="shared" si="6"/>
        <v/>
      </c>
    </row>
    <row r="23" spans="1:48" ht="12.75" customHeight="1">
      <c r="A23" s="148">
        <v>0</v>
      </c>
      <c r="B23" s="148">
        <v>0</v>
      </c>
      <c r="C23" s="44">
        <v>0</v>
      </c>
      <c r="D23" s="44">
        <v>0</v>
      </c>
      <c r="E23" s="2">
        <v>0</v>
      </c>
      <c r="F23" s="2">
        <v>0</v>
      </c>
      <c r="G23" s="7">
        <v>0</v>
      </c>
      <c r="H23" s="7">
        <v>0</v>
      </c>
      <c r="I23" s="148">
        <v>0</v>
      </c>
      <c r="J23" s="2">
        <v>0</v>
      </c>
      <c r="K23" s="2">
        <v>0</v>
      </c>
      <c r="L23" s="2">
        <v>0</v>
      </c>
      <c r="M23" s="8">
        <v>0</v>
      </c>
      <c r="N23" s="2">
        <v>0</v>
      </c>
      <c r="O23" s="6">
        <v>0</v>
      </c>
      <c r="P23" s="2">
        <v>0</v>
      </c>
      <c r="Q23" s="2">
        <v>0</v>
      </c>
      <c r="R23" s="2">
        <v>0</v>
      </c>
      <c r="S23" s="2">
        <v>0</v>
      </c>
      <c r="T23" s="2">
        <v>0</v>
      </c>
      <c r="U23" s="2">
        <v>0</v>
      </c>
      <c r="V23" s="2">
        <v>0</v>
      </c>
      <c r="W23" s="2">
        <v>0</v>
      </c>
      <c r="X23" s="2">
        <v>0</v>
      </c>
      <c r="Y23" s="2">
        <v>0</v>
      </c>
      <c r="Z23" s="2">
        <v>0</v>
      </c>
      <c r="AA23" s="2">
        <v>0</v>
      </c>
      <c r="AB23" s="2">
        <v>0</v>
      </c>
      <c r="AC23" s="2">
        <v>0</v>
      </c>
      <c r="AD23" s="2">
        <v>0</v>
      </c>
      <c r="AE23" s="2">
        <v>0</v>
      </c>
      <c r="AF23" s="2">
        <v>0</v>
      </c>
      <c r="AG23" s="2">
        <v>0</v>
      </c>
      <c r="AH23" s="2">
        <v>0</v>
      </c>
      <c r="AI23" s="2">
        <v>0</v>
      </c>
      <c r="AJ23" s="2">
        <v>0</v>
      </c>
      <c r="AK23" s="2">
        <v>0</v>
      </c>
      <c r="AL23" s="2">
        <v>0</v>
      </c>
      <c r="AM23" s="2">
        <v>0</v>
      </c>
      <c r="AN23" s="2">
        <v>0</v>
      </c>
      <c r="AO23" s="2">
        <v>0</v>
      </c>
      <c r="AP23" s="149" t="str">
        <f t="shared" si="0"/>
        <v/>
      </c>
      <c r="AQ23" s="149" t="str">
        <f t="shared" si="1"/>
        <v/>
      </c>
      <c r="AR23" s="149" t="str">
        <f t="shared" si="2"/>
        <v/>
      </c>
      <c r="AS23" s="149" t="str">
        <f t="shared" si="3"/>
        <v/>
      </c>
      <c r="AT23" s="149" t="str">
        <f t="shared" si="4"/>
        <v/>
      </c>
      <c r="AU23" s="149" t="str">
        <f t="shared" si="5"/>
        <v/>
      </c>
      <c r="AV23" s="149" t="str">
        <f t="shared" si="6"/>
        <v/>
      </c>
    </row>
    <row r="24" spans="1:48" ht="12.75" customHeight="1">
      <c r="A24" s="148">
        <v>0</v>
      </c>
      <c r="B24" s="148">
        <v>0</v>
      </c>
      <c r="C24" s="44">
        <v>0</v>
      </c>
      <c r="D24" s="44">
        <v>0</v>
      </c>
      <c r="E24" s="2">
        <v>0</v>
      </c>
      <c r="F24" s="2">
        <v>0</v>
      </c>
      <c r="G24" s="7">
        <v>0</v>
      </c>
      <c r="H24" s="7">
        <v>0</v>
      </c>
      <c r="I24" s="148">
        <v>0</v>
      </c>
      <c r="J24" s="2">
        <v>0</v>
      </c>
      <c r="K24" s="2">
        <v>0</v>
      </c>
      <c r="L24" s="2">
        <v>0</v>
      </c>
      <c r="M24" s="8">
        <v>0</v>
      </c>
      <c r="N24" s="2">
        <v>0</v>
      </c>
      <c r="O24" s="6">
        <v>0</v>
      </c>
      <c r="P24" s="2">
        <v>0</v>
      </c>
      <c r="Q24" s="2">
        <v>0</v>
      </c>
      <c r="R24" s="2">
        <v>0</v>
      </c>
      <c r="S24" s="2">
        <v>0</v>
      </c>
      <c r="T24" s="2">
        <v>0</v>
      </c>
      <c r="U24" s="2">
        <v>0</v>
      </c>
      <c r="V24" s="2">
        <v>0</v>
      </c>
      <c r="W24" s="2">
        <v>0</v>
      </c>
      <c r="X24" s="2">
        <v>0</v>
      </c>
      <c r="Y24" s="2">
        <v>0</v>
      </c>
      <c r="Z24" s="2">
        <v>0</v>
      </c>
      <c r="AA24" s="2">
        <v>0</v>
      </c>
      <c r="AB24" s="2">
        <v>0</v>
      </c>
      <c r="AC24" s="2">
        <v>0</v>
      </c>
      <c r="AD24" s="2">
        <v>0</v>
      </c>
      <c r="AE24" s="2">
        <v>0</v>
      </c>
      <c r="AF24" s="2">
        <v>0</v>
      </c>
      <c r="AG24" s="2">
        <v>0</v>
      </c>
      <c r="AH24" s="2">
        <v>0</v>
      </c>
      <c r="AI24" s="2">
        <v>0</v>
      </c>
      <c r="AJ24" s="2">
        <v>0</v>
      </c>
      <c r="AK24" s="2">
        <v>0</v>
      </c>
      <c r="AL24" s="2">
        <v>0</v>
      </c>
      <c r="AM24" s="2">
        <v>0</v>
      </c>
      <c r="AN24" s="2">
        <v>0</v>
      </c>
      <c r="AO24" s="2">
        <v>0</v>
      </c>
      <c r="AP24" s="149" t="str">
        <f t="shared" si="0"/>
        <v/>
      </c>
      <c r="AQ24" s="149" t="str">
        <f t="shared" si="1"/>
        <v/>
      </c>
      <c r="AR24" s="149" t="str">
        <f t="shared" si="2"/>
        <v/>
      </c>
      <c r="AS24" s="149" t="str">
        <f t="shared" si="3"/>
        <v/>
      </c>
      <c r="AT24" s="149" t="str">
        <f t="shared" si="4"/>
        <v/>
      </c>
      <c r="AU24" s="149" t="str">
        <f t="shared" si="5"/>
        <v/>
      </c>
      <c r="AV24" s="149" t="str">
        <f t="shared" si="6"/>
        <v/>
      </c>
    </row>
    <row r="25" spans="1:48" ht="12.75" customHeight="1">
      <c r="A25" s="148">
        <v>0</v>
      </c>
      <c r="B25" s="148">
        <v>0</v>
      </c>
      <c r="C25" s="44">
        <v>0</v>
      </c>
      <c r="D25" s="44">
        <v>0</v>
      </c>
      <c r="E25" s="2">
        <v>0</v>
      </c>
      <c r="F25" s="2">
        <v>0</v>
      </c>
      <c r="G25" s="7">
        <v>0</v>
      </c>
      <c r="H25" s="7">
        <v>0</v>
      </c>
      <c r="I25" s="148">
        <v>0</v>
      </c>
      <c r="J25" s="2">
        <v>0</v>
      </c>
      <c r="K25" s="2">
        <v>0</v>
      </c>
      <c r="L25" s="2">
        <v>0</v>
      </c>
      <c r="M25" s="8">
        <v>0</v>
      </c>
      <c r="N25" s="2">
        <v>0</v>
      </c>
      <c r="O25" s="6">
        <v>0</v>
      </c>
      <c r="P25" s="2">
        <v>0</v>
      </c>
      <c r="Q25" s="2">
        <v>0</v>
      </c>
      <c r="R25" s="2">
        <v>0</v>
      </c>
      <c r="S25" s="2">
        <v>0</v>
      </c>
      <c r="T25" s="2">
        <v>0</v>
      </c>
      <c r="U25" s="2">
        <v>0</v>
      </c>
      <c r="V25" s="2">
        <v>0</v>
      </c>
      <c r="W25" s="2">
        <v>0</v>
      </c>
      <c r="X25" s="2">
        <v>0</v>
      </c>
      <c r="Y25" s="2">
        <v>0</v>
      </c>
      <c r="Z25" s="2">
        <v>0</v>
      </c>
      <c r="AA25" s="2">
        <v>0</v>
      </c>
      <c r="AB25" s="2">
        <v>0</v>
      </c>
      <c r="AC25" s="2">
        <v>0</v>
      </c>
      <c r="AD25" s="2">
        <v>0</v>
      </c>
      <c r="AE25" s="2">
        <v>0</v>
      </c>
      <c r="AF25" s="2">
        <v>0</v>
      </c>
      <c r="AG25" s="2">
        <v>0</v>
      </c>
      <c r="AH25" s="2">
        <v>0</v>
      </c>
      <c r="AI25" s="2">
        <v>0</v>
      </c>
      <c r="AJ25" s="2">
        <v>0</v>
      </c>
      <c r="AK25" s="2">
        <v>0</v>
      </c>
      <c r="AL25" s="2">
        <v>0</v>
      </c>
      <c r="AM25" s="2">
        <v>0</v>
      </c>
      <c r="AN25" s="2">
        <v>0</v>
      </c>
      <c r="AO25" s="2">
        <v>0</v>
      </c>
      <c r="AP25" s="149" t="str">
        <f t="shared" si="0"/>
        <v/>
      </c>
      <c r="AQ25" s="149" t="str">
        <f t="shared" si="1"/>
        <v/>
      </c>
      <c r="AR25" s="149" t="str">
        <f t="shared" si="2"/>
        <v/>
      </c>
      <c r="AS25" s="149" t="str">
        <f t="shared" si="3"/>
        <v/>
      </c>
      <c r="AT25" s="149" t="str">
        <f t="shared" si="4"/>
        <v/>
      </c>
      <c r="AU25" s="149" t="str">
        <f t="shared" si="5"/>
        <v/>
      </c>
      <c r="AV25" s="149" t="str">
        <f t="shared" si="6"/>
        <v/>
      </c>
    </row>
    <row r="26" spans="1:48" ht="12.75" customHeight="1">
      <c r="A26" s="148">
        <v>0</v>
      </c>
      <c r="B26" s="148">
        <v>0</v>
      </c>
      <c r="C26" s="44">
        <v>0</v>
      </c>
      <c r="D26" s="44">
        <v>0</v>
      </c>
      <c r="E26" s="2">
        <v>0</v>
      </c>
      <c r="F26" s="2">
        <v>0</v>
      </c>
      <c r="G26" s="7">
        <v>0</v>
      </c>
      <c r="H26" s="7">
        <v>0</v>
      </c>
      <c r="I26" s="148">
        <v>0</v>
      </c>
      <c r="J26" s="2">
        <v>0</v>
      </c>
      <c r="K26" s="2">
        <v>0</v>
      </c>
      <c r="L26" s="2">
        <v>0</v>
      </c>
      <c r="M26" s="8">
        <v>0</v>
      </c>
      <c r="N26" s="2">
        <v>0</v>
      </c>
      <c r="O26" s="6">
        <v>0</v>
      </c>
      <c r="P26" s="2">
        <v>0</v>
      </c>
      <c r="Q26" s="2">
        <v>0</v>
      </c>
      <c r="R26" s="2">
        <v>0</v>
      </c>
      <c r="S26" s="2">
        <v>0</v>
      </c>
      <c r="T26" s="2">
        <v>0</v>
      </c>
      <c r="U26" s="2">
        <v>0</v>
      </c>
      <c r="V26" s="2">
        <v>0</v>
      </c>
      <c r="W26" s="2">
        <v>0</v>
      </c>
      <c r="X26" s="2">
        <v>0</v>
      </c>
      <c r="Y26" s="2">
        <v>0</v>
      </c>
      <c r="Z26" s="2">
        <v>0</v>
      </c>
      <c r="AA26" s="2">
        <v>0</v>
      </c>
      <c r="AB26" s="2">
        <v>0</v>
      </c>
      <c r="AC26" s="2">
        <v>0</v>
      </c>
      <c r="AD26" s="2">
        <v>0</v>
      </c>
      <c r="AE26" s="2">
        <v>0</v>
      </c>
      <c r="AF26" s="2">
        <v>0</v>
      </c>
      <c r="AG26" s="2">
        <v>0</v>
      </c>
      <c r="AH26" s="2">
        <v>0</v>
      </c>
      <c r="AI26" s="2">
        <v>0</v>
      </c>
      <c r="AJ26" s="2">
        <v>0</v>
      </c>
      <c r="AK26" s="2">
        <v>0</v>
      </c>
      <c r="AL26" s="2">
        <v>0</v>
      </c>
      <c r="AM26" s="2">
        <v>0</v>
      </c>
      <c r="AN26" s="2">
        <v>0</v>
      </c>
      <c r="AO26" s="2">
        <v>0</v>
      </c>
      <c r="AP26" s="172"/>
      <c r="AQ26" s="172"/>
      <c r="AR26" s="172"/>
      <c r="AS26" s="172"/>
      <c r="AT26" s="172"/>
      <c r="AU26" s="172"/>
      <c r="AV26" s="172"/>
    </row>
    <row r="27" spans="1:48" ht="12.75" customHeight="1">
      <c r="A27" s="148"/>
      <c r="B27" s="148"/>
      <c r="C27" s="44"/>
      <c r="D27" s="44"/>
      <c r="E27" s="2"/>
      <c r="F27" s="2"/>
      <c r="G27" s="7"/>
      <c r="H27" s="7"/>
      <c r="I27" s="148"/>
      <c r="J27" s="2"/>
      <c r="K27" s="2"/>
      <c r="L27" s="2"/>
      <c r="M27" s="8"/>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172"/>
      <c r="AQ27" s="172"/>
      <c r="AR27" s="172"/>
      <c r="AS27" s="172"/>
      <c r="AT27" s="172"/>
      <c r="AU27" s="172"/>
      <c r="AV27" s="172"/>
    </row>
    <row r="28" spans="1:48" ht="12.75" customHeight="1">
      <c r="A28" s="148"/>
      <c r="B28" s="148"/>
      <c r="C28" s="44"/>
      <c r="D28" s="44"/>
      <c r="E28" s="2"/>
      <c r="F28" s="2"/>
      <c r="G28" s="7"/>
      <c r="H28" s="7"/>
      <c r="I28" s="148"/>
      <c r="J28" s="2"/>
      <c r="K28" s="2"/>
      <c r="L28" s="2"/>
      <c r="M28" s="8"/>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172"/>
      <c r="AQ28" s="172"/>
      <c r="AR28" s="172"/>
      <c r="AS28" s="172"/>
      <c r="AT28" s="172"/>
      <c r="AU28" s="172"/>
      <c r="AV28" s="172"/>
    </row>
    <row r="29" spans="1:48" ht="12.75" customHeight="1">
      <c r="A29" s="148"/>
      <c r="B29" s="148"/>
      <c r="C29" s="44"/>
      <c r="D29" s="44"/>
      <c r="E29" s="2"/>
      <c r="F29" s="2"/>
      <c r="G29" s="7"/>
      <c r="H29" s="7"/>
      <c r="I29" s="148"/>
      <c r="J29" s="2"/>
      <c r="K29" s="2"/>
      <c r="L29" s="2"/>
      <c r="M29" s="8"/>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172"/>
      <c r="AQ29" s="172"/>
      <c r="AR29" s="172"/>
      <c r="AS29" s="172"/>
      <c r="AT29" s="172"/>
      <c r="AU29" s="172"/>
      <c r="AV29" s="172"/>
    </row>
    <row r="30" spans="1:48" ht="12.75" customHeight="1">
      <c r="A30" s="148"/>
      <c r="B30" s="148"/>
      <c r="C30" s="44"/>
      <c r="D30" s="44"/>
      <c r="E30" s="2"/>
      <c r="F30" s="2"/>
      <c r="G30" s="7"/>
      <c r="H30" s="7"/>
      <c r="I30" s="148"/>
      <c r="J30" s="2"/>
      <c r="K30" s="2"/>
      <c r="L30" s="2"/>
      <c r="M30" s="8"/>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172"/>
      <c r="AQ30" s="172"/>
      <c r="AR30" s="172"/>
      <c r="AS30" s="172"/>
      <c r="AT30" s="172"/>
      <c r="AU30" s="172"/>
      <c r="AV30" s="172"/>
    </row>
    <row r="31" spans="1:48" ht="12.75" customHeight="1">
      <c r="A31" s="148"/>
      <c r="B31" s="148"/>
      <c r="C31" s="44"/>
      <c r="D31" s="44"/>
      <c r="E31" s="2"/>
      <c r="F31" s="2"/>
      <c r="G31" s="7"/>
      <c r="H31" s="7"/>
      <c r="I31" s="148"/>
      <c r="J31" s="2"/>
      <c r="K31" s="2"/>
      <c r="L31" s="2"/>
      <c r="M31" s="8"/>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172"/>
      <c r="AQ31" s="172"/>
      <c r="AR31" s="172"/>
      <c r="AS31" s="172"/>
      <c r="AT31" s="172"/>
      <c r="AU31" s="172"/>
      <c r="AV31" s="172"/>
    </row>
    <row r="32" spans="1:48" ht="12.75" customHeight="1">
      <c r="A32" s="148"/>
      <c r="B32" s="148"/>
      <c r="C32" s="44"/>
      <c r="D32" s="44"/>
      <c r="E32" s="2"/>
      <c r="F32" s="2"/>
      <c r="G32" s="7"/>
      <c r="H32" s="7"/>
      <c r="I32" s="148"/>
      <c r="J32" s="2"/>
      <c r="K32" s="2"/>
      <c r="L32" s="2"/>
      <c r="M32" s="8"/>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172"/>
      <c r="AQ32" s="172"/>
      <c r="AR32" s="172"/>
      <c r="AS32" s="172"/>
      <c r="AT32" s="172"/>
      <c r="AU32" s="172"/>
      <c r="AV32" s="172"/>
    </row>
    <row r="33" spans="1:48" ht="12.75" customHeight="1">
      <c r="A33" s="148"/>
      <c r="B33" s="148"/>
      <c r="C33" s="44"/>
      <c r="D33" s="44"/>
      <c r="E33" s="2"/>
      <c r="F33" s="2"/>
      <c r="G33" s="7"/>
      <c r="H33" s="7"/>
      <c r="I33" s="148"/>
      <c r="J33" s="2"/>
      <c r="K33" s="2"/>
      <c r="L33" s="2"/>
      <c r="M33" s="8"/>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172"/>
      <c r="AQ33" s="172"/>
      <c r="AR33" s="172"/>
      <c r="AS33" s="172"/>
      <c r="AT33" s="172"/>
      <c r="AU33" s="172"/>
      <c r="AV33" s="172"/>
    </row>
    <row r="34" spans="1:48" ht="12.75" customHeight="1">
      <c r="A34" s="148"/>
      <c r="B34" s="148"/>
      <c r="C34" s="44"/>
      <c r="D34" s="44"/>
      <c r="E34" s="2"/>
      <c r="F34" s="2"/>
      <c r="G34" s="7"/>
      <c r="H34" s="7"/>
      <c r="I34" s="148"/>
      <c r="J34" s="2"/>
      <c r="K34" s="2"/>
      <c r="L34" s="2"/>
      <c r="M34" s="8"/>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172"/>
      <c r="AQ34" s="172"/>
      <c r="AR34" s="172"/>
      <c r="AS34" s="172"/>
      <c r="AT34" s="172"/>
      <c r="AU34" s="172"/>
      <c r="AV34" s="172"/>
    </row>
    <row r="35" spans="1:48" ht="12.75" customHeight="1">
      <c r="A35" s="148"/>
      <c r="B35" s="148"/>
      <c r="C35" s="44"/>
      <c r="D35" s="44"/>
      <c r="E35" s="2"/>
      <c r="F35" s="2"/>
      <c r="G35" s="7"/>
      <c r="H35" s="7"/>
      <c r="I35" s="148"/>
      <c r="J35" s="2"/>
      <c r="K35" s="2"/>
      <c r="L35" s="2"/>
      <c r="M35" s="8"/>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172"/>
      <c r="AQ35" s="172"/>
      <c r="AR35" s="172"/>
      <c r="AS35" s="172"/>
      <c r="AT35" s="172"/>
      <c r="AU35" s="172"/>
      <c r="AV35" s="172"/>
    </row>
    <row r="36" spans="1:48" ht="12.75" customHeight="1">
      <c r="A36" s="148"/>
      <c r="B36" s="148"/>
      <c r="C36" s="44"/>
      <c r="D36" s="44"/>
      <c r="E36" s="2"/>
      <c r="F36" s="2"/>
      <c r="G36" s="7"/>
      <c r="H36" s="7"/>
      <c r="I36" s="148"/>
      <c r="J36" s="2"/>
      <c r="K36" s="2"/>
      <c r="L36" s="2"/>
      <c r="M36" s="8"/>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172"/>
      <c r="AQ36" s="172"/>
      <c r="AR36" s="172"/>
      <c r="AS36" s="172"/>
      <c r="AT36" s="172"/>
      <c r="AU36" s="172"/>
      <c r="AV36" s="172"/>
    </row>
    <row r="37" spans="1:48" ht="12.75" customHeight="1">
      <c r="A37" s="148"/>
      <c r="B37" s="148"/>
      <c r="C37" s="44"/>
      <c r="D37" s="44"/>
      <c r="E37" s="2"/>
      <c r="F37" s="2"/>
      <c r="G37" s="7"/>
      <c r="H37" s="7"/>
      <c r="I37" s="148"/>
      <c r="J37" s="2"/>
      <c r="K37" s="2"/>
      <c r="L37" s="2"/>
      <c r="M37" s="8"/>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172"/>
      <c r="AQ37" s="172"/>
      <c r="AR37" s="172"/>
      <c r="AS37" s="172"/>
      <c r="AT37" s="172"/>
      <c r="AU37" s="172"/>
      <c r="AV37" s="172"/>
    </row>
    <row r="38" spans="1:48" ht="12.75" customHeight="1">
      <c r="A38" s="148"/>
      <c r="B38" s="148"/>
      <c r="C38" s="44"/>
      <c r="D38" s="44"/>
      <c r="E38" s="2"/>
      <c r="F38" s="2"/>
      <c r="G38" s="7"/>
      <c r="H38" s="7"/>
      <c r="I38" s="148"/>
      <c r="J38" s="2"/>
      <c r="K38" s="2"/>
      <c r="L38" s="2"/>
      <c r="M38" s="8"/>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172"/>
      <c r="AQ38" s="172"/>
      <c r="AR38" s="172"/>
      <c r="AS38" s="172"/>
      <c r="AT38" s="172"/>
      <c r="AU38" s="172"/>
      <c r="AV38" s="172"/>
    </row>
    <row r="39" spans="1:48" ht="12.75" customHeight="1">
      <c r="A39" s="148"/>
      <c r="B39" s="148"/>
      <c r="C39" s="44"/>
      <c r="D39" s="44"/>
      <c r="E39" s="2"/>
      <c r="F39" s="2"/>
      <c r="G39" s="7"/>
      <c r="H39" s="7"/>
      <c r="I39" s="148"/>
      <c r="J39" s="2"/>
      <c r="K39" s="2"/>
      <c r="L39" s="2"/>
      <c r="M39" s="8"/>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172"/>
      <c r="AQ39" s="172"/>
      <c r="AR39" s="172"/>
      <c r="AS39" s="172"/>
      <c r="AT39" s="172"/>
      <c r="AU39" s="172"/>
      <c r="AV39" s="172"/>
    </row>
    <row r="40" spans="1:48" ht="12.75" customHeight="1">
      <c r="A40" s="148"/>
      <c r="B40" s="148"/>
      <c r="C40" s="44"/>
      <c r="D40" s="44"/>
      <c r="E40" s="2"/>
      <c r="F40" s="2"/>
      <c r="G40" s="7"/>
      <c r="H40" s="7"/>
      <c r="I40" s="148"/>
      <c r="J40" s="2"/>
      <c r="K40" s="2"/>
      <c r="L40" s="2"/>
      <c r="M40" s="8"/>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172"/>
      <c r="AQ40" s="172"/>
      <c r="AR40" s="172"/>
      <c r="AS40" s="172"/>
      <c r="AT40" s="172"/>
      <c r="AU40" s="172"/>
      <c r="AV40" s="172"/>
    </row>
    <row r="41" spans="1:48" ht="12.75" customHeight="1">
      <c r="A41" s="148"/>
      <c r="B41" s="148"/>
      <c r="C41" s="44"/>
      <c r="D41" s="44"/>
      <c r="E41" s="2"/>
      <c r="F41" s="2"/>
      <c r="G41" s="7"/>
      <c r="H41" s="7"/>
      <c r="I41" s="148"/>
      <c r="J41" s="2"/>
      <c r="K41" s="2"/>
      <c r="L41" s="2"/>
      <c r="M41" s="8"/>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172"/>
      <c r="AQ41" s="172"/>
      <c r="AR41" s="172"/>
      <c r="AS41" s="172"/>
      <c r="AT41" s="172"/>
      <c r="AU41" s="172"/>
      <c r="AV41" s="172"/>
    </row>
    <row r="42" spans="1:48" ht="12.75" customHeight="1">
      <c r="A42" s="148"/>
      <c r="B42" s="148"/>
      <c r="C42" s="44"/>
      <c r="D42" s="44"/>
      <c r="E42" s="2"/>
      <c r="F42" s="2"/>
      <c r="G42" s="7"/>
      <c r="H42" s="7"/>
      <c r="I42" s="148"/>
      <c r="J42" s="2"/>
      <c r="K42" s="2"/>
      <c r="L42" s="2"/>
      <c r="M42" s="8"/>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172"/>
      <c r="AQ42" s="172"/>
      <c r="AR42" s="172"/>
      <c r="AS42" s="172"/>
      <c r="AT42" s="172"/>
      <c r="AU42" s="172"/>
      <c r="AV42" s="172"/>
    </row>
    <row r="43" spans="1:48" ht="12.75" customHeight="1">
      <c r="A43" s="148"/>
      <c r="B43" s="148"/>
      <c r="C43" s="44"/>
      <c r="D43" s="44"/>
      <c r="E43" s="2"/>
      <c r="F43" s="2"/>
      <c r="G43" s="7"/>
      <c r="H43" s="7"/>
      <c r="I43" s="148"/>
      <c r="J43" s="2"/>
      <c r="K43" s="2"/>
      <c r="L43" s="2"/>
      <c r="M43" s="8"/>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172"/>
      <c r="AQ43" s="172"/>
      <c r="AR43" s="172"/>
      <c r="AS43" s="172"/>
      <c r="AT43" s="172"/>
      <c r="AU43" s="172"/>
      <c r="AV43" s="172"/>
    </row>
    <row r="44" spans="1:48" ht="12.75" customHeight="1">
      <c r="A44" s="148"/>
      <c r="B44" s="148"/>
      <c r="C44" s="44"/>
      <c r="D44" s="44"/>
      <c r="E44" s="2"/>
      <c r="F44" s="2"/>
      <c r="G44" s="7"/>
      <c r="H44" s="7"/>
      <c r="I44" s="148"/>
      <c r="J44" s="2"/>
      <c r="K44" s="2"/>
      <c r="L44" s="2"/>
      <c r="M44" s="8"/>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172"/>
      <c r="AQ44" s="172"/>
      <c r="AR44" s="172"/>
      <c r="AS44" s="172"/>
      <c r="AT44" s="172"/>
      <c r="AU44" s="172"/>
      <c r="AV44" s="172"/>
    </row>
    <row r="45" spans="1:48" ht="12.75" customHeight="1">
      <c r="A45" s="148"/>
      <c r="B45" s="148"/>
      <c r="C45" s="44"/>
      <c r="D45" s="44"/>
      <c r="E45" s="2"/>
      <c r="F45" s="2"/>
      <c r="G45" s="7"/>
      <c r="H45" s="7"/>
      <c r="I45" s="148"/>
      <c r="J45" s="2"/>
      <c r="K45" s="2"/>
      <c r="L45" s="2"/>
      <c r="M45" s="8"/>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172"/>
      <c r="AQ45" s="172"/>
      <c r="AR45" s="172"/>
      <c r="AS45" s="172"/>
      <c r="AT45" s="172"/>
      <c r="AU45" s="172"/>
      <c r="AV45" s="172"/>
    </row>
    <row r="46" spans="1:48" ht="12.75" customHeight="1">
      <c r="A46" s="148"/>
      <c r="B46" s="148"/>
      <c r="C46" s="44"/>
      <c r="D46" s="44"/>
      <c r="E46" s="2"/>
      <c r="F46" s="2"/>
      <c r="G46" s="7"/>
      <c r="H46" s="7"/>
      <c r="I46" s="148"/>
      <c r="J46" s="2"/>
      <c r="K46" s="2"/>
      <c r="L46" s="2"/>
      <c r="M46" s="8"/>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172"/>
      <c r="AQ46" s="172"/>
      <c r="AR46" s="172"/>
      <c r="AS46" s="172"/>
      <c r="AT46" s="172"/>
      <c r="AU46" s="172"/>
      <c r="AV46" s="172"/>
    </row>
    <row r="47" spans="1:48" ht="12.75" customHeight="1">
      <c r="A47" s="148"/>
      <c r="B47" s="148"/>
      <c r="C47" s="44"/>
      <c r="D47" s="44"/>
      <c r="E47" s="2"/>
      <c r="F47" s="2"/>
      <c r="G47" s="7"/>
      <c r="H47" s="7"/>
      <c r="I47" s="148"/>
      <c r="J47" s="2"/>
      <c r="K47" s="2"/>
      <c r="L47" s="2"/>
      <c r="M47" s="8"/>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172"/>
      <c r="AQ47" s="172"/>
      <c r="AR47" s="172"/>
      <c r="AS47" s="172"/>
      <c r="AT47" s="172"/>
      <c r="AU47" s="172"/>
      <c r="AV47" s="172"/>
    </row>
    <row r="48" spans="1:48" ht="12.75" customHeight="1">
      <c r="A48" s="148"/>
      <c r="B48" s="148"/>
      <c r="C48" s="44"/>
      <c r="D48" s="44"/>
      <c r="E48" s="2"/>
      <c r="F48" s="2"/>
      <c r="G48" s="7"/>
      <c r="H48" s="7"/>
      <c r="I48" s="148"/>
      <c r="J48" s="2"/>
      <c r="K48" s="2"/>
      <c r="L48" s="2"/>
      <c r="M48" s="8"/>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172"/>
      <c r="AQ48" s="172"/>
      <c r="AR48" s="172"/>
      <c r="AS48" s="172"/>
      <c r="AT48" s="172"/>
      <c r="AU48" s="172"/>
      <c r="AV48" s="172"/>
    </row>
    <row r="49" spans="1:48" ht="12.75" customHeight="1">
      <c r="A49" s="148"/>
      <c r="B49" s="148"/>
      <c r="C49" s="44"/>
      <c r="D49" s="44"/>
      <c r="E49" s="2"/>
      <c r="F49" s="2"/>
      <c r="G49" s="7"/>
      <c r="H49" s="7"/>
      <c r="I49" s="148"/>
      <c r="J49" s="2"/>
      <c r="K49" s="2"/>
      <c r="L49" s="2"/>
      <c r="M49" s="8"/>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172"/>
      <c r="AQ49" s="172"/>
      <c r="AR49" s="172"/>
      <c r="AS49" s="172"/>
      <c r="AT49" s="172"/>
      <c r="AU49" s="172"/>
      <c r="AV49" s="172"/>
    </row>
    <row r="50" spans="1:48" ht="12.75" customHeight="1">
      <c r="A50" s="148"/>
      <c r="B50" s="148"/>
      <c r="C50" s="44"/>
      <c r="D50" s="44"/>
      <c r="E50" s="2"/>
      <c r="F50" s="2"/>
      <c r="G50" s="7"/>
      <c r="H50" s="7"/>
      <c r="I50" s="148"/>
      <c r="J50" s="2"/>
      <c r="K50" s="2"/>
      <c r="L50" s="2"/>
      <c r="M50" s="8"/>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172"/>
      <c r="AQ50" s="172"/>
      <c r="AR50" s="172"/>
      <c r="AS50" s="172"/>
      <c r="AT50" s="172"/>
      <c r="AU50" s="172"/>
      <c r="AV50" s="172"/>
    </row>
    <row r="51" spans="1:48" ht="12.75" customHeight="1">
      <c r="A51" s="148"/>
      <c r="B51" s="148"/>
      <c r="C51" s="44"/>
      <c r="D51" s="44"/>
      <c r="E51" s="2"/>
      <c r="F51" s="2"/>
      <c r="G51" s="7"/>
      <c r="H51" s="7"/>
      <c r="I51" s="148"/>
      <c r="J51" s="2"/>
      <c r="K51" s="2"/>
      <c r="L51" s="2"/>
      <c r="M51" s="8"/>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172"/>
      <c r="AQ51" s="172"/>
      <c r="AR51" s="172"/>
      <c r="AS51" s="172"/>
      <c r="AT51" s="172"/>
      <c r="AU51" s="172"/>
      <c r="AV51" s="172"/>
    </row>
    <row r="52" spans="1:48" ht="12.75" customHeight="1">
      <c r="A52" s="148"/>
      <c r="B52" s="148"/>
      <c r="C52" s="44"/>
      <c r="D52" s="44"/>
      <c r="E52" s="2"/>
      <c r="F52" s="2"/>
      <c r="G52" s="7"/>
      <c r="H52" s="7"/>
      <c r="I52" s="148"/>
      <c r="J52" s="2"/>
      <c r="K52" s="2"/>
      <c r="L52" s="2"/>
      <c r="M52" s="8"/>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172"/>
      <c r="AQ52" s="172"/>
      <c r="AR52" s="172"/>
      <c r="AS52" s="172"/>
      <c r="AT52" s="172"/>
      <c r="AU52" s="172"/>
      <c r="AV52" s="172"/>
    </row>
    <row r="53" spans="1:48" ht="12.75" customHeight="1">
      <c r="A53" s="148"/>
      <c r="B53" s="148"/>
      <c r="C53" s="44"/>
      <c r="D53" s="44"/>
      <c r="E53" s="2"/>
      <c r="F53" s="2"/>
      <c r="G53" s="7"/>
      <c r="H53" s="7"/>
      <c r="I53" s="148"/>
      <c r="J53" s="2"/>
      <c r="K53" s="2"/>
      <c r="L53" s="2"/>
      <c r="M53" s="8"/>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172"/>
      <c r="AQ53" s="172"/>
      <c r="AR53" s="172"/>
      <c r="AS53" s="172"/>
      <c r="AT53" s="172"/>
      <c r="AU53" s="172"/>
      <c r="AV53" s="172"/>
    </row>
    <row r="54" spans="1:48" ht="12.75" customHeight="1">
      <c r="A54" s="148"/>
      <c r="B54" s="148"/>
      <c r="C54" s="44"/>
      <c r="D54" s="44"/>
      <c r="E54" s="2"/>
      <c r="F54" s="2"/>
      <c r="G54" s="7"/>
      <c r="H54" s="7"/>
      <c r="I54" s="148"/>
      <c r="J54" s="2"/>
      <c r="K54" s="2"/>
      <c r="L54" s="2"/>
      <c r="M54" s="8"/>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172"/>
      <c r="AQ54" s="172"/>
      <c r="AR54" s="172"/>
      <c r="AS54" s="172"/>
      <c r="AT54" s="172"/>
      <c r="AU54" s="172"/>
      <c r="AV54" s="172"/>
    </row>
    <row r="55" spans="1:48" ht="12.75" customHeight="1">
      <c r="A55" s="148"/>
      <c r="B55" s="148"/>
      <c r="C55" s="44"/>
      <c r="D55" s="44"/>
      <c r="E55" s="2"/>
      <c r="F55" s="2"/>
      <c r="G55" s="7"/>
      <c r="H55" s="7"/>
      <c r="I55" s="148"/>
      <c r="J55" s="2"/>
      <c r="K55" s="2"/>
      <c r="L55" s="2"/>
      <c r="M55" s="8"/>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172"/>
      <c r="AQ55" s="172"/>
      <c r="AR55" s="172"/>
      <c r="AS55" s="172"/>
      <c r="AT55" s="172"/>
      <c r="AU55" s="172"/>
      <c r="AV55" s="172"/>
    </row>
    <row r="56" spans="1:48" ht="12.75" customHeight="1">
      <c r="A56" s="148"/>
      <c r="B56" s="148"/>
      <c r="C56" s="44"/>
      <c r="D56" s="44"/>
      <c r="E56" s="2"/>
      <c r="F56" s="2"/>
      <c r="G56" s="7"/>
      <c r="H56" s="7"/>
      <c r="I56" s="148"/>
      <c r="J56" s="2"/>
      <c r="K56" s="2"/>
      <c r="L56" s="2"/>
      <c r="M56" s="8"/>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172"/>
      <c r="AQ56" s="172"/>
      <c r="AR56" s="172"/>
      <c r="AS56" s="172"/>
      <c r="AT56" s="172"/>
      <c r="AU56" s="172"/>
      <c r="AV56" s="172"/>
    </row>
    <row r="57" spans="1:48" ht="12.75" customHeight="1">
      <c r="A57" s="148"/>
      <c r="B57" s="148"/>
      <c r="C57" s="44"/>
      <c r="D57" s="44"/>
      <c r="E57" s="2"/>
      <c r="F57" s="2"/>
      <c r="G57" s="7"/>
      <c r="H57" s="7"/>
      <c r="I57" s="148"/>
      <c r="J57" s="2"/>
      <c r="K57" s="2"/>
      <c r="L57" s="2"/>
      <c r="M57" s="8"/>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172"/>
      <c r="AQ57" s="172"/>
      <c r="AR57" s="172"/>
      <c r="AS57" s="172"/>
      <c r="AT57" s="172"/>
      <c r="AU57" s="172"/>
      <c r="AV57" s="172"/>
    </row>
    <row r="58" spans="1:48" ht="12.75" customHeight="1">
      <c r="A58" s="148"/>
      <c r="B58" s="148"/>
      <c r="C58" s="44"/>
      <c r="D58" s="44"/>
      <c r="E58" s="2"/>
      <c r="F58" s="2"/>
      <c r="G58" s="7"/>
      <c r="H58" s="7"/>
      <c r="I58" s="148"/>
      <c r="J58" s="2"/>
      <c r="K58" s="2"/>
      <c r="L58" s="2"/>
      <c r="M58" s="8"/>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172"/>
      <c r="AQ58" s="172"/>
      <c r="AR58" s="172"/>
      <c r="AS58" s="172"/>
      <c r="AT58" s="172"/>
      <c r="AU58" s="172"/>
      <c r="AV58" s="172"/>
    </row>
    <row r="59" spans="1:48" ht="12.75" customHeight="1">
      <c r="A59" s="148"/>
      <c r="B59" s="148"/>
      <c r="C59" s="44"/>
      <c r="D59" s="44"/>
      <c r="E59" s="2"/>
      <c r="F59" s="2"/>
      <c r="G59" s="7"/>
      <c r="H59" s="7"/>
      <c r="I59" s="148"/>
      <c r="J59" s="2"/>
      <c r="K59" s="2"/>
      <c r="L59" s="2"/>
      <c r="M59" s="8"/>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172"/>
      <c r="AQ59" s="172"/>
      <c r="AR59" s="172"/>
      <c r="AS59" s="172"/>
      <c r="AT59" s="172"/>
      <c r="AU59" s="172"/>
      <c r="AV59" s="172"/>
    </row>
    <row r="60" spans="1:48" ht="12.75" customHeight="1">
      <c r="A60" s="148"/>
      <c r="B60" s="148"/>
      <c r="C60" s="44"/>
      <c r="D60" s="44"/>
      <c r="E60" s="2"/>
      <c r="F60" s="2"/>
      <c r="G60" s="7"/>
      <c r="H60" s="7"/>
      <c r="I60" s="148"/>
      <c r="J60" s="2"/>
      <c r="K60" s="2"/>
      <c r="L60" s="2"/>
      <c r="M60" s="8"/>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172"/>
      <c r="AQ60" s="172"/>
      <c r="AR60" s="172"/>
      <c r="AS60" s="172"/>
      <c r="AT60" s="172"/>
      <c r="AU60" s="172"/>
      <c r="AV60" s="172"/>
    </row>
    <row r="61" spans="1:48" ht="12.75" customHeight="1">
      <c r="A61" s="148"/>
      <c r="B61" s="148"/>
      <c r="C61" s="44"/>
      <c r="D61" s="44"/>
      <c r="E61" s="2"/>
      <c r="F61" s="2"/>
      <c r="G61" s="7"/>
      <c r="H61" s="7"/>
      <c r="I61" s="148"/>
      <c r="J61" s="2"/>
      <c r="K61" s="2"/>
      <c r="L61" s="2"/>
      <c r="M61" s="8"/>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172"/>
      <c r="AQ61" s="172"/>
      <c r="AR61" s="172"/>
      <c r="AS61" s="172"/>
      <c r="AT61" s="172"/>
      <c r="AU61" s="172"/>
      <c r="AV61" s="172"/>
    </row>
    <row r="62" spans="1:48" ht="12.75" customHeight="1">
      <c r="A62" s="148"/>
      <c r="B62" s="148"/>
      <c r="C62" s="44"/>
      <c r="D62" s="44"/>
      <c r="E62" s="2"/>
      <c r="F62" s="2"/>
      <c r="G62" s="7"/>
      <c r="H62" s="7"/>
      <c r="I62" s="148"/>
      <c r="J62" s="2"/>
      <c r="K62" s="2"/>
      <c r="L62" s="2"/>
      <c r="M62" s="8"/>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172"/>
      <c r="AQ62" s="172"/>
      <c r="AR62" s="172"/>
      <c r="AS62" s="172"/>
      <c r="AT62" s="172"/>
      <c r="AU62" s="172"/>
      <c r="AV62" s="172"/>
    </row>
    <row r="63" spans="1:48" ht="12.75" customHeight="1">
      <c r="A63" s="148"/>
      <c r="B63" s="148"/>
      <c r="C63" s="44"/>
      <c r="D63" s="44"/>
      <c r="E63" s="2"/>
      <c r="F63" s="2"/>
      <c r="G63" s="7"/>
      <c r="H63" s="7"/>
      <c r="I63" s="148"/>
      <c r="J63" s="2"/>
      <c r="K63" s="2"/>
      <c r="L63" s="2"/>
      <c r="M63" s="8"/>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172"/>
      <c r="AQ63" s="172"/>
      <c r="AR63" s="172"/>
      <c r="AS63" s="172"/>
      <c r="AT63" s="172"/>
      <c r="AU63" s="172"/>
      <c r="AV63" s="172"/>
    </row>
    <row r="64" spans="1:48" ht="12.75" customHeight="1">
      <c r="A64" s="148"/>
      <c r="B64" s="148"/>
      <c r="C64" s="44"/>
      <c r="D64" s="44"/>
      <c r="E64" s="2"/>
      <c r="F64" s="2"/>
      <c r="G64" s="7"/>
      <c r="H64" s="7"/>
      <c r="I64" s="148"/>
      <c r="J64" s="2"/>
      <c r="K64" s="2"/>
      <c r="L64" s="2"/>
      <c r="M64" s="8"/>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172"/>
      <c r="AQ64" s="172"/>
      <c r="AR64" s="172"/>
      <c r="AS64" s="172"/>
      <c r="AT64" s="172"/>
      <c r="AU64" s="172"/>
      <c r="AV64" s="172"/>
    </row>
    <row r="65" spans="1:48" ht="12.75" customHeight="1">
      <c r="A65" s="148"/>
      <c r="B65" s="148"/>
      <c r="C65" s="44"/>
      <c r="D65" s="44"/>
      <c r="E65" s="2"/>
      <c r="F65" s="2"/>
      <c r="G65" s="7"/>
      <c r="H65" s="7"/>
      <c r="I65" s="148"/>
      <c r="J65" s="2"/>
      <c r="K65" s="2"/>
      <c r="L65" s="2"/>
      <c r="M65" s="8"/>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172"/>
      <c r="AQ65" s="172"/>
      <c r="AR65" s="172"/>
      <c r="AS65" s="172"/>
      <c r="AT65" s="172"/>
      <c r="AU65" s="172"/>
      <c r="AV65" s="172"/>
    </row>
    <row r="66" spans="1:48" ht="12.75" customHeight="1">
      <c r="A66" s="148"/>
      <c r="B66" s="148"/>
      <c r="C66" s="44"/>
      <c r="D66" s="44"/>
      <c r="E66" s="2"/>
      <c r="F66" s="2"/>
      <c r="G66" s="7"/>
      <c r="H66" s="7"/>
      <c r="I66" s="148"/>
      <c r="J66" s="2"/>
      <c r="K66" s="2"/>
      <c r="L66" s="2"/>
      <c r="M66" s="8"/>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172"/>
      <c r="AQ66" s="172"/>
      <c r="AR66" s="172"/>
      <c r="AS66" s="172"/>
      <c r="AT66" s="172"/>
      <c r="AU66" s="172"/>
      <c r="AV66" s="172"/>
    </row>
    <row r="67" spans="1:48" ht="12.75" customHeight="1">
      <c r="A67" s="148"/>
      <c r="B67" s="148"/>
      <c r="C67" s="44"/>
      <c r="D67" s="44"/>
      <c r="E67" s="2"/>
      <c r="F67" s="2"/>
      <c r="G67" s="7"/>
      <c r="H67" s="7"/>
      <c r="I67" s="148"/>
      <c r="J67" s="2"/>
      <c r="K67" s="2"/>
      <c r="L67" s="2"/>
      <c r="M67" s="8"/>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172"/>
      <c r="AQ67" s="172"/>
      <c r="AR67" s="172"/>
      <c r="AS67" s="172"/>
      <c r="AT67" s="172"/>
      <c r="AU67" s="172"/>
      <c r="AV67" s="172"/>
    </row>
    <row r="68" spans="1:48" ht="12.75" customHeight="1">
      <c r="A68" s="148"/>
      <c r="B68" s="148"/>
      <c r="C68" s="44"/>
      <c r="D68" s="44"/>
      <c r="E68" s="2"/>
      <c r="F68" s="2"/>
      <c r="G68" s="7"/>
      <c r="H68" s="7"/>
      <c r="I68" s="148"/>
      <c r="J68" s="2"/>
      <c r="K68" s="2"/>
      <c r="L68" s="2"/>
      <c r="M68" s="8"/>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172"/>
      <c r="AQ68" s="172"/>
      <c r="AR68" s="172"/>
      <c r="AS68" s="172"/>
      <c r="AT68" s="172"/>
      <c r="AU68" s="172"/>
      <c r="AV68" s="172"/>
    </row>
    <row r="69" spans="1:48" ht="12.75" customHeight="1">
      <c r="A69" s="148"/>
      <c r="B69" s="148"/>
      <c r="C69" s="44"/>
      <c r="D69" s="44"/>
      <c r="E69" s="2"/>
      <c r="F69" s="2"/>
      <c r="G69" s="7"/>
      <c r="H69" s="7"/>
      <c r="I69" s="148"/>
      <c r="J69" s="2"/>
      <c r="K69" s="2"/>
      <c r="L69" s="2"/>
      <c r="M69" s="8"/>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172"/>
      <c r="AQ69" s="172"/>
      <c r="AR69" s="172"/>
      <c r="AS69" s="172"/>
      <c r="AT69" s="172"/>
      <c r="AU69" s="172"/>
      <c r="AV69" s="172"/>
    </row>
    <row r="70" spans="1:48" ht="12.75" customHeight="1">
      <c r="A70" s="148"/>
      <c r="B70" s="148"/>
      <c r="C70" s="44"/>
      <c r="D70" s="44"/>
      <c r="E70" s="2"/>
      <c r="F70" s="2"/>
      <c r="G70" s="7"/>
      <c r="H70" s="7"/>
      <c r="I70" s="148"/>
      <c r="J70" s="2"/>
      <c r="K70" s="2"/>
      <c r="L70" s="2"/>
      <c r="M70" s="8"/>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172"/>
      <c r="AQ70" s="172"/>
      <c r="AR70" s="172"/>
      <c r="AS70" s="172"/>
      <c r="AT70" s="172"/>
      <c r="AU70" s="172"/>
      <c r="AV70" s="172"/>
    </row>
    <row r="71" spans="1:48" ht="12.75" customHeight="1">
      <c r="A71" s="148"/>
      <c r="B71" s="148"/>
      <c r="C71" s="44"/>
      <c r="D71" s="44"/>
      <c r="E71" s="2"/>
      <c r="F71" s="2"/>
      <c r="G71" s="7"/>
      <c r="H71" s="7"/>
      <c r="I71" s="148"/>
      <c r="J71" s="2"/>
      <c r="K71" s="2"/>
      <c r="L71" s="2"/>
      <c r="M71" s="8"/>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172"/>
      <c r="AQ71" s="172"/>
      <c r="AR71" s="172"/>
      <c r="AS71" s="172"/>
      <c r="AT71" s="172"/>
      <c r="AU71" s="172"/>
      <c r="AV71" s="172"/>
    </row>
    <row r="72" spans="1:48" ht="12.75" customHeight="1">
      <c r="A72" s="148"/>
      <c r="B72" s="148"/>
      <c r="C72" s="44"/>
      <c r="D72" s="44"/>
      <c r="E72" s="2"/>
      <c r="F72" s="2"/>
      <c r="G72" s="7"/>
      <c r="H72" s="7"/>
      <c r="I72" s="148"/>
      <c r="J72" s="2"/>
      <c r="K72" s="2"/>
      <c r="L72" s="2"/>
      <c r="M72" s="8"/>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172"/>
      <c r="AQ72" s="172"/>
      <c r="AR72" s="172"/>
      <c r="AS72" s="172"/>
      <c r="AT72" s="172"/>
      <c r="AU72" s="172"/>
      <c r="AV72" s="172"/>
    </row>
    <row r="73" spans="1:48" ht="12.75" customHeight="1">
      <c r="A73" s="148"/>
      <c r="B73" s="148"/>
      <c r="C73" s="44"/>
      <c r="D73" s="44"/>
      <c r="E73" s="2"/>
      <c r="F73" s="2"/>
      <c r="G73" s="7"/>
      <c r="H73" s="7"/>
      <c r="I73" s="148"/>
      <c r="J73" s="2"/>
      <c r="K73" s="2"/>
      <c r="L73" s="2"/>
      <c r="M73" s="8"/>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172"/>
      <c r="AQ73" s="172"/>
      <c r="AR73" s="172"/>
      <c r="AS73" s="172"/>
      <c r="AT73" s="172"/>
      <c r="AU73" s="172"/>
      <c r="AV73" s="172"/>
    </row>
    <row r="74" spans="1:48" ht="12.75" customHeight="1">
      <c r="A74" s="148"/>
      <c r="B74" s="148"/>
      <c r="C74" s="44"/>
      <c r="D74" s="44"/>
      <c r="E74" s="2"/>
      <c r="F74" s="2"/>
      <c r="G74" s="7"/>
      <c r="H74" s="7"/>
      <c r="I74" s="148"/>
      <c r="J74" s="2"/>
      <c r="K74" s="2"/>
      <c r="L74" s="2"/>
      <c r="M74" s="8"/>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172"/>
      <c r="AQ74" s="172"/>
      <c r="AR74" s="172"/>
      <c r="AS74" s="172"/>
      <c r="AT74" s="172"/>
      <c r="AU74" s="172"/>
      <c r="AV74" s="172"/>
    </row>
    <row r="75" spans="1:48" ht="12.75" customHeight="1">
      <c r="A75" s="148"/>
      <c r="B75" s="148"/>
      <c r="C75" s="44"/>
      <c r="D75" s="44"/>
      <c r="E75" s="2"/>
      <c r="F75" s="2"/>
      <c r="G75" s="7"/>
      <c r="H75" s="7"/>
      <c r="I75" s="148"/>
      <c r="J75" s="2"/>
      <c r="K75" s="2"/>
      <c r="L75" s="2"/>
      <c r="M75" s="8"/>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172"/>
      <c r="AQ75" s="172"/>
      <c r="AR75" s="172"/>
      <c r="AS75" s="172"/>
      <c r="AT75" s="172"/>
      <c r="AU75" s="172"/>
      <c r="AV75" s="172"/>
    </row>
    <row r="76" spans="1:48" ht="12.75" customHeight="1">
      <c r="A76" s="148"/>
      <c r="B76" s="148"/>
      <c r="C76" s="44"/>
      <c r="D76" s="44"/>
      <c r="E76" s="2"/>
      <c r="F76" s="2"/>
      <c r="G76" s="7"/>
      <c r="H76" s="7"/>
      <c r="I76" s="148"/>
      <c r="J76" s="2"/>
      <c r="K76" s="2"/>
      <c r="L76" s="2"/>
      <c r="M76" s="8"/>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172"/>
      <c r="AQ76" s="172"/>
      <c r="AR76" s="172"/>
      <c r="AS76" s="172"/>
      <c r="AT76" s="172"/>
      <c r="AU76" s="172"/>
      <c r="AV76" s="172"/>
    </row>
    <row r="77" spans="1:48" ht="12.75" customHeight="1">
      <c r="A77" s="148"/>
      <c r="B77" s="148"/>
      <c r="C77" s="44"/>
      <c r="D77" s="44"/>
      <c r="E77" s="2"/>
      <c r="F77" s="2"/>
      <c r="G77" s="7"/>
      <c r="H77" s="7"/>
      <c r="I77" s="148"/>
      <c r="J77" s="2"/>
      <c r="K77" s="2"/>
      <c r="L77" s="2"/>
      <c r="M77" s="8"/>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172"/>
      <c r="AQ77" s="172"/>
      <c r="AR77" s="172"/>
      <c r="AS77" s="172"/>
      <c r="AT77" s="172"/>
      <c r="AU77" s="172"/>
      <c r="AV77" s="172"/>
    </row>
    <row r="78" spans="1:48" ht="12.75" customHeight="1">
      <c r="A78" s="148"/>
      <c r="B78" s="148"/>
      <c r="C78" s="44"/>
      <c r="D78" s="44"/>
      <c r="E78" s="2"/>
      <c r="F78" s="2"/>
      <c r="G78" s="7"/>
      <c r="H78" s="7"/>
      <c r="I78" s="148"/>
      <c r="J78" s="2"/>
      <c r="K78" s="2"/>
      <c r="L78" s="2"/>
      <c r="M78" s="8"/>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172"/>
      <c r="AQ78" s="172"/>
      <c r="AR78" s="172"/>
      <c r="AS78" s="172"/>
      <c r="AT78" s="172"/>
      <c r="AU78" s="172"/>
      <c r="AV78" s="172"/>
    </row>
    <row r="79" spans="1:48" ht="12.75" customHeight="1">
      <c r="A79" s="148"/>
      <c r="B79" s="148"/>
      <c r="C79" s="44"/>
      <c r="D79" s="44"/>
      <c r="E79" s="2"/>
      <c r="F79" s="2"/>
      <c r="G79" s="7"/>
      <c r="H79" s="7"/>
      <c r="I79" s="148"/>
      <c r="J79" s="2"/>
      <c r="K79" s="2"/>
      <c r="L79" s="2"/>
      <c r="M79" s="8"/>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172"/>
      <c r="AQ79" s="172"/>
      <c r="AR79" s="172"/>
      <c r="AS79" s="172"/>
      <c r="AT79" s="172"/>
      <c r="AU79" s="172"/>
      <c r="AV79" s="172"/>
    </row>
    <row r="80" spans="1:48" ht="12.75" customHeight="1">
      <c r="A80" s="148"/>
      <c r="B80" s="148"/>
      <c r="C80" s="44"/>
      <c r="D80" s="44"/>
      <c r="E80" s="2"/>
      <c r="F80" s="2"/>
      <c r="G80" s="7"/>
      <c r="H80" s="7"/>
      <c r="I80" s="148"/>
      <c r="J80" s="2"/>
      <c r="K80" s="2"/>
      <c r="L80" s="2"/>
      <c r="M80" s="8"/>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172"/>
      <c r="AQ80" s="172"/>
      <c r="AR80" s="172"/>
      <c r="AS80" s="172"/>
      <c r="AT80" s="172"/>
      <c r="AU80" s="172"/>
      <c r="AV80" s="172"/>
    </row>
    <row r="81" spans="1:48" ht="12.75" customHeight="1">
      <c r="A81" s="148"/>
      <c r="B81" s="148"/>
      <c r="C81" s="44"/>
      <c r="D81" s="44"/>
      <c r="E81" s="2"/>
      <c r="F81" s="2"/>
      <c r="G81" s="7"/>
      <c r="H81" s="7"/>
      <c r="I81" s="148"/>
      <c r="J81" s="2"/>
      <c r="K81" s="2"/>
      <c r="L81" s="2"/>
      <c r="M81" s="8"/>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172"/>
      <c r="AQ81" s="172"/>
      <c r="AR81" s="172"/>
      <c r="AS81" s="172"/>
      <c r="AT81" s="172"/>
      <c r="AU81" s="172"/>
      <c r="AV81" s="172"/>
    </row>
    <row r="82" spans="1:48" ht="12.75" customHeight="1">
      <c r="A82" s="148"/>
      <c r="B82" s="148"/>
      <c r="C82" s="44"/>
      <c r="D82" s="44"/>
      <c r="E82" s="2"/>
      <c r="F82" s="2"/>
      <c r="G82" s="7"/>
      <c r="H82" s="7"/>
      <c r="I82" s="148"/>
      <c r="J82" s="2"/>
      <c r="K82" s="2"/>
      <c r="L82" s="2"/>
      <c r="M82" s="8"/>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172"/>
      <c r="AQ82" s="172"/>
      <c r="AR82" s="172"/>
      <c r="AS82" s="172"/>
      <c r="AT82" s="172"/>
      <c r="AU82" s="172"/>
      <c r="AV82" s="172"/>
    </row>
    <row r="83" spans="1:48" ht="12.75" customHeight="1">
      <c r="A83" s="148"/>
      <c r="B83" s="148"/>
      <c r="C83" s="44"/>
      <c r="D83" s="44"/>
      <c r="E83" s="2"/>
      <c r="F83" s="2"/>
      <c r="G83" s="7"/>
      <c r="H83" s="7"/>
      <c r="I83" s="148"/>
      <c r="J83" s="2"/>
      <c r="K83" s="2"/>
      <c r="L83" s="2"/>
      <c r="M83" s="8"/>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172"/>
      <c r="AQ83" s="172"/>
      <c r="AR83" s="172"/>
      <c r="AS83" s="172"/>
      <c r="AT83" s="172"/>
      <c r="AU83" s="172"/>
      <c r="AV83" s="172"/>
    </row>
    <row r="84" spans="1:48" ht="12.75" customHeight="1">
      <c r="A84" s="148"/>
      <c r="B84" s="148"/>
      <c r="C84" s="44"/>
      <c r="D84" s="44"/>
      <c r="E84" s="2"/>
      <c r="F84" s="2"/>
      <c r="G84" s="7"/>
      <c r="H84" s="7"/>
      <c r="I84" s="148"/>
      <c r="J84" s="2"/>
      <c r="K84" s="2"/>
      <c r="L84" s="2"/>
      <c r="M84" s="8"/>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172"/>
      <c r="AQ84" s="172"/>
      <c r="AR84" s="172"/>
      <c r="AS84" s="172"/>
      <c r="AT84" s="172"/>
      <c r="AU84" s="172"/>
      <c r="AV84" s="172"/>
    </row>
    <row r="85" spans="1:48" ht="12.75" customHeight="1">
      <c r="A85" s="148"/>
      <c r="B85" s="148"/>
      <c r="C85" s="44"/>
      <c r="D85" s="44"/>
      <c r="E85" s="2"/>
      <c r="F85" s="2"/>
      <c r="G85" s="7"/>
      <c r="H85" s="7"/>
      <c r="I85" s="148"/>
      <c r="J85" s="2"/>
      <c r="K85" s="2"/>
      <c r="L85" s="2"/>
      <c r="M85" s="8"/>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172"/>
      <c r="AQ85" s="172"/>
      <c r="AR85" s="172"/>
      <c r="AS85" s="172"/>
      <c r="AT85" s="172"/>
      <c r="AU85" s="172"/>
      <c r="AV85" s="172"/>
    </row>
    <row r="86" spans="1:48" ht="12.75" customHeight="1">
      <c r="A86" s="148"/>
      <c r="B86" s="148"/>
      <c r="C86" s="44"/>
      <c r="D86" s="44"/>
      <c r="E86" s="2"/>
      <c r="F86" s="2"/>
      <c r="G86" s="7"/>
      <c r="H86" s="7"/>
      <c r="I86" s="148"/>
      <c r="J86" s="2"/>
      <c r="K86" s="2"/>
      <c r="L86" s="2"/>
      <c r="M86" s="8"/>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172"/>
      <c r="AQ86" s="172"/>
      <c r="AR86" s="172"/>
      <c r="AS86" s="172"/>
      <c r="AT86" s="172"/>
      <c r="AU86" s="172"/>
      <c r="AV86" s="172"/>
    </row>
    <row r="87" spans="1:48" ht="12.75" customHeight="1">
      <c r="A87" s="148"/>
      <c r="B87" s="148"/>
      <c r="C87" s="44"/>
      <c r="D87" s="44"/>
      <c r="E87" s="2"/>
      <c r="F87" s="2"/>
      <c r="G87" s="7"/>
      <c r="H87" s="7"/>
      <c r="I87" s="148"/>
      <c r="J87" s="2"/>
      <c r="K87" s="2"/>
      <c r="L87" s="2"/>
      <c r="M87" s="8"/>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172"/>
      <c r="AQ87" s="172"/>
      <c r="AR87" s="172"/>
      <c r="AS87" s="172"/>
      <c r="AT87" s="172"/>
      <c r="AU87" s="172"/>
      <c r="AV87" s="172"/>
    </row>
    <row r="88" spans="1:48" ht="12.75" customHeight="1">
      <c r="A88" s="148"/>
      <c r="B88" s="148"/>
      <c r="C88" s="44"/>
      <c r="D88" s="44"/>
      <c r="E88" s="2"/>
      <c r="F88" s="2"/>
      <c r="G88" s="7"/>
      <c r="H88" s="7"/>
      <c r="I88" s="148"/>
      <c r="J88" s="2"/>
      <c r="K88" s="2"/>
      <c r="L88" s="2"/>
      <c r="M88" s="8"/>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172"/>
      <c r="AQ88" s="172"/>
      <c r="AR88" s="172"/>
      <c r="AS88" s="172"/>
      <c r="AT88" s="172"/>
      <c r="AU88" s="172"/>
      <c r="AV88" s="172"/>
    </row>
    <row r="89" spans="1:48" ht="12.75" customHeight="1">
      <c r="A89" s="148"/>
      <c r="B89" s="148"/>
      <c r="C89" s="44"/>
      <c r="D89" s="44"/>
      <c r="E89" s="2"/>
      <c r="F89" s="2"/>
      <c r="G89" s="7"/>
      <c r="H89" s="7"/>
      <c r="I89" s="148"/>
      <c r="J89" s="2"/>
      <c r="K89" s="2"/>
      <c r="L89" s="2"/>
      <c r="M89" s="8"/>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172"/>
      <c r="AQ89" s="172"/>
      <c r="AR89" s="172"/>
      <c r="AS89" s="172"/>
      <c r="AT89" s="172"/>
      <c r="AU89" s="172"/>
      <c r="AV89" s="172"/>
    </row>
    <row r="90" spans="1:48" ht="12.75" customHeight="1">
      <c r="A90" s="148"/>
      <c r="B90" s="148"/>
      <c r="C90" s="44"/>
      <c r="D90" s="44"/>
      <c r="E90" s="2"/>
      <c r="F90" s="2"/>
      <c r="G90" s="7"/>
      <c r="H90" s="7"/>
      <c r="I90" s="148"/>
      <c r="J90" s="2"/>
      <c r="K90" s="2"/>
      <c r="L90" s="2"/>
      <c r="M90" s="8"/>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172"/>
      <c r="AQ90" s="172"/>
      <c r="AR90" s="172"/>
      <c r="AS90" s="172"/>
      <c r="AT90" s="172"/>
      <c r="AU90" s="172"/>
      <c r="AV90" s="172"/>
    </row>
    <row r="91" spans="1:48" ht="12.75" customHeight="1">
      <c r="A91" s="148"/>
      <c r="B91" s="148"/>
      <c r="C91" s="44"/>
      <c r="D91" s="44"/>
      <c r="E91" s="2"/>
      <c r="F91" s="2"/>
      <c r="G91" s="7"/>
      <c r="H91" s="7"/>
      <c r="I91" s="148"/>
      <c r="J91" s="2"/>
      <c r="K91" s="2"/>
      <c r="L91" s="2"/>
      <c r="M91" s="8"/>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172"/>
      <c r="AQ91" s="172"/>
      <c r="AR91" s="172"/>
      <c r="AS91" s="172"/>
      <c r="AT91" s="172"/>
      <c r="AU91" s="172"/>
      <c r="AV91" s="172"/>
    </row>
    <row r="92" spans="1:48" ht="12.75" customHeight="1">
      <c r="A92" s="148"/>
      <c r="B92" s="148"/>
      <c r="C92" s="44"/>
      <c r="D92" s="44"/>
      <c r="E92" s="2"/>
      <c r="F92" s="2"/>
      <c r="G92" s="7"/>
      <c r="H92" s="7"/>
      <c r="I92" s="148"/>
      <c r="J92" s="2"/>
      <c r="K92" s="2"/>
      <c r="L92" s="2"/>
      <c r="M92" s="8"/>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172"/>
      <c r="AQ92" s="172"/>
      <c r="AR92" s="172"/>
      <c r="AS92" s="172"/>
      <c r="AT92" s="172"/>
      <c r="AU92" s="172"/>
      <c r="AV92" s="172"/>
    </row>
    <row r="93" spans="1:48" ht="12.75" customHeight="1">
      <c r="A93" s="148"/>
      <c r="B93" s="148"/>
      <c r="C93" s="44"/>
      <c r="D93" s="44"/>
      <c r="E93" s="2"/>
      <c r="F93" s="2"/>
      <c r="G93" s="7"/>
      <c r="H93" s="7"/>
      <c r="I93" s="148"/>
      <c r="J93" s="2"/>
      <c r="K93" s="2"/>
      <c r="L93" s="2"/>
      <c r="M93" s="8"/>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172"/>
      <c r="AQ93" s="172"/>
      <c r="AR93" s="172"/>
      <c r="AS93" s="172"/>
      <c r="AT93" s="172"/>
      <c r="AU93" s="172"/>
      <c r="AV93" s="172"/>
    </row>
    <row r="94" spans="1:48" ht="12.75" customHeight="1">
      <c r="A94" s="148"/>
      <c r="B94" s="148"/>
      <c r="C94" s="44"/>
      <c r="D94" s="44"/>
      <c r="E94" s="2"/>
      <c r="F94" s="2"/>
      <c r="G94" s="7"/>
      <c r="H94" s="7"/>
      <c r="I94" s="148"/>
      <c r="J94" s="2"/>
      <c r="K94" s="2"/>
      <c r="L94" s="2"/>
      <c r="M94" s="8"/>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172"/>
      <c r="AQ94" s="172"/>
      <c r="AR94" s="172"/>
      <c r="AS94" s="172"/>
      <c r="AT94" s="172"/>
      <c r="AU94" s="172"/>
      <c r="AV94" s="172"/>
    </row>
    <row r="95" spans="1:48" ht="12.75" customHeight="1">
      <c r="A95" s="148"/>
      <c r="B95" s="148"/>
      <c r="C95" s="44"/>
      <c r="D95" s="44"/>
      <c r="E95" s="2"/>
      <c r="F95" s="2"/>
      <c r="G95" s="7"/>
      <c r="H95" s="7"/>
      <c r="I95" s="148"/>
      <c r="J95" s="2"/>
      <c r="K95" s="2"/>
      <c r="L95" s="2"/>
      <c r="M95" s="8"/>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172"/>
      <c r="AQ95" s="172"/>
      <c r="AR95" s="172"/>
      <c r="AS95" s="172"/>
      <c r="AT95" s="172"/>
      <c r="AU95" s="172"/>
      <c r="AV95" s="172"/>
    </row>
    <row r="96" spans="1:48" ht="12.75" customHeight="1">
      <c r="A96" s="148"/>
      <c r="B96" s="148"/>
      <c r="C96" s="44"/>
      <c r="D96" s="44"/>
      <c r="E96" s="2"/>
      <c r="F96" s="2"/>
      <c r="G96" s="7"/>
      <c r="H96" s="7"/>
      <c r="I96" s="148"/>
      <c r="J96" s="2"/>
      <c r="K96" s="2"/>
      <c r="L96" s="2"/>
      <c r="M96" s="8"/>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172"/>
      <c r="AQ96" s="172"/>
      <c r="AR96" s="172"/>
      <c r="AS96" s="172"/>
      <c r="AT96" s="172"/>
      <c r="AU96" s="172"/>
      <c r="AV96" s="172"/>
    </row>
    <row r="97" spans="1:48" ht="12.75" customHeight="1">
      <c r="A97" s="148"/>
      <c r="B97" s="148"/>
      <c r="C97" s="44"/>
      <c r="D97" s="44"/>
      <c r="E97" s="2"/>
      <c r="F97" s="2"/>
      <c r="G97" s="7"/>
      <c r="H97" s="7"/>
      <c r="I97" s="148"/>
      <c r="J97" s="2"/>
      <c r="K97" s="2"/>
      <c r="L97" s="2"/>
      <c r="M97" s="8"/>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172"/>
      <c r="AQ97" s="172"/>
      <c r="AR97" s="172"/>
      <c r="AS97" s="172"/>
      <c r="AT97" s="172"/>
      <c r="AU97" s="172"/>
      <c r="AV97" s="172"/>
    </row>
    <row r="98" spans="1:48" ht="12.75" customHeight="1">
      <c r="A98" s="148"/>
      <c r="B98" s="148"/>
      <c r="C98" s="44"/>
      <c r="D98" s="44"/>
      <c r="E98" s="2"/>
      <c r="F98" s="2"/>
      <c r="G98" s="7"/>
      <c r="H98" s="7"/>
      <c r="I98" s="148"/>
      <c r="J98" s="2"/>
      <c r="K98" s="2"/>
      <c r="L98" s="2"/>
      <c r="M98" s="8"/>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172"/>
      <c r="AQ98" s="172"/>
      <c r="AR98" s="172"/>
      <c r="AS98" s="172"/>
      <c r="AT98" s="172"/>
      <c r="AU98" s="172"/>
      <c r="AV98" s="172"/>
    </row>
    <row r="99" spans="1:48" ht="12.75" customHeight="1">
      <c r="A99" s="148"/>
      <c r="B99" s="148"/>
      <c r="C99" s="44"/>
      <c r="D99" s="44"/>
      <c r="E99" s="2"/>
      <c r="F99" s="2"/>
      <c r="G99" s="7"/>
      <c r="H99" s="7"/>
      <c r="I99" s="148"/>
      <c r="J99" s="2"/>
      <c r="K99" s="2"/>
      <c r="L99" s="2"/>
      <c r="M99" s="8"/>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172"/>
      <c r="AQ99" s="172"/>
      <c r="AR99" s="172"/>
      <c r="AS99" s="172"/>
      <c r="AT99" s="172"/>
      <c r="AU99" s="172"/>
      <c r="AV99" s="172"/>
    </row>
    <row r="100" spans="1:48" ht="12.75" customHeight="1">
      <c r="A100" s="148"/>
      <c r="B100" s="148"/>
      <c r="C100" s="44"/>
      <c r="D100" s="44"/>
      <c r="E100" s="2"/>
      <c r="F100" s="2"/>
      <c r="G100" s="7"/>
      <c r="H100" s="7"/>
      <c r="I100" s="148"/>
      <c r="J100" s="2"/>
      <c r="K100" s="2"/>
      <c r="L100" s="2"/>
      <c r="M100" s="8"/>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172"/>
      <c r="AQ100" s="172"/>
      <c r="AR100" s="172"/>
      <c r="AS100" s="172"/>
      <c r="AT100" s="172"/>
      <c r="AU100" s="172"/>
      <c r="AV100" s="172"/>
    </row>
    <row r="101" spans="1:48" ht="12.75" customHeight="1">
      <c r="A101" s="148"/>
      <c r="B101" s="148"/>
      <c r="C101" s="44"/>
      <c r="D101" s="44"/>
      <c r="E101" s="2"/>
      <c r="F101" s="2"/>
      <c r="G101" s="7"/>
      <c r="H101" s="7"/>
      <c r="I101" s="148"/>
      <c r="J101" s="2"/>
      <c r="K101" s="2"/>
      <c r="L101" s="2"/>
      <c r="M101" s="8"/>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172"/>
      <c r="AQ101" s="172"/>
      <c r="AR101" s="172"/>
      <c r="AS101" s="172"/>
      <c r="AT101" s="172"/>
      <c r="AU101" s="172"/>
      <c r="AV101" s="172"/>
    </row>
    <row r="102" spans="1:48" ht="12.75" customHeight="1">
      <c r="A102" s="148"/>
      <c r="B102" s="148"/>
      <c r="C102" s="44"/>
      <c r="D102" s="44"/>
      <c r="E102" s="2"/>
      <c r="F102" s="2"/>
      <c r="G102" s="7"/>
      <c r="H102" s="7"/>
      <c r="I102" s="148"/>
      <c r="J102" s="2"/>
      <c r="K102" s="2"/>
      <c r="L102" s="2"/>
      <c r="M102" s="8"/>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172"/>
      <c r="AQ102" s="172"/>
      <c r="AR102" s="172"/>
      <c r="AS102" s="172"/>
      <c r="AT102" s="172"/>
      <c r="AU102" s="172"/>
      <c r="AV102" s="172"/>
    </row>
    <row r="103" spans="1:48" ht="12.75" customHeight="1">
      <c r="A103" s="148"/>
      <c r="B103" s="148"/>
      <c r="C103" s="44"/>
      <c r="D103" s="44"/>
      <c r="E103" s="2"/>
      <c r="F103" s="2"/>
      <c r="G103" s="7"/>
      <c r="H103" s="7"/>
      <c r="I103" s="148"/>
      <c r="J103" s="2"/>
      <c r="K103" s="2"/>
      <c r="L103" s="2"/>
      <c r="M103" s="8"/>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172"/>
      <c r="AQ103" s="172"/>
      <c r="AR103" s="172"/>
      <c r="AS103" s="172"/>
      <c r="AT103" s="172"/>
      <c r="AU103" s="172"/>
      <c r="AV103" s="172"/>
    </row>
    <row r="104" spans="1:48" ht="12.75" customHeight="1">
      <c r="A104" s="148"/>
      <c r="B104" s="148"/>
      <c r="C104" s="44"/>
      <c r="D104" s="44"/>
      <c r="E104" s="2"/>
      <c r="F104" s="2"/>
      <c r="G104" s="7"/>
      <c r="H104" s="7"/>
      <c r="I104" s="148"/>
      <c r="J104" s="2"/>
      <c r="K104" s="2"/>
      <c r="L104" s="2"/>
      <c r="M104" s="8"/>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172"/>
      <c r="AQ104" s="172"/>
      <c r="AR104" s="172"/>
      <c r="AS104" s="172"/>
      <c r="AT104" s="172"/>
      <c r="AU104" s="172"/>
      <c r="AV104" s="172"/>
    </row>
    <row r="105" spans="1:48" ht="12.75" customHeight="1">
      <c r="A105" s="148"/>
      <c r="B105" s="148"/>
      <c r="C105" s="44"/>
      <c r="D105" s="44"/>
      <c r="E105" s="2"/>
      <c r="F105" s="2"/>
      <c r="G105" s="7"/>
      <c r="H105" s="7"/>
      <c r="I105" s="148"/>
      <c r="J105" s="2"/>
      <c r="K105" s="2"/>
      <c r="L105" s="2"/>
      <c r="M105" s="8"/>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172"/>
      <c r="AQ105" s="172"/>
      <c r="AR105" s="172"/>
      <c r="AS105" s="172"/>
      <c r="AT105" s="172"/>
      <c r="AU105" s="172"/>
      <c r="AV105" s="172"/>
    </row>
    <row r="106" spans="1:48" ht="12.75" customHeight="1">
      <c r="A106" s="148"/>
      <c r="B106" s="148"/>
      <c r="C106" s="44"/>
      <c r="D106" s="44"/>
      <c r="E106" s="2"/>
      <c r="F106" s="2"/>
      <c r="G106" s="7"/>
      <c r="H106" s="7"/>
      <c r="I106" s="148"/>
      <c r="J106" s="2"/>
      <c r="K106" s="2"/>
      <c r="L106" s="2"/>
      <c r="M106" s="8"/>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172"/>
      <c r="AQ106" s="172"/>
      <c r="AR106" s="172"/>
      <c r="AS106" s="172"/>
      <c r="AT106" s="172"/>
      <c r="AU106" s="172"/>
      <c r="AV106" s="172"/>
    </row>
    <row r="107" spans="1:48" ht="12.75" customHeight="1">
      <c r="A107" s="148"/>
      <c r="B107" s="148"/>
      <c r="C107" s="44"/>
      <c r="D107" s="44"/>
      <c r="E107" s="2"/>
      <c r="F107" s="2"/>
      <c r="G107" s="7"/>
      <c r="H107" s="7"/>
      <c r="I107" s="148"/>
      <c r="J107" s="2"/>
      <c r="K107" s="2"/>
      <c r="L107" s="2"/>
      <c r="M107" s="8"/>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172"/>
      <c r="AQ107" s="172"/>
      <c r="AR107" s="172"/>
      <c r="AS107" s="172"/>
      <c r="AT107" s="172"/>
      <c r="AU107" s="172"/>
      <c r="AV107" s="172"/>
    </row>
    <row r="108" spans="1:48" ht="12.75" customHeight="1">
      <c r="A108" s="148"/>
      <c r="B108" s="148"/>
      <c r="C108" s="44"/>
      <c r="D108" s="44"/>
      <c r="E108" s="2"/>
      <c r="F108" s="2"/>
      <c r="G108" s="7"/>
      <c r="H108" s="7"/>
      <c r="I108" s="148"/>
      <c r="J108" s="2"/>
      <c r="K108" s="2"/>
      <c r="L108" s="2"/>
      <c r="M108" s="8"/>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172"/>
      <c r="AQ108" s="172"/>
      <c r="AR108" s="172"/>
      <c r="AS108" s="172"/>
      <c r="AT108" s="172"/>
      <c r="AU108" s="172"/>
      <c r="AV108" s="172"/>
    </row>
    <row r="109" spans="1:48" ht="12.75" customHeight="1">
      <c r="A109" s="148"/>
      <c r="B109" s="148"/>
      <c r="C109" s="44"/>
      <c r="D109" s="44"/>
      <c r="E109" s="2"/>
      <c r="F109" s="2"/>
      <c r="G109" s="7"/>
      <c r="H109" s="7"/>
      <c r="I109" s="148"/>
      <c r="J109" s="2"/>
      <c r="K109" s="2"/>
      <c r="L109" s="2"/>
      <c r="M109" s="8"/>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172"/>
      <c r="AQ109" s="172"/>
      <c r="AR109" s="172"/>
      <c r="AS109" s="172"/>
      <c r="AT109" s="172"/>
      <c r="AU109" s="172"/>
      <c r="AV109" s="172"/>
    </row>
    <row r="110" spans="1:48" ht="12.75" customHeight="1">
      <c r="A110" s="148"/>
      <c r="B110" s="148"/>
      <c r="C110" s="44"/>
      <c r="D110" s="44"/>
      <c r="E110" s="2"/>
      <c r="F110" s="2"/>
      <c r="G110" s="7"/>
      <c r="H110" s="7"/>
      <c r="I110" s="148"/>
      <c r="J110" s="2"/>
      <c r="K110" s="2"/>
      <c r="L110" s="2"/>
      <c r="M110" s="8"/>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172"/>
      <c r="AQ110" s="172"/>
      <c r="AR110" s="172"/>
      <c r="AS110" s="172"/>
      <c r="AT110" s="172"/>
      <c r="AU110" s="172"/>
      <c r="AV110" s="172"/>
    </row>
    <row r="111" spans="1:48" ht="12.75" customHeight="1">
      <c r="A111" s="148"/>
      <c r="B111" s="148"/>
      <c r="C111" s="44"/>
      <c r="D111" s="44"/>
      <c r="E111" s="2"/>
      <c r="F111" s="2"/>
      <c r="G111" s="7"/>
      <c r="H111" s="7"/>
      <c r="I111" s="148"/>
      <c r="J111" s="2"/>
      <c r="K111" s="2"/>
      <c r="L111" s="2"/>
      <c r="M111" s="8"/>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172"/>
      <c r="AQ111" s="172"/>
      <c r="AR111" s="172"/>
      <c r="AS111" s="172"/>
      <c r="AT111" s="172"/>
      <c r="AU111" s="172"/>
      <c r="AV111" s="172"/>
    </row>
    <row r="112" spans="1:48" ht="12.75" customHeight="1">
      <c r="A112" s="148"/>
      <c r="B112" s="148"/>
      <c r="C112" s="44"/>
      <c r="D112" s="44"/>
      <c r="E112" s="2"/>
      <c r="F112" s="2"/>
      <c r="G112" s="7"/>
      <c r="H112" s="7"/>
      <c r="I112" s="148"/>
      <c r="J112" s="2"/>
      <c r="K112" s="2"/>
      <c r="L112" s="2"/>
      <c r="M112" s="8"/>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172"/>
      <c r="AQ112" s="172"/>
      <c r="AR112" s="172"/>
      <c r="AS112" s="172"/>
      <c r="AT112" s="172"/>
      <c r="AU112" s="172"/>
      <c r="AV112" s="172"/>
    </row>
    <row r="113" spans="1:48" ht="12.75" customHeight="1">
      <c r="A113" s="148"/>
      <c r="B113" s="148"/>
      <c r="C113" s="44"/>
      <c r="D113" s="44"/>
      <c r="E113" s="2"/>
      <c r="F113" s="2"/>
      <c r="G113" s="7"/>
      <c r="H113" s="7"/>
      <c r="I113" s="148"/>
      <c r="J113" s="2"/>
      <c r="K113" s="2"/>
      <c r="L113" s="2"/>
      <c r="M113" s="8"/>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172"/>
      <c r="AQ113" s="172"/>
      <c r="AR113" s="172"/>
      <c r="AS113" s="172"/>
      <c r="AT113" s="172"/>
      <c r="AU113" s="172"/>
      <c r="AV113" s="172"/>
    </row>
    <row r="114" spans="1:48" ht="12.75" customHeight="1">
      <c r="A114" s="148"/>
      <c r="B114" s="148"/>
      <c r="C114" s="44"/>
      <c r="D114" s="44"/>
      <c r="E114" s="2"/>
      <c r="F114" s="2"/>
      <c r="G114" s="7"/>
      <c r="H114" s="7"/>
      <c r="I114" s="148"/>
      <c r="J114" s="2"/>
      <c r="K114" s="2"/>
      <c r="L114" s="2"/>
      <c r="M114" s="8"/>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172"/>
      <c r="AQ114" s="172"/>
      <c r="AR114" s="172"/>
      <c r="AS114" s="172"/>
      <c r="AT114" s="172"/>
      <c r="AU114" s="172"/>
      <c r="AV114" s="172"/>
    </row>
    <row r="115" spans="1:48" ht="12.75" customHeight="1">
      <c r="A115" s="148"/>
      <c r="B115" s="148"/>
      <c r="C115" s="44"/>
      <c r="D115" s="44"/>
      <c r="E115" s="2"/>
      <c r="F115" s="2"/>
      <c r="G115" s="7"/>
      <c r="H115" s="7"/>
      <c r="I115" s="148"/>
      <c r="J115" s="2"/>
      <c r="K115" s="2"/>
      <c r="L115" s="2"/>
      <c r="M115" s="8"/>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172"/>
      <c r="AQ115" s="172"/>
      <c r="AR115" s="172"/>
      <c r="AS115" s="172"/>
      <c r="AT115" s="172"/>
      <c r="AU115" s="172"/>
      <c r="AV115" s="172"/>
    </row>
    <row r="116" spans="1:48" ht="12.75" customHeight="1">
      <c r="A116" s="148"/>
      <c r="B116" s="148"/>
      <c r="C116" s="44"/>
      <c r="D116" s="44"/>
      <c r="E116" s="2"/>
      <c r="F116" s="2"/>
      <c r="G116" s="7"/>
      <c r="H116" s="7"/>
      <c r="I116" s="148"/>
      <c r="J116" s="2"/>
      <c r="K116" s="2"/>
      <c r="L116" s="2"/>
      <c r="M116" s="8"/>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172"/>
      <c r="AQ116" s="172"/>
      <c r="AR116" s="172"/>
      <c r="AS116" s="172"/>
      <c r="AT116" s="172"/>
      <c r="AU116" s="172"/>
      <c r="AV116" s="172"/>
    </row>
    <row r="117" spans="1:48" ht="12.75" customHeight="1">
      <c r="A117" s="148"/>
      <c r="B117" s="148"/>
      <c r="C117" s="44"/>
      <c r="D117" s="44"/>
      <c r="E117" s="2"/>
      <c r="F117" s="2"/>
      <c r="G117" s="7"/>
      <c r="H117" s="7"/>
      <c r="I117" s="148"/>
      <c r="J117" s="2"/>
      <c r="K117" s="2"/>
      <c r="L117" s="2"/>
      <c r="M117" s="8"/>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172"/>
      <c r="AQ117" s="172"/>
      <c r="AR117" s="172"/>
      <c r="AS117" s="172"/>
      <c r="AT117" s="172"/>
      <c r="AU117" s="172"/>
      <c r="AV117" s="172"/>
    </row>
    <row r="118" spans="1:48" ht="12.75" customHeight="1">
      <c r="A118" s="148"/>
      <c r="B118" s="148"/>
      <c r="C118" s="44"/>
      <c r="D118" s="44"/>
      <c r="E118" s="2"/>
      <c r="F118" s="2"/>
      <c r="G118" s="7"/>
      <c r="H118" s="7"/>
      <c r="I118" s="148"/>
      <c r="J118" s="2"/>
      <c r="K118" s="2"/>
      <c r="L118" s="2"/>
      <c r="M118" s="8"/>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172"/>
      <c r="AQ118" s="172"/>
      <c r="AR118" s="172"/>
      <c r="AS118" s="172"/>
      <c r="AT118" s="172"/>
      <c r="AU118" s="172"/>
      <c r="AV118" s="172"/>
    </row>
    <row r="119" spans="1:48" ht="12.75" customHeight="1">
      <c r="A119" s="148"/>
      <c r="B119" s="148"/>
      <c r="C119" s="44"/>
      <c r="D119" s="44"/>
      <c r="E119" s="2"/>
      <c r="F119" s="2"/>
      <c r="G119" s="7"/>
      <c r="H119" s="7"/>
      <c r="I119" s="148"/>
      <c r="J119" s="2"/>
      <c r="K119" s="2"/>
      <c r="L119" s="2"/>
      <c r="M119" s="8"/>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172"/>
      <c r="AQ119" s="172"/>
      <c r="AR119" s="172"/>
      <c r="AS119" s="172"/>
      <c r="AT119" s="172"/>
      <c r="AU119" s="172"/>
      <c r="AV119" s="172"/>
    </row>
    <row r="120" spans="1:48" ht="12.75" customHeight="1">
      <c r="A120" s="148"/>
      <c r="B120" s="148"/>
      <c r="C120" s="44"/>
      <c r="D120" s="44"/>
      <c r="E120" s="2"/>
      <c r="F120" s="2"/>
      <c r="G120" s="7"/>
      <c r="H120" s="7"/>
      <c r="I120" s="148"/>
      <c r="J120" s="2"/>
      <c r="K120" s="2"/>
      <c r="L120" s="2"/>
      <c r="M120" s="8"/>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172"/>
      <c r="AQ120" s="172"/>
      <c r="AR120" s="172"/>
      <c r="AS120" s="172"/>
      <c r="AT120" s="172"/>
      <c r="AU120" s="172"/>
      <c r="AV120" s="172"/>
    </row>
    <row r="121" spans="1:48" ht="12.75" customHeight="1">
      <c r="A121" s="148"/>
      <c r="B121" s="148"/>
      <c r="C121" s="44"/>
      <c r="D121" s="44"/>
      <c r="E121" s="2"/>
      <c r="F121" s="2"/>
      <c r="G121" s="7"/>
      <c r="H121" s="7"/>
      <c r="I121" s="148"/>
      <c r="J121" s="2"/>
      <c r="K121" s="2"/>
      <c r="L121" s="2"/>
      <c r="M121" s="8"/>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172"/>
      <c r="AQ121" s="172"/>
      <c r="AR121" s="172"/>
      <c r="AS121" s="172"/>
      <c r="AT121" s="172"/>
      <c r="AU121" s="172"/>
      <c r="AV121" s="172"/>
    </row>
    <row r="122" spans="1:48" ht="12.75" customHeight="1">
      <c r="A122" s="148"/>
      <c r="B122" s="148"/>
      <c r="C122" s="44"/>
      <c r="D122" s="44"/>
      <c r="E122" s="2"/>
      <c r="F122" s="2"/>
      <c r="G122" s="7"/>
      <c r="H122" s="7"/>
      <c r="I122" s="148"/>
      <c r="J122" s="2"/>
      <c r="K122" s="2"/>
      <c r="L122" s="2"/>
      <c r="M122" s="8"/>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172"/>
      <c r="AQ122" s="172"/>
      <c r="AR122" s="172"/>
      <c r="AS122" s="172"/>
      <c r="AT122" s="172"/>
      <c r="AU122" s="172"/>
      <c r="AV122" s="172"/>
    </row>
    <row r="123" spans="1:48" ht="12.75" customHeight="1">
      <c r="A123" s="148"/>
      <c r="B123" s="148"/>
      <c r="C123" s="44"/>
      <c r="D123" s="44"/>
      <c r="E123" s="2"/>
      <c r="F123" s="2"/>
      <c r="G123" s="7"/>
      <c r="H123" s="7"/>
      <c r="I123" s="148"/>
      <c r="J123" s="2"/>
      <c r="K123" s="2"/>
      <c r="L123" s="2"/>
      <c r="M123" s="8"/>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172"/>
      <c r="AQ123" s="172"/>
      <c r="AR123" s="172"/>
      <c r="AS123" s="172"/>
      <c r="AT123" s="172"/>
      <c r="AU123" s="172"/>
      <c r="AV123" s="172"/>
    </row>
    <row r="124" spans="1:48" ht="12.75" customHeight="1">
      <c r="A124" s="148"/>
      <c r="B124" s="148"/>
      <c r="C124" s="44"/>
      <c r="D124" s="44"/>
      <c r="E124" s="2"/>
      <c r="F124" s="2"/>
      <c r="G124" s="7"/>
      <c r="H124" s="7"/>
      <c r="I124" s="148"/>
      <c r="J124" s="2"/>
      <c r="K124" s="2"/>
      <c r="L124" s="2"/>
      <c r="M124" s="8"/>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172"/>
      <c r="AQ124" s="172"/>
      <c r="AR124" s="172"/>
      <c r="AS124" s="172"/>
      <c r="AT124" s="172"/>
      <c r="AU124" s="172"/>
      <c r="AV124" s="172"/>
    </row>
    <row r="125" spans="1:48" ht="12.75" customHeight="1">
      <c r="A125" s="148"/>
      <c r="B125" s="148"/>
      <c r="C125" s="44"/>
      <c r="D125" s="44"/>
      <c r="E125" s="2"/>
      <c r="F125" s="2"/>
      <c r="G125" s="7"/>
      <c r="H125" s="7"/>
      <c r="I125" s="148"/>
      <c r="J125" s="2"/>
      <c r="K125" s="2"/>
      <c r="L125" s="2"/>
      <c r="M125" s="8"/>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172"/>
      <c r="AQ125" s="172"/>
      <c r="AR125" s="172"/>
      <c r="AS125" s="172"/>
      <c r="AT125" s="172"/>
      <c r="AU125" s="172"/>
      <c r="AV125" s="172"/>
    </row>
    <row r="126" spans="1:48" ht="12.75" customHeight="1">
      <c r="A126" s="148"/>
      <c r="B126" s="148"/>
      <c r="C126" s="44"/>
      <c r="D126" s="44"/>
      <c r="E126" s="2"/>
      <c r="F126" s="2"/>
      <c r="G126" s="7"/>
      <c r="H126" s="7"/>
      <c r="I126" s="148"/>
      <c r="J126" s="2"/>
      <c r="K126" s="2"/>
      <c r="L126" s="2"/>
      <c r="M126" s="8"/>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172"/>
      <c r="AQ126" s="172"/>
      <c r="AR126" s="172"/>
      <c r="AS126" s="172"/>
      <c r="AT126" s="172"/>
      <c r="AU126" s="172"/>
      <c r="AV126" s="172"/>
    </row>
    <row r="127" spans="1:48" ht="12.75" customHeight="1">
      <c r="A127" s="148"/>
      <c r="B127" s="148"/>
      <c r="C127" s="44"/>
      <c r="D127" s="44"/>
      <c r="E127" s="2"/>
      <c r="F127" s="2"/>
      <c r="G127" s="7"/>
      <c r="H127" s="7"/>
      <c r="I127" s="148"/>
      <c r="J127" s="2"/>
      <c r="K127" s="2"/>
      <c r="L127" s="2"/>
      <c r="M127" s="8"/>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172"/>
      <c r="AQ127" s="172"/>
      <c r="AR127" s="172"/>
      <c r="AS127" s="172"/>
      <c r="AT127" s="172"/>
      <c r="AU127" s="172"/>
      <c r="AV127" s="172"/>
    </row>
    <row r="128" spans="1:48" ht="12.75" customHeight="1">
      <c r="A128" s="148"/>
      <c r="B128" s="148"/>
      <c r="C128" s="44"/>
      <c r="D128" s="44"/>
      <c r="E128" s="2"/>
      <c r="F128" s="2"/>
      <c r="G128" s="7"/>
      <c r="H128" s="7"/>
      <c r="I128" s="148"/>
      <c r="J128" s="2"/>
      <c r="K128" s="2"/>
      <c r="L128" s="2"/>
      <c r="M128" s="8"/>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172"/>
      <c r="AQ128" s="172"/>
      <c r="AR128" s="172"/>
      <c r="AS128" s="172"/>
      <c r="AT128" s="172"/>
      <c r="AU128" s="172"/>
      <c r="AV128" s="172"/>
    </row>
    <row r="129" spans="1:48" ht="12.75" customHeight="1">
      <c r="A129" s="148"/>
      <c r="B129" s="148"/>
      <c r="C129" s="44"/>
      <c r="D129" s="44"/>
      <c r="E129" s="2"/>
      <c r="F129" s="2"/>
      <c r="G129" s="7"/>
      <c r="H129" s="7"/>
      <c r="I129" s="148"/>
      <c r="J129" s="2"/>
      <c r="K129" s="2"/>
      <c r="L129" s="2"/>
      <c r="M129" s="8"/>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172"/>
      <c r="AQ129" s="172"/>
      <c r="AR129" s="172"/>
      <c r="AS129" s="172"/>
      <c r="AT129" s="172"/>
      <c r="AU129" s="172"/>
      <c r="AV129" s="172"/>
    </row>
    <row r="130" spans="1:48" ht="12.75" customHeight="1">
      <c r="A130" s="148"/>
      <c r="B130" s="148"/>
      <c r="C130" s="44"/>
      <c r="D130" s="44"/>
      <c r="E130" s="2"/>
      <c r="F130" s="2"/>
      <c r="G130" s="7"/>
      <c r="H130" s="7"/>
      <c r="I130" s="148"/>
      <c r="J130" s="2"/>
      <c r="K130" s="2"/>
      <c r="L130" s="2"/>
      <c r="M130" s="8"/>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172"/>
      <c r="AQ130" s="172"/>
      <c r="AR130" s="172"/>
      <c r="AS130" s="172"/>
      <c r="AT130" s="172"/>
      <c r="AU130" s="172"/>
      <c r="AV130" s="172"/>
    </row>
    <row r="131" spans="1:48" ht="12.75" customHeight="1">
      <c r="A131" s="148"/>
      <c r="B131" s="148"/>
      <c r="C131" s="44"/>
      <c r="D131" s="44"/>
      <c r="E131" s="2"/>
      <c r="F131" s="2"/>
      <c r="G131" s="7"/>
      <c r="H131" s="7"/>
      <c r="I131" s="148"/>
      <c r="J131" s="2"/>
      <c r="K131" s="2"/>
      <c r="L131" s="2"/>
      <c r="M131" s="8"/>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172"/>
      <c r="AQ131" s="172"/>
      <c r="AR131" s="172"/>
      <c r="AS131" s="172"/>
      <c r="AT131" s="172"/>
      <c r="AU131" s="172"/>
      <c r="AV131" s="172"/>
    </row>
    <row r="132" spans="1:48" ht="12.75" customHeight="1">
      <c r="A132" s="148"/>
      <c r="B132" s="148"/>
      <c r="C132" s="44"/>
      <c r="D132" s="44"/>
      <c r="E132" s="2"/>
      <c r="F132" s="2"/>
      <c r="G132" s="7"/>
      <c r="H132" s="7"/>
      <c r="I132" s="148"/>
      <c r="J132" s="2"/>
      <c r="K132" s="2"/>
      <c r="L132" s="2"/>
      <c r="M132" s="8"/>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172"/>
      <c r="AQ132" s="172"/>
      <c r="AR132" s="172"/>
      <c r="AS132" s="172"/>
      <c r="AT132" s="172"/>
      <c r="AU132" s="172"/>
      <c r="AV132" s="172"/>
    </row>
    <row r="133" spans="1:48" ht="12.75" customHeight="1">
      <c r="A133" s="148"/>
      <c r="B133" s="148"/>
      <c r="C133" s="44"/>
      <c r="D133" s="44"/>
      <c r="E133" s="2"/>
      <c r="F133" s="2"/>
      <c r="G133" s="7"/>
      <c r="H133" s="7"/>
      <c r="I133" s="148"/>
      <c r="J133" s="2"/>
      <c r="K133" s="2"/>
      <c r="L133" s="2"/>
      <c r="M133" s="8"/>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172"/>
      <c r="AQ133" s="172"/>
      <c r="AR133" s="172"/>
      <c r="AS133" s="172"/>
      <c r="AT133" s="172"/>
      <c r="AU133" s="172"/>
      <c r="AV133" s="172"/>
    </row>
    <row r="134" spans="1:48" ht="12.75" customHeight="1">
      <c r="A134" s="148"/>
      <c r="B134" s="148"/>
      <c r="C134" s="44"/>
      <c r="D134" s="44"/>
      <c r="E134" s="2"/>
      <c r="F134" s="2"/>
      <c r="G134" s="7"/>
      <c r="H134" s="7"/>
      <c r="I134" s="148"/>
      <c r="J134" s="2"/>
      <c r="K134" s="2"/>
      <c r="L134" s="2"/>
      <c r="M134" s="8"/>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172"/>
      <c r="AQ134" s="172"/>
      <c r="AR134" s="172"/>
      <c r="AS134" s="172"/>
      <c r="AT134" s="172"/>
      <c r="AU134" s="172"/>
      <c r="AV134" s="172"/>
    </row>
    <row r="135" spans="1:48" ht="12.75" customHeight="1">
      <c r="A135" s="148"/>
      <c r="B135" s="148"/>
      <c r="C135" s="44"/>
      <c r="D135" s="44"/>
      <c r="E135" s="2"/>
      <c r="F135" s="2"/>
      <c r="G135" s="7"/>
      <c r="H135" s="7"/>
      <c r="I135" s="148"/>
      <c r="J135" s="2"/>
      <c r="K135" s="2"/>
      <c r="L135" s="2"/>
      <c r="M135" s="8"/>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172"/>
      <c r="AQ135" s="172"/>
      <c r="AR135" s="172"/>
      <c r="AS135" s="172"/>
      <c r="AT135" s="172"/>
      <c r="AU135" s="172"/>
      <c r="AV135" s="172"/>
    </row>
    <row r="136" spans="1:48" ht="12.75" customHeight="1">
      <c r="A136" s="148"/>
      <c r="B136" s="148"/>
      <c r="C136" s="44"/>
      <c r="D136" s="44"/>
      <c r="E136" s="2"/>
      <c r="F136" s="2"/>
      <c r="G136" s="7"/>
      <c r="H136" s="7"/>
      <c r="I136" s="148"/>
      <c r="J136" s="2"/>
      <c r="K136" s="2"/>
      <c r="L136" s="2"/>
      <c r="M136" s="8"/>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172"/>
      <c r="AQ136" s="172"/>
      <c r="AR136" s="172"/>
      <c r="AS136" s="172"/>
      <c r="AT136" s="172"/>
      <c r="AU136" s="172"/>
      <c r="AV136" s="172"/>
    </row>
    <row r="137" spans="1:48" ht="12.75" customHeight="1">
      <c r="A137" s="148"/>
      <c r="B137" s="148"/>
      <c r="C137" s="44"/>
      <c r="D137" s="44"/>
      <c r="E137" s="2"/>
      <c r="F137" s="2"/>
      <c r="G137" s="7"/>
      <c r="H137" s="7"/>
      <c r="I137" s="148"/>
      <c r="J137" s="2"/>
      <c r="K137" s="2"/>
      <c r="L137" s="2"/>
      <c r="M137" s="8"/>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172"/>
      <c r="AQ137" s="172"/>
      <c r="AR137" s="172"/>
      <c r="AS137" s="172"/>
      <c r="AT137" s="172"/>
      <c r="AU137" s="172"/>
      <c r="AV137" s="172"/>
    </row>
    <row r="138" spans="1:48" ht="12.75" customHeight="1">
      <c r="A138" s="148"/>
      <c r="B138" s="148"/>
      <c r="C138" s="44"/>
      <c r="D138" s="44"/>
      <c r="E138" s="2"/>
      <c r="F138" s="2"/>
      <c r="G138" s="7"/>
      <c r="H138" s="7"/>
      <c r="I138" s="148"/>
      <c r="J138" s="2"/>
      <c r="K138" s="2"/>
      <c r="L138" s="2"/>
      <c r="M138" s="8"/>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172"/>
      <c r="AQ138" s="172"/>
      <c r="AR138" s="172"/>
      <c r="AS138" s="172"/>
      <c r="AT138" s="172"/>
      <c r="AU138" s="172"/>
      <c r="AV138" s="172"/>
    </row>
    <row r="139" spans="1:48" ht="12.75" customHeight="1">
      <c r="A139" s="148"/>
      <c r="B139" s="148"/>
      <c r="C139" s="44"/>
      <c r="D139" s="44"/>
      <c r="E139" s="2"/>
      <c r="F139" s="2"/>
      <c r="G139" s="7"/>
      <c r="H139" s="7"/>
      <c r="I139" s="148"/>
      <c r="J139" s="2"/>
      <c r="K139" s="2"/>
      <c r="L139" s="2"/>
      <c r="M139" s="8"/>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172"/>
      <c r="AQ139" s="172"/>
      <c r="AR139" s="172"/>
      <c r="AS139" s="172"/>
      <c r="AT139" s="172"/>
      <c r="AU139" s="172"/>
      <c r="AV139" s="172"/>
    </row>
    <row r="140" spans="1:48" ht="12.75" customHeight="1">
      <c r="A140" s="148"/>
      <c r="B140" s="148"/>
      <c r="C140" s="44"/>
      <c r="D140" s="44"/>
      <c r="E140" s="2"/>
      <c r="F140" s="2"/>
      <c r="G140" s="7"/>
      <c r="H140" s="7"/>
      <c r="I140" s="148"/>
      <c r="J140" s="2"/>
      <c r="K140" s="2"/>
      <c r="L140" s="2"/>
      <c r="M140" s="8"/>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172"/>
      <c r="AQ140" s="172"/>
      <c r="AR140" s="172"/>
      <c r="AS140" s="172"/>
      <c r="AT140" s="172"/>
      <c r="AU140" s="172"/>
      <c r="AV140" s="172"/>
    </row>
    <row r="141" spans="1:48" ht="12.75" customHeight="1">
      <c r="A141" s="148"/>
      <c r="B141" s="148"/>
      <c r="C141" s="44"/>
      <c r="D141" s="44"/>
      <c r="E141" s="2"/>
      <c r="F141" s="2"/>
      <c r="G141" s="7"/>
      <c r="H141" s="7"/>
      <c r="I141" s="148"/>
      <c r="J141" s="2"/>
      <c r="K141" s="2"/>
      <c r="L141" s="2"/>
      <c r="M141" s="8"/>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172"/>
      <c r="AQ141" s="172"/>
      <c r="AR141" s="172"/>
      <c r="AS141" s="172"/>
      <c r="AT141" s="172"/>
      <c r="AU141" s="172"/>
      <c r="AV141" s="172"/>
    </row>
    <row r="142" spans="1:48" ht="12.75" customHeight="1">
      <c r="A142" s="148"/>
      <c r="B142" s="148"/>
      <c r="C142" s="44"/>
      <c r="D142" s="44"/>
      <c r="E142" s="2"/>
      <c r="F142" s="2"/>
      <c r="G142" s="7"/>
      <c r="H142" s="7"/>
      <c r="I142" s="148"/>
      <c r="J142" s="2"/>
      <c r="K142" s="2"/>
      <c r="L142" s="2"/>
      <c r="M142" s="8"/>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172"/>
      <c r="AQ142" s="172"/>
      <c r="AR142" s="172"/>
      <c r="AS142" s="172"/>
      <c r="AT142" s="172"/>
      <c r="AU142" s="172"/>
      <c r="AV142" s="172"/>
    </row>
    <row r="143" spans="1:48" ht="12.75" customHeight="1">
      <c r="A143" s="148"/>
      <c r="B143" s="148"/>
      <c r="C143" s="44"/>
      <c r="D143" s="44"/>
      <c r="E143" s="2"/>
      <c r="F143" s="2"/>
      <c r="G143" s="7"/>
      <c r="H143" s="7"/>
      <c r="I143" s="148"/>
      <c r="J143" s="2"/>
      <c r="K143" s="2"/>
      <c r="L143" s="2"/>
      <c r="M143" s="8"/>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172"/>
      <c r="AQ143" s="172"/>
      <c r="AR143" s="172"/>
      <c r="AS143" s="172"/>
      <c r="AT143" s="172"/>
      <c r="AU143" s="172"/>
      <c r="AV143" s="172"/>
    </row>
    <row r="144" spans="1:48" ht="12.75" customHeight="1">
      <c r="A144" s="148"/>
      <c r="B144" s="148"/>
      <c r="C144" s="44"/>
      <c r="D144" s="44"/>
      <c r="E144" s="2"/>
      <c r="F144" s="2"/>
      <c r="G144" s="7"/>
      <c r="H144" s="7"/>
      <c r="I144" s="148"/>
      <c r="J144" s="2"/>
      <c r="K144" s="2"/>
      <c r="L144" s="2"/>
      <c r="M144" s="8"/>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172"/>
      <c r="AQ144" s="172"/>
      <c r="AR144" s="172"/>
      <c r="AS144" s="172"/>
      <c r="AT144" s="172"/>
      <c r="AU144" s="172"/>
      <c r="AV144" s="172"/>
    </row>
    <row r="145" spans="1:48" ht="12.75" customHeight="1">
      <c r="A145" s="148"/>
      <c r="B145" s="148"/>
      <c r="C145" s="44"/>
      <c r="D145" s="44"/>
      <c r="E145" s="2"/>
      <c r="F145" s="2"/>
      <c r="G145" s="7"/>
      <c r="H145" s="7"/>
      <c r="I145" s="148"/>
      <c r="J145" s="2"/>
      <c r="K145" s="2"/>
      <c r="L145" s="2"/>
      <c r="M145" s="8"/>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172"/>
      <c r="AQ145" s="172"/>
      <c r="AR145" s="172"/>
      <c r="AS145" s="172"/>
      <c r="AT145" s="172"/>
      <c r="AU145" s="172"/>
      <c r="AV145" s="172"/>
    </row>
    <row r="146" spans="1:48" ht="12.75" customHeight="1">
      <c r="A146" s="148"/>
      <c r="B146" s="148"/>
      <c r="C146" s="44"/>
      <c r="D146" s="44"/>
      <c r="E146" s="2"/>
      <c r="F146" s="2"/>
      <c r="G146" s="7"/>
      <c r="H146" s="7"/>
      <c r="I146" s="148"/>
      <c r="J146" s="2"/>
      <c r="K146" s="2"/>
      <c r="L146" s="2"/>
      <c r="M146" s="8"/>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172"/>
      <c r="AQ146" s="172"/>
      <c r="AR146" s="172"/>
      <c r="AS146" s="172"/>
      <c r="AT146" s="172"/>
      <c r="AU146" s="172"/>
      <c r="AV146" s="172"/>
    </row>
    <row r="147" spans="1:48" ht="12.75" customHeight="1">
      <c r="A147" s="148"/>
      <c r="B147" s="148"/>
      <c r="C147" s="44"/>
      <c r="D147" s="44"/>
      <c r="E147" s="2"/>
      <c r="F147" s="2"/>
      <c r="G147" s="7"/>
      <c r="H147" s="7"/>
      <c r="I147" s="148"/>
      <c r="J147" s="2"/>
      <c r="K147" s="2"/>
      <c r="L147" s="2"/>
      <c r="M147" s="8"/>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172"/>
      <c r="AQ147" s="172"/>
      <c r="AR147" s="172"/>
      <c r="AS147" s="172"/>
      <c r="AT147" s="172"/>
      <c r="AU147" s="172"/>
      <c r="AV147" s="172"/>
    </row>
    <row r="148" spans="1:48" ht="12.75" customHeight="1">
      <c r="A148" s="148"/>
      <c r="B148" s="148"/>
      <c r="C148" s="44"/>
      <c r="D148" s="44"/>
      <c r="E148" s="2"/>
      <c r="F148" s="2"/>
      <c r="G148" s="7"/>
      <c r="H148" s="7"/>
      <c r="I148" s="148"/>
      <c r="J148" s="2"/>
      <c r="K148" s="2"/>
      <c r="L148" s="2"/>
      <c r="M148" s="8"/>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172"/>
      <c r="AQ148" s="172"/>
      <c r="AR148" s="172"/>
      <c r="AS148" s="172"/>
      <c r="AT148" s="172"/>
      <c r="AU148" s="172"/>
      <c r="AV148" s="172"/>
    </row>
    <row r="149" spans="1:48" ht="12.75" customHeight="1">
      <c r="A149" s="148"/>
      <c r="B149" s="148"/>
      <c r="C149" s="44"/>
      <c r="D149" s="44"/>
      <c r="E149" s="2"/>
      <c r="F149" s="2"/>
      <c r="G149" s="7"/>
      <c r="H149" s="7"/>
      <c r="I149" s="148"/>
      <c r="J149" s="2"/>
      <c r="K149" s="2"/>
      <c r="L149" s="2"/>
      <c r="M149" s="8"/>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172"/>
      <c r="AQ149" s="172"/>
      <c r="AR149" s="172"/>
      <c r="AS149" s="172"/>
      <c r="AT149" s="172"/>
      <c r="AU149" s="172"/>
      <c r="AV149" s="172"/>
    </row>
    <row r="150" spans="1:48" ht="12.75" customHeight="1">
      <c r="A150" s="148"/>
      <c r="B150" s="148"/>
      <c r="C150" s="44"/>
      <c r="D150" s="44"/>
      <c r="E150" s="2"/>
      <c r="F150" s="2"/>
      <c r="G150" s="7"/>
      <c r="H150" s="7"/>
      <c r="I150" s="148"/>
      <c r="J150" s="2"/>
      <c r="K150" s="2"/>
      <c r="L150" s="2"/>
      <c r="M150" s="8"/>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172"/>
      <c r="AQ150" s="172"/>
      <c r="AR150" s="172"/>
      <c r="AS150" s="172"/>
      <c r="AT150" s="172"/>
      <c r="AU150" s="172"/>
      <c r="AV150" s="172"/>
    </row>
    <row r="151" spans="1:48" ht="12.75" customHeight="1">
      <c r="A151" s="148"/>
      <c r="B151" s="148"/>
      <c r="C151" s="44"/>
      <c r="D151" s="44"/>
      <c r="E151" s="2"/>
      <c r="F151" s="2"/>
      <c r="G151" s="7"/>
      <c r="H151" s="7"/>
      <c r="I151" s="148"/>
      <c r="J151" s="2"/>
      <c r="K151" s="2"/>
      <c r="L151" s="2"/>
      <c r="M151" s="8"/>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172"/>
      <c r="AQ151" s="172"/>
      <c r="AR151" s="172"/>
      <c r="AS151" s="172"/>
      <c r="AT151" s="172"/>
      <c r="AU151" s="172"/>
      <c r="AV151" s="172"/>
    </row>
    <row r="152" spans="1:48" ht="12.75" customHeight="1">
      <c r="A152" s="148"/>
      <c r="B152" s="148"/>
      <c r="C152" s="44"/>
      <c r="D152" s="44"/>
      <c r="E152" s="2"/>
      <c r="F152" s="2"/>
      <c r="G152" s="7"/>
      <c r="H152" s="7"/>
      <c r="I152" s="148"/>
      <c r="J152" s="2"/>
      <c r="K152" s="2"/>
      <c r="L152" s="2"/>
      <c r="M152" s="8"/>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172"/>
      <c r="AQ152" s="172"/>
      <c r="AR152" s="172"/>
      <c r="AS152" s="172"/>
      <c r="AT152" s="172"/>
      <c r="AU152" s="172"/>
      <c r="AV152" s="172"/>
    </row>
    <row r="153" spans="1:48" ht="12.75" customHeight="1">
      <c r="A153" s="148"/>
      <c r="B153" s="148"/>
      <c r="C153" s="44"/>
      <c r="D153" s="44"/>
      <c r="E153" s="2"/>
      <c r="F153" s="2"/>
      <c r="G153" s="7"/>
      <c r="H153" s="7"/>
      <c r="I153" s="148"/>
      <c r="J153" s="2"/>
      <c r="K153" s="2"/>
      <c r="L153" s="2"/>
      <c r="M153" s="8"/>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172"/>
      <c r="AQ153" s="172"/>
      <c r="AR153" s="172"/>
      <c r="AS153" s="172"/>
      <c r="AT153" s="172"/>
      <c r="AU153" s="172"/>
      <c r="AV153" s="172"/>
    </row>
    <row r="154" spans="1:48" ht="12.75" customHeight="1">
      <c r="A154" s="148"/>
      <c r="B154" s="148"/>
      <c r="C154" s="44"/>
      <c r="D154" s="44"/>
      <c r="E154" s="2"/>
      <c r="F154" s="2"/>
      <c r="G154" s="7"/>
      <c r="H154" s="7"/>
      <c r="I154" s="148"/>
      <c r="J154" s="2"/>
      <c r="K154" s="2"/>
      <c r="L154" s="2"/>
      <c r="M154" s="8"/>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172"/>
      <c r="AQ154" s="172"/>
      <c r="AR154" s="172"/>
      <c r="AS154" s="172"/>
      <c r="AT154" s="172"/>
      <c r="AU154" s="172"/>
      <c r="AV154" s="172"/>
    </row>
    <row r="155" spans="1:48" ht="12.75" customHeight="1">
      <c r="A155" s="148"/>
      <c r="B155" s="148"/>
      <c r="C155" s="44"/>
      <c r="D155" s="44"/>
      <c r="E155" s="2"/>
      <c r="F155" s="2"/>
      <c r="G155" s="7"/>
      <c r="H155" s="7"/>
      <c r="I155" s="148"/>
      <c r="J155" s="2"/>
      <c r="K155" s="2"/>
      <c r="L155" s="2"/>
      <c r="M155" s="8"/>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172"/>
      <c r="AQ155" s="172"/>
      <c r="AR155" s="172"/>
      <c r="AS155" s="172"/>
      <c r="AT155" s="172"/>
      <c r="AU155" s="172"/>
      <c r="AV155" s="172"/>
    </row>
    <row r="156" spans="1:48" ht="12.75" customHeight="1">
      <c r="A156" s="148"/>
      <c r="B156" s="148"/>
      <c r="C156" s="44"/>
      <c r="D156" s="44"/>
      <c r="E156" s="2"/>
      <c r="F156" s="2"/>
      <c r="G156" s="7"/>
      <c r="H156" s="7"/>
      <c r="I156" s="148"/>
      <c r="J156" s="2"/>
      <c r="K156" s="2"/>
      <c r="L156" s="2"/>
      <c r="M156" s="8"/>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172"/>
      <c r="AQ156" s="172"/>
      <c r="AR156" s="172"/>
      <c r="AS156" s="172"/>
      <c r="AT156" s="172"/>
      <c r="AU156" s="172"/>
      <c r="AV156" s="172"/>
    </row>
    <row r="157" spans="1:48" ht="12.75" customHeight="1">
      <c r="A157" s="148"/>
      <c r="B157" s="148"/>
      <c r="C157" s="44"/>
      <c r="D157" s="44"/>
      <c r="E157" s="2"/>
      <c r="F157" s="2"/>
      <c r="G157" s="7"/>
      <c r="H157" s="7"/>
      <c r="I157" s="148"/>
      <c r="J157" s="2"/>
      <c r="K157" s="2"/>
      <c r="L157" s="2"/>
      <c r="M157" s="8"/>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172"/>
      <c r="AQ157" s="172"/>
      <c r="AR157" s="172"/>
      <c r="AS157" s="172"/>
      <c r="AT157" s="172"/>
      <c r="AU157" s="172"/>
      <c r="AV157" s="172"/>
    </row>
    <row r="158" spans="1:48" ht="12.75" customHeight="1">
      <c r="A158" s="148"/>
      <c r="B158" s="148"/>
      <c r="C158" s="44"/>
      <c r="D158" s="44"/>
      <c r="E158" s="2"/>
      <c r="F158" s="2"/>
      <c r="G158" s="7"/>
      <c r="H158" s="7"/>
      <c r="I158" s="148"/>
      <c r="J158" s="2"/>
      <c r="K158" s="2"/>
      <c r="L158" s="2"/>
      <c r="M158" s="8"/>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172"/>
      <c r="AQ158" s="172"/>
      <c r="AR158" s="172"/>
      <c r="AS158" s="172"/>
      <c r="AT158" s="172"/>
      <c r="AU158" s="172"/>
      <c r="AV158" s="172"/>
    </row>
    <row r="159" spans="1:48" ht="12.75" customHeight="1">
      <c r="A159" s="148"/>
      <c r="B159" s="148"/>
      <c r="C159" s="44"/>
      <c r="D159" s="44"/>
      <c r="E159" s="2"/>
      <c r="F159" s="2"/>
      <c r="G159" s="7"/>
      <c r="H159" s="7"/>
      <c r="I159" s="148"/>
      <c r="J159" s="2"/>
      <c r="K159" s="2"/>
      <c r="L159" s="2"/>
      <c r="M159" s="8"/>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172"/>
      <c r="AQ159" s="172"/>
      <c r="AR159" s="172"/>
      <c r="AS159" s="172"/>
      <c r="AT159" s="172"/>
      <c r="AU159" s="172"/>
      <c r="AV159" s="172"/>
    </row>
    <row r="160" spans="1:48" ht="12.75" customHeight="1">
      <c r="A160" s="148"/>
      <c r="B160" s="148"/>
      <c r="C160" s="44"/>
      <c r="D160" s="44"/>
      <c r="E160" s="2"/>
      <c r="F160" s="2"/>
      <c r="G160" s="7"/>
      <c r="H160" s="7"/>
      <c r="I160" s="148"/>
      <c r="J160" s="2"/>
      <c r="K160" s="2"/>
      <c r="L160" s="2"/>
      <c r="M160" s="8"/>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172"/>
      <c r="AQ160" s="172"/>
      <c r="AR160" s="172"/>
      <c r="AS160" s="172"/>
      <c r="AT160" s="172"/>
      <c r="AU160" s="172"/>
      <c r="AV160" s="172"/>
    </row>
    <row r="161" spans="1:48" ht="12.75" customHeight="1">
      <c r="A161" s="148"/>
      <c r="B161" s="148"/>
      <c r="C161" s="44"/>
      <c r="D161" s="44"/>
      <c r="E161" s="2"/>
      <c r="F161" s="2"/>
      <c r="G161" s="7"/>
      <c r="H161" s="7"/>
      <c r="I161" s="148"/>
      <c r="J161" s="2"/>
      <c r="K161" s="2"/>
      <c r="L161" s="2"/>
      <c r="M161" s="8"/>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172"/>
      <c r="AQ161" s="172"/>
      <c r="AR161" s="172"/>
      <c r="AS161" s="172"/>
      <c r="AT161" s="172"/>
      <c r="AU161" s="172"/>
      <c r="AV161" s="172"/>
    </row>
    <row r="162" spans="1:48" ht="12.75" customHeight="1">
      <c r="A162" s="148"/>
      <c r="B162" s="148"/>
      <c r="C162" s="44"/>
      <c r="D162" s="44"/>
      <c r="E162" s="2"/>
      <c r="F162" s="2"/>
      <c r="G162" s="7"/>
      <c r="H162" s="7"/>
      <c r="I162" s="148"/>
      <c r="J162" s="2"/>
      <c r="K162" s="2"/>
      <c r="L162" s="2"/>
      <c r="M162" s="8"/>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172"/>
      <c r="AQ162" s="172"/>
      <c r="AR162" s="172"/>
      <c r="AS162" s="172"/>
      <c r="AT162" s="172"/>
      <c r="AU162" s="172"/>
      <c r="AV162" s="172"/>
    </row>
    <row r="163" spans="1:48" ht="12.75" customHeight="1">
      <c r="A163" s="148"/>
      <c r="B163" s="148"/>
      <c r="C163" s="44"/>
      <c r="D163" s="44"/>
      <c r="E163" s="2"/>
      <c r="F163" s="2"/>
      <c r="G163" s="7"/>
      <c r="H163" s="7"/>
      <c r="I163" s="148"/>
      <c r="J163" s="2"/>
      <c r="K163" s="2"/>
      <c r="L163" s="2"/>
      <c r="M163" s="8"/>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172"/>
      <c r="AQ163" s="172"/>
      <c r="AR163" s="172"/>
      <c r="AS163" s="172"/>
      <c r="AT163" s="172"/>
      <c r="AU163" s="172"/>
      <c r="AV163" s="172"/>
    </row>
    <row r="164" spans="1:48" ht="12.75" customHeight="1">
      <c r="A164" s="148"/>
      <c r="B164" s="148"/>
      <c r="C164" s="44"/>
      <c r="D164" s="44"/>
      <c r="E164" s="2"/>
      <c r="F164" s="2"/>
      <c r="G164" s="7"/>
      <c r="H164" s="7"/>
      <c r="I164" s="148"/>
      <c r="J164" s="2"/>
      <c r="K164" s="2"/>
      <c r="L164" s="2"/>
      <c r="M164" s="8"/>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172"/>
      <c r="AQ164" s="172"/>
      <c r="AR164" s="172"/>
      <c r="AS164" s="172"/>
      <c r="AT164" s="172"/>
      <c r="AU164" s="172"/>
      <c r="AV164" s="172"/>
    </row>
    <row r="165" spans="1:48" ht="12.75" customHeight="1">
      <c r="A165" s="148"/>
      <c r="B165" s="148"/>
      <c r="C165" s="44"/>
      <c r="D165" s="44"/>
      <c r="E165" s="2"/>
      <c r="F165" s="2"/>
      <c r="G165" s="7"/>
      <c r="H165" s="7"/>
      <c r="I165" s="148"/>
      <c r="J165" s="2"/>
      <c r="K165" s="2"/>
      <c r="L165" s="2"/>
      <c r="M165" s="8"/>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172"/>
      <c r="AQ165" s="172"/>
      <c r="AR165" s="172"/>
      <c r="AS165" s="172"/>
      <c r="AT165" s="172"/>
      <c r="AU165" s="172"/>
      <c r="AV165" s="172"/>
    </row>
    <row r="166" spans="1:48" ht="12.75" customHeight="1">
      <c r="A166" s="148"/>
      <c r="B166" s="148"/>
      <c r="C166" s="44"/>
      <c r="D166" s="44"/>
      <c r="E166" s="2"/>
      <c r="F166" s="2"/>
      <c r="G166" s="7"/>
      <c r="H166" s="7"/>
      <c r="I166" s="148"/>
      <c r="J166" s="2"/>
      <c r="K166" s="2"/>
      <c r="L166" s="2"/>
      <c r="M166" s="8"/>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172"/>
      <c r="AQ166" s="172"/>
      <c r="AR166" s="172"/>
      <c r="AS166" s="172"/>
      <c r="AT166" s="172"/>
      <c r="AU166" s="172"/>
      <c r="AV166" s="172"/>
    </row>
    <row r="167" spans="1:48" ht="12.75" customHeight="1">
      <c r="A167" s="148"/>
      <c r="B167" s="148"/>
      <c r="C167" s="44"/>
      <c r="D167" s="44"/>
      <c r="E167" s="2"/>
      <c r="F167" s="2"/>
      <c r="G167" s="7"/>
      <c r="H167" s="7"/>
      <c r="I167" s="148"/>
      <c r="J167" s="2"/>
      <c r="K167" s="2"/>
      <c r="L167" s="2"/>
      <c r="M167" s="8"/>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172"/>
      <c r="AQ167" s="172"/>
      <c r="AR167" s="172"/>
      <c r="AS167" s="172"/>
      <c r="AT167" s="172"/>
      <c r="AU167" s="172"/>
      <c r="AV167" s="172"/>
    </row>
    <row r="168" spans="1:48" ht="12.75" customHeight="1">
      <c r="A168" s="148"/>
      <c r="B168" s="148"/>
      <c r="C168" s="44"/>
      <c r="D168" s="44"/>
      <c r="E168" s="2"/>
      <c r="F168" s="2"/>
      <c r="G168" s="7"/>
      <c r="H168" s="7"/>
      <c r="I168" s="148"/>
      <c r="J168" s="2"/>
      <c r="K168" s="2"/>
      <c r="L168" s="2"/>
      <c r="M168" s="8"/>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172"/>
      <c r="AQ168" s="172"/>
      <c r="AR168" s="172"/>
      <c r="AS168" s="172"/>
      <c r="AT168" s="172"/>
      <c r="AU168" s="172"/>
      <c r="AV168" s="172"/>
    </row>
    <row r="169" spans="1:48" ht="12.75" customHeight="1">
      <c r="A169" s="148"/>
      <c r="B169" s="148"/>
      <c r="C169" s="44"/>
      <c r="D169" s="44"/>
      <c r="E169" s="2"/>
      <c r="F169" s="2"/>
      <c r="G169" s="7"/>
      <c r="H169" s="7"/>
      <c r="I169" s="148"/>
      <c r="J169" s="2"/>
      <c r="K169" s="2"/>
      <c r="L169" s="2"/>
      <c r="M169" s="8"/>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172"/>
      <c r="AQ169" s="172"/>
      <c r="AR169" s="172"/>
      <c r="AS169" s="172"/>
      <c r="AT169" s="172"/>
      <c r="AU169" s="172"/>
      <c r="AV169" s="172"/>
    </row>
    <row r="170" spans="1:48" ht="12.75" customHeight="1">
      <c r="A170" s="148"/>
      <c r="B170" s="148"/>
      <c r="C170" s="44"/>
      <c r="D170" s="44"/>
      <c r="E170" s="2"/>
      <c r="F170" s="2"/>
      <c r="G170" s="7"/>
      <c r="H170" s="7"/>
      <c r="I170" s="148"/>
      <c r="J170" s="2"/>
      <c r="K170" s="2"/>
      <c r="L170" s="2"/>
      <c r="M170" s="8"/>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172"/>
      <c r="AQ170" s="172"/>
      <c r="AR170" s="172"/>
      <c r="AS170" s="172"/>
      <c r="AT170" s="172"/>
      <c r="AU170" s="172"/>
      <c r="AV170" s="172"/>
    </row>
    <row r="171" spans="1:48" ht="12.75" customHeight="1">
      <c r="A171" s="148"/>
      <c r="B171" s="148"/>
      <c r="C171" s="44"/>
      <c r="D171" s="44"/>
      <c r="E171" s="2"/>
      <c r="F171" s="2"/>
      <c r="G171" s="7"/>
      <c r="H171" s="7"/>
      <c r="I171" s="148"/>
      <c r="J171" s="2"/>
      <c r="K171" s="2"/>
      <c r="L171" s="2"/>
      <c r="M171" s="8"/>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172"/>
      <c r="AQ171" s="172"/>
      <c r="AR171" s="172"/>
      <c r="AS171" s="172"/>
      <c r="AT171" s="172"/>
      <c r="AU171" s="172"/>
      <c r="AV171" s="172"/>
    </row>
    <row r="172" spans="1:48" ht="12.75" customHeight="1">
      <c r="A172" s="148"/>
      <c r="B172" s="148"/>
      <c r="C172" s="44"/>
      <c r="D172" s="44"/>
      <c r="E172" s="2"/>
      <c r="F172" s="2"/>
      <c r="G172" s="7"/>
      <c r="H172" s="7"/>
      <c r="I172" s="148"/>
      <c r="J172" s="2"/>
      <c r="K172" s="2"/>
      <c r="L172" s="2"/>
      <c r="M172" s="8"/>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172"/>
      <c r="AQ172" s="172"/>
      <c r="AR172" s="172"/>
      <c r="AS172" s="172"/>
      <c r="AT172" s="172"/>
      <c r="AU172" s="172"/>
      <c r="AV172" s="172"/>
    </row>
    <row r="173" spans="1:48" ht="12.75" customHeight="1">
      <c r="A173" s="148"/>
      <c r="B173" s="148"/>
      <c r="C173" s="44"/>
      <c r="D173" s="44"/>
      <c r="E173" s="2"/>
      <c r="F173" s="2"/>
      <c r="G173" s="7"/>
      <c r="H173" s="7"/>
      <c r="I173" s="148"/>
      <c r="J173" s="2"/>
      <c r="K173" s="2"/>
      <c r="L173" s="2"/>
      <c r="M173" s="8"/>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172"/>
      <c r="AQ173" s="172"/>
      <c r="AR173" s="172"/>
      <c r="AS173" s="172"/>
      <c r="AT173" s="172"/>
      <c r="AU173" s="172"/>
      <c r="AV173" s="172"/>
    </row>
    <row r="174" spans="1:48" ht="12.75" customHeight="1">
      <c r="A174" s="148"/>
      <c r="B174" s="148"/>
      <c r="C174" s="44"/>
      <c r="D174" s="44"/>
      <c r="E174" s="2"/>
      <c r="F174" s="2"/>
      <c r="G174" s="7"/>
      <c r="H174" s="7"/>
      <c r="I174" s="148"/>
      <c r="J174" s="2"/>
      <c r="K174" s="2"/>
      <c r="L174" s="2"/>
      <c r="M174" s="8"/>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172"/>
      <c r="AQ174" s="172"/>
      <c r="AR174" s="172"/>
      <c r="AS174" s="172"/>
      <c r="AT174" s="172"/>
      <c r="AU174" s="172"/>
      <c r="AV174" s="172"/>
    </row>
    <row r="175" spans="1:48" ht="12.75" customHeight="1">
      <c r="A175" s="148"/>
      <c r="B175" s="148"/>
      <c r="C175" s="44"/>
      <c r="D175" s="44"/>
      <c r="E175" s="2"/>
      <c r="F175" s="2"/>
      <c r="G175" s="7"/>
      <c r="H175" s="7"/>
      <c r="I175" s="148"/>
      <c r="J175" s="2"/>
      <c r="K175" s="2"/>
      <c r="L175" s="2"/>
      <c r="M175" s="8"/>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172"/>
      <c r="AQ175" s="172"/>
      <c r="AR175" s="172"/>
      <c r="AS175" s="172"/>
      <c r="AT175" s="172"/>
      <c r="AU175" s="172"/>
      <c r="AV175" s="172"/>
    </row>
    <row r="176" spans="1:48" ht="12.75" customHeight="1">
      <c r="A176" s="148"/>
      <c r="B176" s="148"/>
      <c r="C176" s="44"/>
      <c r="D176" s="44"/>
      <c r="E176" s="2"/>
      <c r="F176" s="2"/>
      <c r="G176" s="7"/>
      <c r="H176" s="7"/>
      <c r="I176" s="148"/>
      <c r="J176" s="2"/>
      <c r="K176" s="2"/>
      <c r="L176" s="2"/>
      <c r="M176" s="8"/>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172"/>
      <c r="AQ176" s="172"/>
      <c r="AR176" s="172"/>
      <c r="AS176" s="172"/>
      <c r="AT176" s="172"/>
      <c r="AU176" s="172"/>
      <c r="AV176" s="172"/>
    </row>
    <row r="177" spans="1:48" ht="12.75" customHeight="1">
      <c r="A177" s="148"/>
      <c r="B177" s="148"/>
      <c r="C177" s="44"/>
      <c r="D177" s="44"/>
      <c r="E177" s="2"/>
      <c r="F177" s="2"/>
      <c r="G177" s="7"/>
      <c r="H177" s="7"/>
      <c r="I177" s="148"/>
      <c r="J177" s="2"/>
      <c r="K177" s="2"/>
      <c r="L177" s="2"/>
      <c r="M177" s="8"/>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172"/>
      <c r="AQ177" s="172"/>
      <c r="AR177" s="172"/>
      <c r="AS177" s="172"/>
      <c r="AT177" s="172"/>
      <c r="AU177" s="172"/>
      <c r="AV177" s="172"/>
    </row>
    <row r="178" spans="1:48" ht="12.75" customHeight="1">
      <c r="A178" s="148"/>
      <c r="B178" s="148"/>
      <c r="C178" s="44"/>
      <c r="D178" s="44"/>
      <c r="E178" s="2"/>
      <c r="F178" s="2"/>
      <c r="G178" s="7"/>
      <c r="H178" s="7"/>
      <c r="I178" s="148"/>
      <c r="J178" s="2"/>
      <c r="K178" s="2"/>
      <c r="L178" s="2"/>
      <c r="M178" s="8"/>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172"/>
      <c r="AQ178" s="172"/>
      <c r="AR178" s="172"/>
      <c r="AS178" s="172"/>
      <c r="AT178" s="172"/>
      <c r="AU178" s="172"/>
      <c r="AV178" s="172"/>
    </row>
    <row r="179" spans="1:48" ht="12.75" customHeight="1">
      <c r="A179" s="148"/>
      <c r="B179" s="148"/>
      <c r="C179" s="44"/>
      <c r="D179" s="44"/>
      <c r="E179" s="2"/>
      <c r="F179" s="2"/>
      <c r="G179" s="7"/>
      <c r="H179" s="7"/>
      <c r="I179" s="148"/>
      <c r="J179" s="2"/>
      <c r="K179" s="2"/>
      <c r="L179" s="2"/>
      <c r="M179" s="8"/>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172"/>
      <c r="AQ179" s="172"/>
      <c r="AR179" s="172"/>
      <c r="AS179" s="172"/>
      <c r="AT179" s="172"/>
      <c r="AU179" s="172"/>
      <c r="AV179" s="172"/>
    </row>
    <row r="180" spans="1:48" ht="12.75" customHeight="1">
      <c r="A180" s="148"/>
      <c r="B180" s="148"/>
      <c r="C180" s="44"/>
      <c r="D180" s="44"/>
      <c r="E180" s="2"/>
      <c r="F180" s="2"/>
      <c r="G180" s="7"/>
      <c r="H180" s="7"/>
      <c r="I180" s="148"/>
      <c r="J180" s="2"/>
      <c r="K180" s="2"/>
      <c r="L180" s="2"/>
      <c r="M180" s="8"/>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172"/>
      <c r="AQ180" s="172"/>
      <c r="AR180" s="172"/>
      <c r="AS180" s="172"/>
      <c r="AT180" s="172"/>
      <c r="AU180" s="172"/>
      <c r="AV180" s="172"/>
    </row>
    <row r="181" spans="1:48" ht="12.75" customHeight="1">
      <c r="A181" s="148"/>
      <c r="B181" s="148"/>
      <c r="C181" s="44"/>
      <c r="D181" s="44"/>
      <c r="E181" s="2"/>
      <c r="F181" s="2"/>
      <c r="G181" s="7"/>
      <c r="H181" s="7"/>
      <c r="I181" s="148"/>
      <c r="J181" s="2"/>
      <c r="K181" s="2"/>
      <c r="L181" s="2"/>
      <c r="M181" s="8"/>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172"/>
      <c r="AQ181" s="172"/>
      <c r="AR181" s="172"/>
      <c r="AS181" s="172"/>
      <c r="AT181" s="172"/>
      <c r="AU181" s="172"/>
      <c r="AV181" s="172"/>
    </row>
    <row r="182" spans="1:48" ht="12.75" customHeight="1">
      <c r="A182" s="148"/>
      <c r="B182" s="148"/>
      <c r="C182" s="44"/>
      <c r="D182" s="44"/>
      <c r="E182" s="2"/>
      <c r="F182" s="2"/>
      <c r="G182" s="7"/>
      <c r="H182" s="7"/>
      <c r="I182" s="148"/>
      <c r="J182" s="2"/>
      <c r="K182" s="2"/>
      <c r="L182" s="2"/>
      <c r="M182" s="8"/>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172"/>
      <c r="AQ182" s="172"/>
      <c r="AR182" s="172"/>
      <c r="AS182" s="172"/>
      <c r="AT182" s="172"/>
      <c r="AU182" s="172"/>
      <c r="AV182" s="172"/>
    </row>
    <row r="183" spans="1:48" ht="12.75" customHeight="1">
      <c r="A183" s="148"/>
      <c r="B183" s="148"/>
      <c r="C183" s="44"/>
      <c r="D183" s="44"/>
      <c r="E183" s="2"/>
      <c r="F183" s="2"/>
      <c r="G183" s="7"/>
      <c r="H183" s="7"/>
      <c r="I183" s="148"/>
      <c r="J183" s="2"/>
      <c r="K183" s="2"/>
      <c r="L183" s="2"/>
      <c r="M183" s="8"/>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172"/>
      <c r="AQ183" s="172"/>
      <c r="AR183" s="172"/>
      <c r="AS183" s="172"/>
      <c r="AT183" s="172"/>
      <c r="AU183" s="172"/>
      <c r="AV183" s="172"/>
    </row>
    <row r="184" spans="1:48" ht="12.75" customHeight="1">
      <c r="A184" s="148"/>
      <c r="B184" s="148"/>
      <c r="C184" s="44"/>
      <c r="D184" s="44"/>
      <c r="E184" s="2"/>
      <c r="F184" s="2"/>
      <c r="G184" s="7"/>
      <c r="H184" s="7"/>
      <c r="I184" s="148"/>
      <c r="J184" s="2"/>
      <c r="K184" s="2"/>
      <c r="L184" s="2"/>
      <c r="M184" s="8"/>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172"/>
      <c r="AQ184" s="172"/>
      <c r="AR184" s="172"/>
      <c r="AS184" s="172"/>
      <c r="AT184" s="172"/>
      <c r="AU184" s="172"/>
      <c r="AV184" s="172"/>
    </row>
    <row r="185" spans="1:48" ht="12.75" customHeight="1">
      <c r="A185" s="148"/>
      <c r="B185" s="148"/>
      <c r="C185" s="44"/>
      <c r="D185" s="44"/>
      <c r="E185" s="2"/>
      <c r="F185" s="2"/>
      <c r="G185" s="7"/>
      <c r="H185" s="7"/>
      <c r="I185" s="148"/>
      <c r="J185" s="2"/>
      <c r="K185" s="2"/>
      <c r="L185" s="2"/>
      <c r="M185" s="8"/>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172"/>
      <c r="AQ185" s="172"/>
      <c r="AR185" s="172"/>
      <c r="AS185" s="172"/>
      <c r="AT185" s="172"/>
      <c r="AU185" s="172"/>
      <c r="AV185" s="172"/>
    </row>
    <row r="186" spans="1:48" ht="12.75" customHeight="1">
      <c r="A186" s="148"/>
      <c r="B186" s="148"/>
      <c r="C186" s="44"/>
      <c r="D186" s="44"/>
      <c r="E186" s="2"/>
      <c r="F186" s="2"/>
      <c r="G186" s="7"/>
      <c r="H186" s="7"/>
      <c r="I186" s="148"/>
      <c r="J186" s="2"/>
      <c r="K186" s="2"/>
      <c r="L186" s="2"/>
      <c r="M186" s="8"/>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172"/>
      <c r="AQ186" s="172"/>
      <c r="AR186" s="172"/>
      <c r="AS186" s="172"/>
      <c r="AT186" s="172"/>
      <c r="AU186" s="172"/>
      <c r="AV186" s="172"/>
    </row>
    <row r="187" spans="1:48" ht="12.75" customHeight="1">
      <c r="A187" s="148"/>
      <c r="B187" s="148"/>
      <c r="C187" s="44"/>
      <c r="D187" s="44"/>
      <c r="E187" s="2"/>
      <c r="F187" s="2"/>
      <c r="G187" s="7"/>
      <c r="H187" s="7"/>
      <c r="I187" s="148"/>
      <c r="J187" s="2"/>
      <c r="K187" s="2"/>
      <c r="L187" s="2"/>
      <c r="M187" s="8"/>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172"/>
      <c r="AQ187" s="172"/>
      <c r="AR187" s="172"/>
      <c r="AS187" s="172"/>
      <c r="AT187" s="172"/>
      <c r="AU187" s="172"/>
      <c r="AV187" s="172"/>
    </row>
    <row r="188" spans="1:48" ht="12.75" customHeight="1">
      <c r="A188" s="148"/>
      <c r="B188" s="148"/>
      <c r="C188" s="44"/>
      <c r="D188" s="44"/>
      <c r="E188" s="2"/>
      <c r="F188" s="2"/>
      <c r="G188" s="7"/>
      <c r="H188" s="7"/>
      <c r="I188" s="148"/>
      <c r="J188" s="2"/>
      <c r="K188" s="2"/>
      <c r="L188" s="2"/>
      <c r="M188" s="8"/>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172"/>
      <c r="AQ188" s="172"/>
      <c r="AR188" s="172"/>
      <c r="AS188" s="172"/>
      <c r="AT188" s="172"/>
      <c r="AU188" s="172"/>
      <c r="AV188" s="172"/>
    </row>
    <row r="189" spans="1:48" ht="12.75" customHeight="1">
      <c r="A189" s="148"/>
      <c r="B189" s="148"/>
      <c r="C189" s="44"/>
      <c r="D189" s="44"/>
      <c r="E189" s="2"/>
      <c r="F189" s="2"/>
      <c r="G189" s="7"/>
      <c r="H189" s="7"/>
      <c r="I189" s="148"/>
      <c r="J189" s="2"/>
      <c r="K189" s="2"/>
      <c r="L189" s="2"/>
      <c r="M189" s="8"/>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172"/>
      <c r="AQ189" s="172"/>
      <c r="AR189" s="172"/>
      <c r="AS189" s="172"/>
      <c r="AT189" s="172"/>
      <c r="AU189" s="172"/>
      <c r="AV189" s="172"/>
    </row>
    <row r="190" spans="1:48" ht="12.75" customHeight="1">
      <c r="A190" s="148"/>
      <c r="B190" s="148"/>
      <c r="C190" s="44"/>
      <c r="D190" s="44"/>
      <c r="E190" s="2"/>
      <c r="F190" s="2"/>
      <c r="G190" s="7"/>
      <c r="H190" s="7"/>
      <c r="I190" s="148"/>
      <c r="J190" s="2"/>
      <c r="K190" s="2"/>
      <c r="L190" s="2"/>
      <c r="M190" s="8"/>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172"/>
      <c r="AQ190" s="172"/>
      <c r="AR190" s="172"/>
      <c r="AS190" s="172"/>
      <c r="AT190" s="172"/>
      <c r="AU190" s="172"/>
      <c r="AV190" s="172"/>
    </row>
    <row r="191" spans="1:48" ht="12.75" customHeight="1">
      <c r="A191" s="148"/>
      <c r="B191" s="148"/>
      <c r="C191" s="44"/>
      <c r="D191" s="44"/>
      <c r="E191" s="2"/>
      <c r="F191" s="2"/>
      <c r="G191" s="7"/>
      <c r="H191" s="7"/>
      <c r="I191" s="148"/>
      <c r="J191" s="2"/>
      <c r="K191" s="2"/>
      <c r="L191" s="2"/>
      <c r="M191" s="8"/>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172"/>
      <c r="AQ191" s="172"/>
      <c r="AR191" s="172"/>
      <c r="AS191" s="172"/>
      <c r="AT191" s="172"/>
      <c r="AU191" s="172"/>
      <c r="AV191" s="172"/>
    </row>
    <row r="192" spans="1:48" ht="12.75" customHeight="1">
      <c r="A192" s="148"/>
      <c r="B192" s="148"/>
      <c r="C192" s="44"/>
      <c r="D192" s="44"/>
      <c r="E192" s="2"/>
      <c r="F192" s="2"/>
      <c r="G192" s="7"/>
      <c r="H192" s="7"/>
      <c r="I192" s="148"/>
      <c r="J192" s="2"/>
      <c r="K192" s="2"/>
      <c r="L192" s="2"/>
      <c r="M192" s="8"/>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172"/>
      <c r="AQ192" s="172"/>
      <c r="AR192" s="172"/>
      <c r="AS192" s="172"/>
      <c r="AT192" s="172"/>
      <c r="AU192" s="172"/>
      <c r="AV192" s="172"/>
    </row>
    <row r="193" spans="1:48" ht="12.75" customHeight="1">
      <c r="A193" s="148"/>
      <c r="B193" s="148"/>
      <c r="C193" s="44"/>
      <c r="D193" s="44"/>
      <c r="E193" s="2"/>
      <c r="F193" s="2"/>
      <c r="G193" s="7"/>
      <c r="H193" s="7"/>
      <c r="I193" s="148"/>
      <c r="J193" s="2"/>
      <c r="K193" s="2"/>
      <c r="L193" s="2"/>
      <c r="M193" s="8"/>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172"/>
      <c r="AQ193" s="172"/>
      <c r="AR193" s="172"/>
      <c r="AS193" s="172"/>
      <c r="AT193" s="172"/>
      <c r="AU193" s="172"/>
      <c r="AV193" s="172"/>
    </row>
    <row r="194" spans="1:48" ht="12.75" customHeight="1">
      <c r="A194" s="148"/>
      <c r="B194" s="148"/>
      <c r="C194" s="44"/>
      <c r="D194" s="44"/>
      <c r="E194" s="2"/>
      <c r="F194" s="2"/>
      <c r="G194" s="7"/>
      <c r="H194" s="7"/>
      <c r="I194" s="148"/>
      <c r="J194" s="2"/>
      <c r="K194" s="2"/>
      <c r="L194" s="2"/>
      <c r="M194" s="8"/>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172"/>
      <c r="AQ194" s="172"/>
      <c r="AR194" s="172"/>
      <c r="AS194" s="172"/>
      <c r="AT194" s="172"/>
      <c r="AU194" s="172"/>
      <c r="AV194" s="172"/>
    </row>
    <row r="195" spans="1:48" ht="12.75" customHeight="1">
      <c r="A195" s="148"/>
      <c r="B195" s="148"/>
      <c r="C195" s="44"/>
      <c r="D195" s="44"/>
      <c r="E195" s="2"/>
      <c r="F195" s="2"/>
      <c r="G195" s="7"/>
      <c r="H195" s="7"/>
      <c r="I195" s="148"/>
      <c r="J195" s="2"/>
      <c r="K195" s="2"/>
      <c r="L195" s="2"/>
      <c r="M195" s="8"/>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172"/>
      <c r="AQ195" s="172"/>
      <c r="AR195" s="172"/>
      <c r="AS195" s="172"/>
      <c r="AT195" s="172"/>
      <c r="AU195" s="172"/>
      <c r="AV195" s="172"/>
    </row>
    <row r="196" spans="1:48" ht="12.75" customHeight="1">
      <c r="A196" s="148"/>
      <c r="B196" s="148"/>
      <c r="C196" s="44"/>
      <c r="D196" s="44"/>
      <c r="E196" s="2"/>
      <c r="F196" s="2"/>
      <c r="G196" s="7"/>
      <c r="H196" s="7"/>
      <c r="I196" s="148"/>
      <c r="J196" s="2"/>
      <c r="K196" s="2"/>
      <c r="L196" s="2"/>
      <c r="M196" s="8"/>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172"/>
      <c r="AQ196" s="172"/>
      <c r="AR196" s="172"/>
      <c r="AS196" s="172"/>
      <c r="AT196" s="172"/>
      <c r="AU196" s="172"/>
      <c r="AV196" s="172"/>
    </row>
    <row r="197" spans="1:48" ht="12.75" customHeight="1">
      <c r="A197" s="148"/>
      <c r="B197" s="148"/>
      <c r="C197" s="44"/>
      <c r="D197" s="44"/>
      <c r="E197" s="2"/>
      <c r="F197" s="2"/>
      <c r="G197" s="7"/>
      <c r="H197" s="7"/>
      <c r="I197" s="148"/>
      <c r="J197" s="2"/>
      <c r="K197" s="2"/>
      <c r="L197" s="2"/>
      <c r="M197" s="8"/>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172"/>
      <c r="AQ197" s="172"/>
      <c r="AR197" s="172"/>
      <c r="AS197" s="172"/>
      <c r="AT197" s="172"/>
      <c r="AU197" s="172"/>
      <c r="AV197" s="172"/>
    </row>
    <row r="198" spans="1:48" ht="12.75" customHeight="1">
      <c r="A198" s="148"/>
      <c r="B198" s="148"/>
      <c r="C198" s="44"/>
      <c r="D198" s="44"/>
      <c r="E198" s="2"/>
      <c r="F198" s="2"/>
      <c r="G198" s="7"/>
      <c r="H198" s="7"/>
      <c r="I198" s="148"/>
      <c r="J198" s="2"/>
      <c r="K198" s="2"/>
      <c r="L198" s="2"/>
      <c r="M198" s="8"/>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172"/>
      <c r="AQ198" s="172"/>
      <c r="AR198" s="172"/>
      <c r="AS198" s="172"/>
      <c r="AT198" s="172"/>
      <c r="AU198" s="172"/>
      <c r="AV198" s="172"/>
    </row>
    <row r="199" spans="1:48" ht="12.75" customHeight="1">
      <c r="A199" s="148"/>
      <c r="B199" s="148"/>
      <c r="C199" s="44"/>
      <c r="D199" s="44"/>
      <c r="E199" s="2"/>
      <c r="F199" s="2"/>
      <c r="G199" s="7"/>
      <c r="H199" s="7"/>
      <c r="I199" s="148"/>
      <c r="J199" s="2"/>
      <c r="K199" s="2"/>
      <c r="L199" s="2"/>
      <c r="M199" s="8"/>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172"/>
      <c r="AQ199" s="172"/>
      <c r="AR199" s="172"/>
      <c r="AS199" s="172"/>
      <c r="AT199" s="172"/>
      <c r="AU199" s="172"/>
      <c r="AV199" s="172"/>
    </row>
    <row r="200" spans="1:48" ht="12.75" customHeight="1">
      <c r="A200" s="148"/>
      <c r="B200" s="148"/>
      <c r="C200" s="44"/>
      <c r="D200" s="44"/>
      <c r="E200" s="2"/>
      <c r="F200" s="2"/>
      <c r="G200" s="7"/>
      <c r="H200" s="7"/>
      <c r="I200" s="148"/>
      <c r="J200" s="2"/>
      <c r="K200" s="2"/>
      <c r="L200" s="2"/>
      <c r="M200" s="8"/>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172"/>
      <c r="AQ200" s="172"/>
      <c r="AR200" s="172"/>
      <c r="AS200" s="172"/>
      <c r="AT200" s="172"/>
      <c r="AU200" s="172"/>
      <c r="AV200" s="172"/>
    </row>
    <row r="201" spans="1:48" ht="12.75" customHeight="1">
      <c r="A201" s="148"/>
      <c r="B201" s="148"/>
      <c r="C201" s="44"/>
      <c r="D201" s="44"/>
      <c r="E201" s="2"/>
      <c r="F201" s="2"/>
      <c r="G201" s="7"/>
      <c r="H201" s="7"/>
      <c r="I201" s="148"/>
      <c r="J201" s="2"/>
      <c r="K201" s="2"/>
      <c r="L201" s="2"/>
      <c r="M201" s="8"/>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172"/>
      <c r="AQ201" s="172"/>
      <c r="AR201" s="172"/>
      <c r="AS201" s="172"/>
      <c r="AT201" s="172"/>
      <c r="AU201" s="172"/>
      <c r="AV201" s="172"/>
    </row>
    <row r="202" spans="1:48" ht="12.75" customHeight="1">
      <c r="A202" s="148"/>
      <c r="B202" s="148"/>
      <c r="C202" s="44"/>
      <c r="D202" s="44"/>
      <c r="E202" s="2"/>
      <c r="F202" s="2"/>
      <c r="G202" s="7"/>
      <c r="H202" s="7"/>
      <c r="I202" s="148"/>
      <c r="J202" s="2"/>
      <c r="K202" s="2"/>
      <c r="L202" s="2"/>
      <c r="M202" s="8"/>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172"/>
      <c r="AQ202" s="172"/>
      <c r="AR202" s="172"/>
      <c r="AS202" s="172"/>
      <c r="AT202" s="172"/>
      <c r="AU202" s="172"/>
      <c r="AV202" s="172"/>
    </row>
    <row r="203" spans="1:48" ht="12.75" customHeight="1">
      <c r="A203" s="148"/>
      <c r="B203" s="148"/>
      <c r="C203" s="44"/>
      <c r="D203" s="44"/>
      <c r="E203" s="2"/>
      <c r="F203" s="2"/>
      <c r="G203" s="7"/>
      <c r="H203" s="7"/>
      <c r="I203" s="148"/>
      <c r="J203" s="2"/>
      <c r="K203" s="2"/>
      <c r="L203" s="2"/>
      <c r="M203" s="8"/>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172"/>
      <c r="AQ203" s="172"/>
      <c r="AR203" s="172"/>
      <c r="AS203" s="172"/>
      <c r="AT203" s="172"/>
      <c r="AU203" s="172"/>
      <c r="AV203" s="172"/>
    </row>
    <row r="204" spans="1:48" ht="12.75" customHeight="1">
      <c r="A204" s="148"/>
      <c r="B204" s="148"/>
      <c r="C204" s="44"/>
      <c r="D204" s="44"/>
      <c r="E204" s="2"/>
      <c r="F204" s="2"/>
      <c r="G204" s="7"/>
      <c r="H204" s="7"/>
      <c r="I204" s="148"/>
      <c r="J204" s="2"/>
      <c r="K204" s="2"/>
      <c r="L204" s="2"/>
      <c r="M204" s="8"/>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172"/>
      <c r="AQ204" s="172"/>
      <c r="AR204" s="172"/>
      <c r="AS204" s="172"/>
      <c r="AT204" s="172"/>
      <c r="AU204" s="172"/>
      <c r="AV204" s="172"/>
    </row>
    <row r="205" spans="1:48" ht="12.75" customHeight="1">
      <c r="A205" s="148"/>
      <c r="B205" s="148"/>
      <c r="C205" s="44"/>
      <c r="D205" s="44"/>
      <c r="E205" s="2"/>
      <c r="F205" s="2"/>
      <c r="G205" s="7"/>
      <c r="H205" s="7"/>
      <c r="I205" s="148"/>
      <c r="J205" s="2"/>
      <c r="K205" s="2"/>
      <c r="L205" s="2"/>
      <c r="M205" s="8"/>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172"/>
      <c r="AQ205" s="172"/>
      <c r="AR205" s="172"/>
      <c r="AS205" s="172"/>
      <c r="AT205" s="172"/>
      <c r="AU205" s="172"/>
      <c r="AV205" s="172"/>
    </row>
    <row r="206" spans="1:48" ht="12.75" customHeight="1">
      <c r="A206" s="148"/>
      <c r="B206" s="148"/>
      <c r="C206" s="44"/>
      <c r="D206" s="44"/>
      <c r="E206" s="2"/>
      <c r="F206" s="2"/>
      <c r="G206" s="7"/>
      <c r="H206" s="7"/>
      <c r="I206" s="148"/>
      <c r="J206" s="2"/>
      <c r="K206" s="2"/>
      <c r="L206" s="2"/>
      <c r="M206" s="8"/>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172"/>
      <c r="AQ206" s="172"/>
      <c r="AR206" s="172"/>
      <c r="AS206" s="172"/>
      <c r="AT206" s="172"/>
      <c r="AU206" s="172"/>
      <c r="AV206" s="172"/>
    </row>
    <row r="207" spans="1:48" ht="12.75" customHeight="1">
      <c r="A207" s="148"/>
      <c r="B207" s="148"/>
      <c r="C207" s="44"/>
      <c r="D207" s="44"/>
      <c r="E207" s="2"/>
      <c r="F207" s="2"/>
      <c r="G207" s="7"/>
      <c r="H207" s="7"/>
      <c r="I207" s="148"/>
      <c r="J207" s="2"/>
      <c r="K207" s="2"/>
      <c r="L207" s="2"/>
      <c r="M207" s="8"/>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172"/>
      <c r="AQ207" s="172"/>
      <c r="AR207" s="172"/>
      <c r="AS207" s="172"/>
      <c r="AT207" s="172"/>
      <c r="AU207" s="172"/>
      <c r="AV207" s="172"/>
    </row>
    <row r="208" spans="1:48" ht="12.75" customHeight="1">
      <c r="A208" s="148"/>
      <c r="B208" s="148"/>
      <c r="C208" s="44"/>
      <c r="D208" s="44"/>
      <c r="E208" s="2"/>
      <c r="F208" s="2"/>
      <c r="G208" s="7"/>
      <c r="H208" s="7"/>
      <c r="I208" s="148"/>
      <c r="J208" s="2"/>
      <c r="K208" s="2"/>
      <c r="L208" s="2"/>
      <c r="M208" s="8"/>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172"/>
      <c r="AQ208" s="172"/>
      <c r="AR208" s="172"/>
      <c r="AS208" s="172"/>
      <c r="AT208" s="172"/>
      <c r="AU208" s="172"/>
      <c r="AV208" s="172"/>
    </row>
    <row r="209" spans="1:48" ht="12.75" customHeight="1">
      <c r="A209" s="148"/>
      <c r="B209" s="148"/>
      <c r="C209" s="44"/>
      <c r="D209" s="44"/>
      <c r="E209" s="2"/>
      <c r="F209" s="2"/>
      <c r="G209" s="7"/>
      <c r="H209" s="7"/>
      <c r="I209" s="148"/>
      <c r="J209" s="2"/>
      <c r="K209" s="2"/>
      <c r="L209" s="2"/>
      <c r="M209" s="8"/>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172"/>
      <c r="AQ209" s="172"/>
      <c r="AR209" s="172"/>
      <c r="AS209" s="172"/>
      <c r="AT209" s="172"/>
      <c r="AU209" s="172"/>
      <c r="AV209" s="172"/>
    </row>
    <row r="210" spans="1:48" ht="12.75" customHeight="1">
      <c r="A210" s="148"/>
      <c r="B210" s="148"/>
      <c r="C210" s="44"/>
      <c r="D210" s="44"/>
      <c r="E210" s="2"/>
      <c r="F210" s="2"/>
      <c r="G210" s="7"/>
      <c r="H210" s="7"/>
      <c r="I210" s="148"/>
      <c r="J210" s="2"/>
      <c r="K210" s="2"/>
      <c r="L210" s="2"/>
      <c r="M210" s="8"/>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172"/>
      <c r="AQ210" s="172"/>
      <c r="AR210" s="172"/>
      <c r="AS210" s="172"/>
      <c r="AT210" s="172"/>
      <c r="AU210" s="172"/>
      <c r="AV210" s="172"/>
    </row>
    <row r="211" spans="1:48" ht="12.75" customHeight="1">
      <c r="A211" s="148"/>
      <c r="B211" s="148"/>
      <c r="C211" s="44"/>
      <c r="D211" s="44"/>
      <c r="E211" s="2"/>
      <c r="F211" s="2"/>
      <c r="G211" s="7"/>
      <c r="H211" s="7"/>
      <c r="I211" s="148"/>
      <c r="J211" s="2"/>
      <c r="K211" s="2"/>
      <c r="L211" s="2"/>
      <c r="M211" s="8"/>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172"/>
      <c r="AQ211" s="172"/>
      <c r="AR211" s="172"/>
      <c r="AS211" s="172"/>
      <c r="AT211" s="172"/>
      <c r="AU211" s="172"/>
      <c r="AV211" s="172"/>
    </row>
    <row r="212" spans="1:48" ht="12.75" customHeight="1">
      <c r="A212" s="148"/>
      <c r="B212" s="148"/>
      <c r="C212" s="44"/>
      <c r="D212" s="44"/>
      <c r="E212" s="2"/>
      <c r="F212" s="2"/>
      <c r="G212" s="7"/>
      <c r="H212" s="7"/>
      <c r="I212" s="148"/>
      <c r="J212" s="2"/>
      <c r="K212" s="2"/>
      <c r="L212" s="2"/>
      <c r="M212" s="8"/>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172"/>
      <c r="AQ212" s="172"/>
      <c r="AR212" s="172"/>
      <c r="AS212" s="172"/>
      <c r="AT212" s="172"/>
      <c r="AU212" s="172"/>
      <c r="AV212" s="172"/>
    </row>
    <row r="213" spans="1:48" ht="12.75" customHeight="1">
      <c r="A213" s="148"/>
      <c r="B213" s="148"/>
      <c r="C213" s="44"/>
      <c r="D213" s="44"/>
      <c r="E213" s="2"/>
      <c r="F213" s="2"/>
      <c r="G213" s="7"/>
      <c r="H213" s="7"/>
      <c r="I213" s="148"/>
      <c r="J213" s="2"/>
      <c r="K213" s="2"/>
      <c r="L213" s="2"/>
      <c r="M213" s="8"/>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172"/>
      <c r="AQ213" s="172"/>
      <c r="AR213" s="172"/>
      <c r="AS213" s="172"/>
      <c r="AT213" s="172"/>
      <c r="AU213" s="172"/>
      <c r="AV213" s="172"/>
    </row>
    <row r="214" spans="1:48" ht="12.75" customHeight="1">
      <c r="A214" s="148"/>
      <c r="B214" s="148"/>
      <c r="C214" s="44"/>
      <c r="D214" s="44"/>
      <c r="E214" s="2"/>
      <c r="F214" s="2"/>
      <c r="G214" s="7"/>
      <c r="H214" s="7"/>
      <c r="I214" s="148"/>
      <c r="J214" s="2"/>
      <c r="K214" s="2"/>
      <c r="L214" s="2"/>
      <c r="M214" s="8"/>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172"/>
      <c r="AQ214" s="172"/>
      <c r="AR214" s="172"/>
      <c r="AS214" s="172"/>
      <c r="AT214" s="172"/>
      <c r="AU214" s="172"/>
      <c r="AV214" s="172"/>
    </row>
    <row r="215" spans="1:48" ht="12.75" customHeight="1">
      <c r="A215" s="148"/>
      <c r="B215" s="148"/>
      <c r="C215" s="44"/>
      <c r="D215" s="44"/>
      <c r="E215" s="2"/>
      <c r="F215" s="2"/>
      <c r="G215" s="7"/>
      <c r="H215" s="7"/>
      <c r="I215" s="148"/>
      <c r="J215" s="2"/>
      <c r="K215" s="2"/>
      <c r="L215" s="2"/>
      <c r="M215" s="8"/>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172"/>
      <c r="AQ215" s="172"/>
      <c r="AR215" s="172"/>
      <c r="AS215" s="172"/>
      <c r="AT215" s="172"/>
      <c r="AU215" s="172"/>
      <c r="AV215" s="172"/>
    </row>
    <row r="216" spans="1:48" ht="12.75" customHeight="1">
      <c r="A216" s="148"/>
      <c r="B216" s="148"/>
      <c r="C216" s="44"/>
      <c r="D216" s="44"/>
      <c r="E216" s="2"/>
      <c r="F216" s="2"/>
      <c r="G216" s="7"/>
      <c r="H216" s="7"/>
      <c r="I216" s="148"/>
      <c r="J216" s="2"/>
      <c r="K216" s="2"/>
      <c r="L216" s="2"/>
      <c r="M216" s="8"/>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172"/>
      <c r="AQ216" s="172"/>
      <c r="AR216" s="172"/>
      <c r="AS216" s="172"/>
      <c r="AT216" s="172"/>
      <c r="AU216" s="172"/>
      <c r="AV216" s="172"/>
    </row>
    <row r="217" spans="1:48" ht="12.75" customHeight="1">
      <c r="A217" s="148"/>
      <c r="B217" s="148"/>
      <c r="C217" s="44"/>
      <c r="D217" s="44"/>
      <c r="E217" s="2"/>
      <c r="F217" s="2"/>
      <c r="G217" s="7"/>
      <c r="H217" s="7"/>
      <c r="I217" s="148"/>
      <c r="J217" s="2"/>
      <c r="K217" s="2"/>
      <c r="L217" s="2"/>
      <c r="M217" s="8"/>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172"/>
      <c r="AQ217" s="172"/>
      <c r="AR217" s="172"/>
      <c r="AS217" s="172"/>
      <c r="AT217" s="172"/>
      <c r="AU217" s="172"/>
      <c r="AV217" s="172"/>
    </row>
    <row r="218" spans="1:48" ht="12.75" customHeight="1">
      <c r="A218" s="148"/>
      <c r="B218" s="148"/>
      <c r="C218" s="44"/>
      <c r="D218" s="44"/>
      <c r="E218" s="2"/>
      <c r="F218" s="2"/>
      <c r="G218" s="7"/>
      <c r="H218" s="7"/>
      <c r="I218" s="148"/>
      <c r="J218" s="2"/>
      <c r="K218" s="2"/>
      <c r="L218" s="2"/>
      <c r="M218" s="8"/>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172"/>
      <c r="AQ218" s="172"/>
      <c r="AR218" s="172"/>
      <c r="AS218" s="172"/>
      <c r="AT218" s="172"/>
      <c r="AU218" s="172"/>
      <c r="AV218" s="172"/>
    </row>
    <row r="219" spans="1:48" ht="12.75" customHeight="1">
      <c r="A219" s="148"/>
      <c r="B219" s="148"/>
      <c r="C219" s="44"/>
      <c r="D219" s="44"/>
      <c r="E219" s="2"/>
      <c r="F219" s="2"/>
      <c r="G219" s="7"/>
      <c r="H219" s="7"/>
      <c r="I219" s="148"/>
      <c r="J219" s="2"/>
      <c r="K219" s="2"/>
      <c r="L219" s="2"/>
      <c r="M219" s="8"/>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172"/>
      <c r="AQ219" s="172"/>
      <c r="AR219" s="172"/>
      <c r="AS219" s="172"/>
      <c r="AT219" s="172"/>
      <c r="AU219" s="172"/>
      <c r="AV219" s="172"/>
    </row>
    <row r="220" spans="1:48" ht="12.75" customHeight="1">
      <c r="A220" s="148"/>
      <c r="B220" s="148"/>
      <c r="C220" s="44"/>
      <c r="D220" s="44"/>
      <c r="E220" s="2"/>
      <c r="F220" s="2"/>
      <c r="G220" s="7"/>
      <c r="H220" s="7"/>
      <c r="I220" s="148"/>
      <c r="J220" s="2"/>
      <c r="K220" s="2"/>
      <c r="L220" s="2"/>
      <c r="M220" s="8"/>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172"/>
      <c r="AQ220" s="172"/>
      <c r="AR220" s="172"/>
      <c r="AS220" s="172"/>
      <c r="AT220" s="172"/>
      <c r="AU220" s="172"/>
      <c r="AV220" s="172"/>
    </row>
    <row r="221" spans="1:48" ht="12.75" customHeight="1">
      <c r="A221" s="148"/>
      <c r="B221" s="148"/>
      <c r="C221" s="44"/>
      <c r="D221" s="44"/>
      <c r="E221" s="2"/>
      <c r="F221" s="2"/>
      <c r="G221" s="7"/>
      <c r="H221" s="7"/>
      <c r="I221" s="148"/>
      <c r="J221" s="2"/>
      <c r="K221" s="2"/>
      <c r="L221" s="2"/>
      <c r="M221" s="8"/>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172"/>
      <c r="AQ221" s="172"/>
      <c r="AR221" s="172"/>
      <c r="AS221" s="172"/>
      <c r="AT221" s="172"/>
      <c r="AU221" s="172"/>
      <c r="AV221" s="172"/>
    </row>
    <row r="222" spans="1:48" ht="12.75" customHeight="1">
      <c r="A222" s="148"/>
      <c r="B222" s="148"/>
      <c r="C222" s="44"/>
      <c r="D222" s="44"/>
      <c r="E222" s="2"/>
      <c r="F222" s="2"/>
      <c r="G222" s="7"/>
      <c r="H222" s="7"/>
      <c r="I222" s="148"/>
      <c r="J222" s="2"/>
      <c r="K222" s="2"/>
      <c r="L222" s="2"/>
      <c r="M222" s="8"/>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172"/>
      <c r="AQ222" s="172"/>
      <c r="AR222" s="172"/>
      <c r="AS222" s="172"/>
      <c r="AT222" s="172"/>
      <c r="AU222" s="172"/>
      <c r="AV222" s="172"/>
    </row>
    <row r="223" spans="1:48" ht="12.75" customHeight="1">
      <c r="A223" s="148"/>
      <c r="B223" s="148"/>
      <c r="C223" s="44"/>
      <c r="D223" s="44"/>
      <c r="E223" s="2"/>
      <c r="F223" s="2"/>
      <c r="G223" s="7"/>
      <c r="H223" s="7"/>
      <c r="I223" s="148"/>
      <c r="J223" s="2"/>
      <c r="K223" s="2"/>
      <c r="L223" s="2"/>
      <c r="M223" s="8"/>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172"/>
      <c r="AQ223" s="172"/>
      <c r="AR223" s="172"/>
      <c r="AS223" s="172"/>
      <c r="AT223" s="172"/>
      <c r="AU223" s="172"/>
      <c r="AV223" s="172"/>
    </row>
    <row r="224" spans="1:48" ht="12.75" customHeight="1">
      <c r="A224" s="148"/>
      <c r="B224" s="148"/>
      <c r="C224" s="44"/>
      <c r="D224" s="44"/>
      <c r="E224" s="2"/>
      <c r="F224" s="2"/>
      <c r="G224" s="7"/>
      <c r="H224" s="7"/>
      <c r="I224" s="148"/>
      <c r="J224" s="2"/>
      <c r="K224" s="2"/>
      <c r="L224" s="2"/>
      <c r="M224" s="8"/>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172"/>
      <c r="AQ224" s="172"/>
      <c r="AR224" s="172"/>
      <c r="AS224" s="172"/>
      <c r="AT224" s="172"/>
      <c r="AU224" s="172"/>
      <c r="AV224" s="172"/>
    </row>
    <row r="225" spans="1:48" ht="12.75" customHeight="1">
      <c r="A225" s="148"/>
      <c r="B225" s="148"/>
      <c r="C225" s="44"/>
      <c r="D225" s="44"/>
      <c r="E225" s="2"/>
      <c r="F225" s="2"/>
      <c r="G225" s="7"/>
      <c r="H225" s="7"/>
      <c r="I225" s="148"/>
      <c r="J225" s="2"/>
      <c r="K225" s="2"/>
      <c r="L225" s="2"/>
      <c r="M225" s="8"/>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172"/>
      <c r="AQ225" s="172"/>
      <c r="AR225" s="172"/>
      <c r="AS225" s="172"/>
      <c r="AT225" s="172"/>
      <c r="AU225" s="172"/>
      <c r="AV225" s="172"/>
    </row>
    <row r="226" spans="1:48" ht="12.75" customHeight="1">
      <c r="A226" s="148"/>
      <c r="B226" s="148"/>
      <c r="C226" s="44"/>
      <c r="D226" s="44"/>
      <c r="E226" s="2"/>
      <c r="F226" s="2"/>
      <c r="G226" s="7"/>
      <c r="H226" s="7"/>
      <c r="I226" s="148"/>
      <c r="J226" s="2"/>
      <c r="K226" s="2"/>
      <c r="L226" s="2"/>
      <c r="M226" s="8"/>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172"/>
      <c r="AQ226" s="172"/>
      <c r="AR226" s="172"/>
      <c r="AS226" s="172"/>
      <c r="AT226" s="172"/>
      <c r="AU226" s="172"/>
      <c r="AV226" s="172"/>
    </row>
    <row r="227" spans="1:48" ht="12.75" customHeight="1">
      <c r="A227" s="148"/>
      <c r="B227" s="148"/>
      <c r="C227" s="44"/>
      <c r="D227" s="44"/>
      <c r="E227" s="2"/>
      <c r="F227" s="2"/>
      <c r="G227" s="7"/>
      <c r="H227" s="7"/>
      <c r="I227" s="148"/>
      <c r="J227" s="2"/>
      <c r="K227" s="2"/>
      <c r="L227" s="2"/>
      <c r="M227" s="8"/>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172"/>
      <c r="AQ227" s="172"/>
      <c r="AR227" s="172"/>
      <c r="AS227" s="172"/>
      <c r="AT227" s="172"/>
      <c r="AU227" s="172"/>
      <c r="AV227" s="172"/>
    </row>
    <row r="228" spans="1:48" ht="12.75" customHeight="1">
      <c r="A228" s="148"/>
      <c r="B228" s="148"/>
      <c r="C228" s="44"/>
      <c r="D228" s="44"/>
      <c r="E228" s="2"/>
      <c r="F228" s="2"/>
      <c r="G228" s="7"/>
      <c r="H228" s="7"/>
      <c r="I228" s="148"/>
      <c r="J228" s="2"/>
      <c r="K228" s="2"/>
      <c r="L228" s="2"/>
      <c r="M228" s="8"/>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172"/>
      <c r="AQ228" s="172"/>
      <c r="AR228" s="172"/>
      <c r="AS228" s="172"/>
      <c r="AT228" s="172"/>
      <c r="AU228" s="172"/>
      <c r="AV228" s="172"/>
    </row>
    <row r="229" spans="1:48" ht="12.75" customHeight="1">
      <c r="A229" s="148"/>
      <c r="B229" s="148"/>
      <c r="C229" s="44"/>
      <c r="D229" s="44"/>
      <c r="E229" s="2"/>
      <c r="F229" s="2"/>
      <c r="G229" s="7"/>
      <c r="H229" s="7"/>
      <c r="I229" s="148"/>
      <c r="J229" s="2"/>
      <c r="K229" s="2"/>
      <c r="L229" s="2"/>
      <c r="M229" s="8"/>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172"/>
      <c r="AQ229" s="172"/>
      <c r="AR229" s="172"/>
      <c r="AS229" s="172"/>
      <c r="AT229" s="172"/>
      <c r="AU229" s="172"/>
      <c r="AV229" s="172"/>
    </row>
    <row r="230" spans="1:48" ht="12.75" customHeight="1">
      <c r="A230" s="148"/>
      <c r="B230" s="148"/>
      <c r="C230" s="44"/>
      <c r="D230" s="44"/>
      <c r="E230" s="2"/>
      <c r="F230" s="2"/>
      <c r="G230" s="7"/>
      <c r="H230" s="7"/>
      <c r="I230" s="148"/>
      <c r="J230" s="2"/>
      <c r="K230" s="2"/>
      <c r="L230" s="2"/>
      <c r="M230" s="8"/>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172"/>
      <c r="AQ230" s="172"/>
      <c r="AR230" s="172"/>
      <c r="AS230" s="172"/>
      <c r="AT230" s="172"/>
      <c r="AU230" s="172"/>
      <c r="AV230" s="172"/>
    </row>
    <row r="231" spans="1:48" ht="12.75" customHeight="1">
      <c r="A231" s="148"/>
      <c r="B231" s="148"/>
      <c r="C231" s="44"/>
      <c r="D231" s="44"/>
      <c r="E231" s="2"/>
      <c r="F231" s="2"/>
      <c r="G231" s="7"/>
      <c r="H231" s="7"/>
      <c r="I231" s="148"/>
      <c r="J231" s="2"/>
      <c r="K231" s="2"/>
      <c r="L231" s="2"/>
      <c r="M231" s="8"/>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172"/>
      <c r="AQ231" s="172"/>
      <c r="AR231" s="172"/>
      <c r="AS231" s="172"/>
      <c r="AT231" s="172"/>
      <c r="AU231" s="172"/>
      <c r="AV231" s="172"/>
    </row>
    <row r="232" spans="1:48" ht="12.75" customHeight="1">
      <c r="A232" s="148"/>
      <c r="B232" s="148"/>
      <c r="C232" s="44"/>
      <c r="D232" s="44"/>
      <c r="E232" s="2"/>
      <c r="F232" s="2"/>
      <c r="G232" s="7"/>
      <c r="H232" s="7"/>
      <c r="I232" s="148"/>
      <c r="J232" s="2"/>
      <c r="K232" s="2"/>
      <c r="L232" s="2"/>
      <c r="M232" s="8"/>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172"/>
      <c r="AQ232" s="172"/>
      <c r="AR232" s="172"/>
      <c r="AS232" s="172"/>
      <c r="AT232" s="172"/>
      <c r="AU232" s="172"/>
      <c r="AV232" s="172"/>
    </row>
    <row r="233" spans="1:48" ht="12.75" customHeight="1">
      <c r="A233" s="148"/>
      <c r="B233" s="148"/>
      <c r="C233" s="44"/>
      <c r="D233" s="44"/>
      <c r="E233" s="2"/>
      <c r="F233" s="2"/>
      <c r="G233" s="7"/>
      <c r="H233" s="7"/>
      <c r="I233" s="148"/>
      <c r="J233" s="2"/>
      <c r="K233" s="2"/>
      <c r="L233" s="2"/>
      <c r="M233" s="8"/>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172"/>
      <c r="AQ233" s="172"/>
      <c r="AR233" s="172"/>
      <c r="AS233" s="172"/>
      <c r="AT233" s="172"/>
      <c r="AU233" s="172"/>
      <c r="AV233" s="172"/>
    </row>
    <row r="234" spans="1:48" ht="12.75" customHeight="1">
      <c r="A234" s="148"/>
      <c r="B234" s="148"/>
      <c r="C234" s="44"/>
      <c r="D234" s="44"/>
      <c r="E234" s="2"/>
      <c r="F234" s="2"/>
      <c r="G234" s="7"/>
      <c r="H234" s="7"/>
      <c r="I234" s="148"/>
      <c r="J234" s="2"/>
      <c r="K234" s="2"/>
      <c r="L234" s="2"/>
      <c r="M234" s="8"/>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172"/>
      <c r="AQ234" s="172"/>
      <c r="AR234" s="172"/>
      <c r="AS234" s="172"/>
      <c r="AT234" s="172"/>
      <c r="AU234" s="172"/>
      <c r="AV234" s="172"/>
    </row>
    <row r="235" spans="1:48" ht="12.75" customHeight="1">
      <c r="A235" s="148"/>
      <c r="B235" s="148"/>
      <c r="C235" s="44"/>
      <c r="D235" s="44"/>
      <c r="E235" s="2"/>
      <c r="F235" s="2"/>
      <c r="G235" s="7"/>
      <c r="H235" s="7"/>
      <c r="I235" s="148"/>
      <c r="J235" s="2"/>
      <c r="K235" s="2"/>
      <c r="L235" s="2"/>
      <c r="M235" s="8"/>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172"/>
      <c r="AQ235" s="172"/>
      <c r="AR235" s="172"/>
      <c r="AS235" s="172"/>
      <c r="AT235" s="172"/>
      <c r="AU235" s="172"/>
      <c r="AV235" s="172"/>
    </row>
    <row r="236" spans="1:48" ht="12.75" customHeight="1">
      <c r="A236" s="148"/>
      <c r="B236" s="148"/>
      <c r="C236" s="44"/>
      <c r="D236" s="44"/>
      <c r="E236" s="2"/>
      <c r="F236" s="2"/>
      <c r="G236" s="7"/>
      <c r="H236" s="7"/>
      <c r="I236" s="148"/>
      <c r="J236" s="2"/>
      <c r="K236" s="2"/>
      <c r="L236" s="2"/>
      <c r="M236" s="8"/>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172"/>
      <c r="AQ236" s="172"/>
      <c r="AR236" s="172"/>
      <c r="AS236" s="172"/>
      <c r="AT236" s="172"/>
      <c r="AU236" s="172"/>
      <c r="AV236" s="172"/>
    </row>
    <row r="237" spans="1:48" ht="12.75" customHeight="1">
      <c r="A237" s="148"/>
      <c r="B237" s="148"/>
      <c r="C237" s="44"/>
      <c r="D237" s="44"/>
      <c r="E237" s="2"/>
      <c r="F237" s="2"/>
      <c r="G237" s="7"/>
      <c r="H237" s="7"/>
      <c r="I237" s="148"/>
      <c r="J237" s="2"/>
      <c r="K237" s="2"/>
      <c r="L237" s="2"/>
      <c r="M237" s="8"/>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172"/>
      <c r="AQ237" s="172"/>
      <c r="AR237" s="172"/>
      <c r="AS237" s="172"/>
      <c r="AT237" s="172"/>
      <c r="AU237" s="172"/>
      <c r="AV237" s="172"/>
    </row>
    <row r="238" spans="1:48" ht="12.75" customHeight="1">
      <c r="A238" s="148"/>
      <c r="B238" s="148"/>
      <c r="C238" s="44"/>
      <c r="D238" s="44"/>
      <c r="E238" s="2"/>
      <c r="F238" s="2"/>
      <c r="G238" s="7"/>
      <c r="H238" s="7"/>
      <c r="I238" s="148"/>
      <c r="J238" s="2"/>
      <c r="K238" s="2"/>
      <c r="L238" s="2"/>
      <c r="M238" s="8"/>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172"/>
      <c r="AQ238" s="172"/>
      <c r="AR238" s="172"/>
      <c r="AS238" s="172"/>
      <c r="AT238" s="172"/>
      <c r="AU238" s="172"/>
      <c r="AV238" s="172"/>
    </row>
    <row r="239" spans="1:48" ht="12.75" customHeight="1">
      <c r="A239" s="148"/>
      <c r="B239" s="148"/>
      <c r="C239" s="44"/>
      <c r="D239" s="44"/>
      <c r="E239" s="2"/>
      <c r="F239" s="2"/>
      <c r="G239" s="7"/>
      <c r="H239" s="7"/>
      <c r="I239" s="148"/>
      <c r="J239" s="2"/>
      <c r="K239" s="2"/>
      <c r="L239" s="2"/>
      <c r="M239" s="8"/>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172"/>
      <c r="AQ239" s="172"/>
      <c r="AR239" s="172"/>
      <c r="AS239" s="172"/>
      <c r="AT239" s="172"/>
      <c r="AU239" s="172"/>
      <c r="AV239" s="172"/>
    </row>
    <row r="240" spans="1:48" ht="12.75" customHeight="1">
      <c r="A240" s="148"/>
      <c r="B240" s="148"/>
      <c r="C240" s="44"/>
      <c r="D240" s="44"/>
      <c r="E240" s="2"/>
      <c r="F240" s="2"/>
      <c r="G240" s="7"/>
      <c r="H240" s="7"/>
      <c r="I240" s="148"/>
      <c r="J240" s="2"/>
      <c r="K240" s="2"/>
      <c r="L240" s="2"/>
      <c r="M240" s="8"/>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172"/>
      <c r="AQ240" s="172"/>
      <c r="AR240" s="172"/>
      <c r="AS240" s="172"/>
      <c r="AT240" s="172"/>
      <c r="AU240" s="172"/>
      <c r="AV240" s="172"/>
    </row>
    <row r="241" spans="1:48" ht="12.75" customHeight="1">
      <c r="A241" s="148"/>
      <c r="B241" s="148"/>
      <c r="C241" s="44"/>
      <c r="D241" s="44"/>
      <c r="E241" s="2"/>
      <c r="F241" s="2"/>
      <c r="G241" s="7"/>
      <c r="H241" s="7"/>
      <c r="I241" s="148"/>
      <c r="J241" s="2"/>
      <c r="K241" s="2"/>
      <c r="L241" s="2"/>
      <c r="M241" s="8"/>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172"/>
      <c r="AQ241" s="172"/>
      <c r="AR241" s="172"/>
      <c r="AS241" s="172"/>
      <c r="AT241" s="172"/>
      <c r="AU241" s="172"/>
      <c r="AV241" s="172"/>
    </row>
    <row r="242" spans="1:48" ht="12.75" customHeight="1">
      <c r="A242" s="148"/>
      <c r="B242" s="148"/>
      <c r="C242" s="44"/>
      <c r="D242" s="44"/>
      <c r="E242" s="2"/>
      <c r="F242" s="2"/>
      <c r="G242" s="7"/>
      <c r="H242" s="7"/>
      <c r="I242" s="148"/>
      <c r="J242" s="2"/>
      <c r="K242" s="2"/>
      <c r="L242" s="2"/>
      <c r="M242" s="8"/>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172"/>
      <c r="AQ242" s="172"/>
      <c r="AR242" s="172"/>
      <c r="AS242" s="172"/>
      <c r="AT242" s="172"/>
      <c r="AU242" s="172"/>
      <c r="AV242" s="172"/>
    </row>
    <row r="243" spans="1:48" ht="12.75" customHeight="1">
      <c r="A243" s="148"/>
      <c r="B243" s="148"/>
      <c r="C243" s="44"/>
      <c r="D243" s="44"/>
      <c r="E243" s="2"/>
      <c r="F243" s="2"/>
      <c r="G243" s="7"/>
      <c r="H243" s="7"/>
      <c r="I243" s="148"/>
      <c r="J243" s="2"/>
      <c r="K243" s="2"/>
      <c r="L243" s="2"/>
      <c r="M243" s="8"/>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172"/>
      <c r="AQ243" s="172"/>
      <c r="AR243" s="172"/>
      <c r="AS243" s="172"/>
      <c r="AT243" s="172"/>
      <c r="AU243" s="172"/>
      <c r="AV243" s="172"/>
    </row>
    <row r="244" spans="1:48" ht="12.75" customHeight="1">
      <c r="A244" s="148"/>
      <c r="B244" s="148"/>
      <c r="C244" s="44"/>
      <c r="D244" s="44"/>
      <c r="E244" s="2"/>
      <c r="F244" s="2"/>
      <c r="G244" s="7"/>
      <c r="H244" s="7"/>
      <c r="I244" s="148"/>
      <c r="J244" s="2"/>
      <c r="K244" s="2"/>
      <c r="L244" s="2"/>
      <c r="M244" s="8"/>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172"/>
      <c r="AQ244" s="172"/>
      <c r="AR244" s="172"/>
      <c r="AS244" s="172"/>
      <c r="AT244" s="172"/>
      <c r="AU244" s="172"/>
      <c r="AV244" s="172"/>
    </row>
    <row r="245" spans="1:48" ht="12.75" customHeight="1">
      <c r="A245" s="148"/>
      <c r="B245" s="148"/>
      <c r="C245" s="44"/>
      <c r="D245" s="44"/>
      <c r="E245" s="2"/>
      <c r="F245" s="2"/>
      <c r="G245" s="7"/>
      <c r="H245" s="7"/>
      <c r="I245" s="148"/>
      <c r="J245" s="2"/>
      <c r="K245" s="2"/>
      <c r="L245" s="2"/>
      <c r="M245" s="8"/>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172"/>
      <c r="AQ245" s="172"/>
      <c r="AR245" s="172"/>
      <c r="AS245" s="172"/>
      <c r="AT245" s="172"/>
      <c r="AU245" s="172"/>
      <c r="AV245" s="172"/>
    </row>
    <row r="246" spans="1:48" ht="12.75" customHeight="1">
      <c r="A246" s="148"/>
      <c r="B246" s="148"/>
      <c r="C246" s="44"/>
      <c r="D246" s="44"/>
      <c r="E246" s="2"/>
      <c r="F246" s="2"/>
      <c r="G246" s="7"/>
      <c r="H246" s="7"/>
      <c r="I246" s="148"/>
      <c r="J246" s="2"/>
      <c r="K246" s="2"/>
      <c r="L246" s="2"/>
      <c r="M246" s="8"/>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172"/>
      <c r="AQ246" s="172"/>
      <c r="AR246" s="172"/>
      <c r="AS246" s="172"/>
      <c r="AT246" s="172"/>
      <c r="AU246" s="172"/>
      <c r="AV246" s="172"/>
    </row>
    <row r="247" spans="1:48" ht="12.75" customHeight="1">
      <c r="A247" s="148"/>
      <c r="B247" s="148"/>
      <c r="C247" s="44"/>
      <c r="D247" s="44"/>
      <c r="E247" s="2"/>
      <c r="F247" s="2"/>
      <c r="G247" s="7"/>
      <c r="H247" s="7"/>
      <c r="I247" s="148"/>
      <c r="J247" s="2"/>
      <c r="K247" s="2"/>
      <c r="L247" s="2"/>
      <c r="M247" s="8"/>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172"/>
      <c r="AQ247" s="172"/>
      <c r="AR247" s="172"/>
      <c r="AS247" s="172"/>
      <c r="AT247" s="172"/>
      <c r="AU247" s="172"/>
      <c r="AV247" s="172"/>
    </row>
    <row r="248" spans="1:48" ht="12.75" customHeight="1">
      <c r="A248" s="148"/>
      <c r="B248" s="148"/>
      <c r="C248" s="44"/>
      <c r="D248" s="44"/>
      <c r="E248" s="2"/>
      <c r="F248" s="2"/>
      <c r="G248" s="7"/>
      <c r="H248" s="7"/>
      <c r="I248" s="148"/>
      <c r="J248" s="2"/>
      <c r="K248" s="2"/>
      <c r="L248" s="2"/>
      <c r="M248" s="8"/>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172"/>
      <c r="AQ248" s="172"/>
      <c r="AR248" s="172"/>
      <c r="AS248" s="172"/>
      <c r="AT248" s="172"/>
      <c r="AU248" s="172"/>
      <c r="AV248" s="172"/>
    </row>
    <row r="249" spans="1:48" ht="12.75" customHeight="1">
      <c r="A249" s="148"/>
      <c r="B249" s="148"/>
      <c r="C249" s="44"/>
      <c r="D249" s="44"/>
      <c r="E249" s="2"/>
      <c r="F249" s="2"/>
      <c r="G249" s="7"/>
      <c r="H249" s="7"/>
      <c r="I249" s="148"/>
      <c r="J249" s="2"/>
      <c r="K249" s="2"/>
      <c r="L249" s="2"/>
      <c r="M249" s="8"/>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172"/>
      <c r="AQ249" s="172"/>
      <c r="AR249" s="172"/>
      <c r="AS249" s="172"/>
      <c r="AT249" s="172"/>
      <c r="AU249" s="172"/>
      <c r="AV249" s="172"/>
    </row>
    <row r="250" spans="1:48" ht="12.75" customHeight="1">
      <c r="A250" s="148"/>
      <c r="B250" s="148"/>
      <c r="C250" s="44"/>
      <c r="D250" s="44"/>
      <c r="E250" s="2"/>
      <c r="F250" s="2"/>
      <c r="G250" s="7"/>
      <c r="H250" s="7"/>
      <c r="I250" s="148"/>
      <c r="J250" s="2"/>
      <c r="K250" s="2"/>
      <c r="L250" s="2"/>
      <c r="M250" s="8"/>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172"/>
      <c r="AQ250" s="172"/>
      <c r="AR250" s="172"/>
      <c r="AS250" s="172"/>
      <c r="AT250" s="172"/>
      <c r="AU250" s="172"/>
      <c r="AV250" s="172"/>
    </row>
    <row r="251" spans="1:48" ht="12.75" customHeight="1">
      <c r="A251" s="148"/>
      <c r="B251" s="148"/>
      <c r="C251" s="44"/>
      <c r="D251" s="44"/>
      <c r="E251" s="2"/>
      <c r="F251" s="2"/>
      <c r="G251" s="7"/>
      <c r="H251" s="7"/>
      <c r="I251" s="148"/>
      <c r="J251" s="2"/>
      <c r="K251" s="2"/>
      <c r="L251" s="2"/>
      <c r="M251" s="8"/>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172"/>
      <c r="AQ251" s="172"/>
      <c r="AR251" s="172"/>
      <c r="AS251" s="172"/>
      <c r="AT251" s="172"/>
      <c r="AU251" s="172"/>
      <c r="AV251" s="172"/>
    </row>
    <row r="252" spans="1:48" ht="12.75" customHeight="1">
      <c r="A252" s="148"/>
      <c r="B252" s="148"/>
      <c r="C252" s="44"/>
      <c r="D252" s="44"/>
      <c r="E252" s="2"/>
      <c r="F252" s="2"/>
      <c r="G252" s="7"/>
      <c r="H252" s="7"/>
      <c r="I252" s="148"/>
      <c r="J252" s="2"/>
      <c r="K252" s="2"/>
      <c r="L252" s="2"/>
      <c r="M252" s="8"/>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172"/>
      <c r="AQ252" s="172"/>
      <c r="AR252" s="172"/>
      <c r="AS252" s="172"/>
      <c r="AT252" s="172"/>
      <c r="AU252" s="172"/>
      <c r="AV252" s="172"/>
    </row>
    <row r="253" spans="1:48" ht="12.75" customHeight="1">
      <c r="A253" s="148"/>
      <c r="B253" s="148"/>
      <c r="C253" s="44"/>
      <c r="D253" s="44"/>
      <c r="E253" s="2"/>
      <c r="F253" s="2"/>
      <c r="G253" s="7"/>
      <c r="H253" s="7"/>
      <c r="I253" s="148"/>
      <c r="J253" s="2"/>
      <c r="K253" s="2"/>
      <c r="L253" s="2"/>
      <c r="M253" s="8"/>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172"/>
      <c r="AQ253" s="172"/>
      <c r="AR253" s="172"/>
      <c r="AS253" s="172"/>
      <c r="AT253" s="172"/>
      <c r="AU253" s="172"/>
      <c r="AV253" s="172"/>
    </row>
    <row r="254" spans="1:48" ht="12.75" customHeight="1">
      <c r="A254" s="148"/>
      <c r="B254" s="148"/>
      <c r="C254" s="44"/>
      <c r="D254" s="44"/>
      <c r="E254" s="2"/>
      <c r="F254" s="2"/>
      <c r="G254" s="7"/>
      <c r="H254" s="7"/>
      <c r="I254" s="148"/>
      <c r="J254" s="2"/>
      <c r="K254" s="2"/>
      <c r="L254" s="2"/>
      <c r="M254" s="8"/>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172"/>
      <c r="AQ254" s="172"/>
      <c r="AR254" s="172"/>
      <c r="AS254" s="172"/>
      <c r="AT254" s="172"/>
      <c r="AU254" s="172"/>
      <c r="AV254" s="172"/>
    </row>
    <row r="255" spans="1:48" ht="12.75" customHeight="1">
      <c r="A255" s="148"/>
      <c r="B255" s="148"/>
      <c r="C255" s="44"/>
      <c r="D255" s="44"/>
      <c r="E255" s="2"/>
      <c r="F255" s="2"/>
      <c r="G255" s="7"/>
      <c r="H255" s="7"/>
      <c r="I255" s="148"/>
      <c r="J255" s="2"/>
      <c r="K255" s="2"/>
      <c r="L255" s="2"/>
      <c r="M255" s="8"/>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172"/>
      <c r="AQ255" s="172"/>
      <c r="AR255" s="172"/>
      <c r="AS255" s="172"/>
      <c r="AT255" s="172"/>
      <c r="AU255" s="172"/>
      <c r="AV255" s="172"/>
    </row>
    <row r="256" spans="1:48" ht="12.75" customHeight="1">
      <c r="A256" s="148"/>
      <c r="B256" s="148"/>
      <c r="C256" s="44"/>
      <c r="D256" s="44"/>
      <c r="E256" s="2"/>
      <c r="F256" s="2"/>
      <c r="G256" s="7"/>
      <c r="H256" s="7"/>
      <c r="I256" s="148"/>
      <c r="J256" s="2"/>
      <c r="K256" s="2"/>
      <c r="L256" s="2"/>
      <c r="M256" s="8"/>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172"/>
      <c r="AQ256" s="172"/>
      <c r="AR256" s="172"/>
      <c r="AS256" s="172"/>
      <c r="AT256" s="172"/>
      <c r="AU256" s="172"/>
      <c r="AV256" s="172"/>
    </row>
    <row r="257" spans="1:48" ht="12.75" customHeight="1">
      <c r="A257" s="148"/>
      <c r="B257" s="148"/>
      <c r="C257" s="44"/>
      <c r="D257" s="44"/>
      <c r="E257" s="2"/>
      <c r="F257" s="2"/>
      <c r="G257" s="7"/>
      <c r="H257" s="7"/>
      <c r="I257" s="148"/>
      <c r="J257" s="2"/>
      <c r="K257" s="2"/>
      <c r="L257" s="2"/>
      <c r="M257" s="8"/>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172"/>
      <c r="AQ257" s="172"/>
      <c r="AR257" s="172"/>
      <c r="AS257" s="172"/>
      <c r="AT257" s="172"/>
      <c r="AU257" s="172"/>
      <c r="AV257" s="172"/>
    </row>
    <row r="258" spans="1:48" ht="12.75" customHeight="1">
      <c r="A258" s="148"/>
      <c r="B258" s="148"/>
      <c r="C258" s="44"/>
      <c r="D258" s="44"/>
      <c r="E258" s="2"/>
      <c r="F258" s="2"/>
      <c r="G258" s="7"/>
      <c r="H258" s="7"/>
      <c r="I258" s="148"/>
      <c r="J258" s="2"/>
      <c r="K258" s="2"/>
      <c r="L258" s="2"/>
      <c r="M258" s="8"/>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172"/>
      <c r="AQ258" s="172"/>
      <c r="AR258" s="172"/>
      <c r="AS258" s="172"/>
      <c r="AT258" s="172"/>
      <c r="AU258" s="172"/>
      <c r="AV258" s="172"/>
    </row>
    <row r="259" spans="1:48" ht="12.75" customHeight="1">
      <c r="A259" s="148"/>
      <c r="B259" s="148"/>
      <c r="C259" s="44"/>
      <c r="D259" s="44"/>
      <c r="E259" s="2"/>
      <c r="F259" s="2"/>
      <c r="G259" s="7"/>
      <c r="H259" s="7"/>
      <c r="I259" s="148"/>
      <c r="J259" s="2"/>
      <c r="K259" s="2"/>
      <c r="L259" s="2"/>
      <c r="M259" s="8"/>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172"/>
      <c r="AQ259" s="172"/>
      <c r="AR259" s="172"/>
      <c r="AS259" s="172"/>
      <c r="AT259" s="172"/>
      <c r="AU259" s="172"/>
      <c r="AV259" s="172"/>
    </row>
    <row r="260" spans="1:48" ht="12.75" customHeight="1">
      <c r="A260" s="148"/>
      <c r="B260" s="148"/>
      <c r="C260" s="44"/>
      <c r="D260" s="44"/>
      <c r="E260" s="2"/>
      <c r="F260" s="2"/>
      <c r="G260" s="7"/>
      <c r="H260" s="7"/>
      <c r="I260" s="148"/>
      <c r="J260" s="2"/>
      <c r="K260" s="2"/>
      <c r="L260" s="2"/>
      <c r="M260" s="8"/>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172"/>
      <c r="AQ260" s="172"/>
      <c r="AR260" s="172"/>
      <c r="AS260" s="172"/>
      <c r="AT260" s="172"/>
      <c r="AU260" s="172"/>
      <c r="AV260" s="172"/>
    </row>
    <row r="261" spans="1:48" ht="12.75" customHeight="1">
      <c r="A261" s="148"/>
      <c r="B261" s="148"/>
      <c r="C261" s="44"/>
      <c r="D261" s="44"/>
      <c r="E261" s="2"/>
      <c r="F261" s="2"/>
      <c r="G261" s="7"/>
      <c r="H261" s="7"/>
      <c r="I261" s="148"/>
      <c r="J261" s="2"/>
      <c r="K261" s="2"/>
      <c r="L261" s="2"/>
      <c r="M261" s="8"/>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172"/>
      <c r="AQ261" s="172"/>
      <c r="AR261" s="172"/>
      <c r="AS261" s="172"/>
      <c r="AT261" s="172"/>
      <c r="AU261" s="172"/>
      <c r="AV261" s="172"/>
    </row>
    <row r="262" spans="1:48" ht="12.75" customHeight="1">
      <c r="A262" s="148"/>
      <c r="B262" s="148"/>
      <c r="C262" s="44"/>
      <c r="D262" s="44"/>
      <c r="E262" s="2"/>
      <c r="F262" s="2"/>
      <c r="G262" s="7"/>
      <c r="H262" s="7"/>
      <c r="I262" s="148"/>
      <c r="J262" s="2"/>
      <c r="K262" s="2"/>
      <c r="L262" s="2"/>
      <c r="M262" s="8"/>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172"/>
      <c r="AQ262" s="172"/>
      <c r="AR262" s="172"/>
      <c r="AS262" s="172"/>
      <c r="AT262" s="172"/>
      <c r="AU262" s="172"/>
      <c r="AV262" s="172"/>
    </row>
    <row r="263" spans="1:48" ht="12.75" customHeight="1">
      <c r="A263" s="148"/>
      <c r="B263" s="148"/>
      <c r="C263" s="44"/>
      <c r="D263" s="44"/>
      <c r="E263" s="2"/>
      <c r="F263" s="2"/>
      <c r="G263" s="7"/>
      <c r="H263" s="7"/>
      <c r="I263" s="148"/>
      <c r="J263" s="2"/>
      <c r="K263" s="2"/>
      <c r="L263" s="2"/>
      <c r="M263" s="8"/>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172"/>
      <c r="AQ263" s="172"/>
      <c r="AR263" s="172"/>
      <c r="AS263" s="172"/>
      <c r="AT263" s="172"/>
      <c r="AU263" s="172"/>
      <c r="AV263" s="172"/>
    </row>
    <row r="264" spans="1:48" ht="12.75" customHeight="1">
      <c r="A264" s="148"/>
      <c r="B264" s="148"/>
      <c r="C264" s="44"/>
      <c r="D264" s="44"/>
      <c r="E264" s="2"/>
      <c r="F264" s="2"/>
      <c r="G264" s="7"/>
      <c r="H264" s="7"/>
      <c r="I264" s="148"/>
      <c r="J264" s="2"/>
      <c r="K264" s="2"/>
      <c r="L264" s="2"/>
      <c r="M264" s="8"/>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172"/>
      <c r="AQ264" s="172"/>
      <c r="AR264" s="172"/>
      <c r="AS264" s="172"/>
      <c r="AT264" s="172"/>
      <c r="AU264" s="172"/>
      <c r="AV264" s="172"/>
    </row>
    <row r="265" spans="1:48" ht="12.75" customHeight="1">
      <c r="A265" s="148"/>
      <c r="B265" s="148"/>
      <c r="C265" s="44"/>
      <c r="D265" s="44"/>
      <c r="E265" s="2"/>
      <c r="F265" s="2"/>
      <c r="G265" s="7"/>
      <c r="H265" s="7"/>
      <c r="I265" s="148"/>
      <c r="J265" s="2"/>
      <c r="K265" s="2"/>
      <c r="L265" s="2"/>
      <c r="M265" s="8"/>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172"/>
      <c r="AQ265" s="172"/>
      <c r="AR265" s="172"/>
      <c r="AS265" s="172"/>
      <c r="AT265" s="172"/>
      <c r="AU265" s="172"/>
      <c r="AV265" s="172"/>
    </row>
    <row r="266" spans="1:48" ht="12.75" customHeight="1">
      <c r="A266" s="148"/>
      <c r="B266" s="148"/>
      <c r="C266" s="44"/>
      <c r="D266" s="44"/>
      <c r="E266" s="2"/>
      <c r="F266" s="2"/>
      <c r="G266" s="7"/>
      <c r="H266" s="7"/>
      <c r="I266" s="148"/>
      <c r="J266" s="2"/>
      <c r="K266" s="2"/>
      <c r="L266" s="2"/>
      <c r="M266" s="8"/>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172"/>
      <c r="AQ266" s="172"/>
      <c r="AR266" s="172"/>
      <c r="AS266" s="172"/>
      <c r="AT266" s="172"/>
      <c r="AU266" s="172"/>
      <c r="AV266" s="172"/>
    </row>
    <row r="267" spans="1:48" ht="12.75" customHeight="1">
      <c r="A267" s="148"/>
      <c r="B267" s="148"/>
      <c r="C267" s="44"/>
      <c r="D267" s="44"/>
      <c r="E267" s="2"/>
      <c r="F267" s="2"/>
      <c r="G267" s="7"/>
      <c r="H267" s="7"/>
      <c r="I267" s="148"/>
      <c r="J267" s="2"/>
      <c r="K267" s="2"/>
      <c r="L267" s="2"/>
      <c r="M267" s="8"/>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172"/>
      <c r="AQ267" s="172"/>
      <c r="AR267" s="172"/>
      <c r="AS267" s="172"/>
      <c r="AT267" s="172"/>
      <c r="AU267" s="172"/>
      <c r="AV267" s="172"/>
    </row>
    <row r="268" spans="1:48" ht="12.75" customHeight="1">
      <c r="A268" s="148"/>
      <c r="B268" s="148"/>
      <c r="C268" s="44"/>
      <c r="D268" s="44"/>
      <c r="E268" s="2"/>
      <c r="F268" s="2"/>
      <c r="G268" s="7"/>
      <c r="H268" s="7"/>
      <c r="I268" s="148"/>
      <c r="J268" s="2"/>
      <c r="K268" s="2"/>
      <c r="L268" s="2"/>
      <c r="M268" s="8"/>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172"/>
      <c r="AQ268" s="172"/>
      <c r="AR268" s="172"/>
      <c r="AS268" s="172"/>
      <c r="AT268" s="172"/>
      <c r="AU268" s="172"/>
      <c r="AV268" s="172"/>
    </row>
    <row r="269" spans="1:48" ht="12.75" customHeight="1">
      <c r="A269" s="148"/>
      <c r="B269" s="148"/>
      <c r="C269" s="44"/>
      <c r="D269" s="44"/>
      <c r="E269" s="2"/>
      <c r="F269" s="2"/>
      <c r="G269" s="7"/>
      <c r="H269" s="7"/>
      <c r="I269" s="148"/>
      <c r="J269" s="2"/>
      <c r="K269" s="2"/>
      <c r="L269" s="2"/>
      <c r="M269" s="8"/>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172"/>
      <c r="AQ269" s="172"/>
      <c r="AR269" s="172"/>
      <c r="AS269" s="172"/>
      <c r="AT269" s="172"/>
      <c r="AU269" s="172"/>
      <c r="AV269" s="172"/>
    </row>
    <row r="270" spans="1:48" ht="12.75" customHeight="1">
      <c r="A270" s="148"/>
      <c r="B270" s="148"/>
      <c r="C270" s="44"/>
      <c r="D270" s="44"/>
      <c r="E270" s="2"/>
      <c r="F270" s="2"/>
      <c r="G270" s="7"/>
      <c r="H270" s="7"/>
      <c r="I270" s="148"/>
      <c r="J270" s="2"/>
      <c r="K270" s="2"/>
      <c r="L270" s="2"/>
      <c r="M270" s="8"/>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172"/>
      <c r="AQ270" s="172"/>
      <c r="AR270" s="172"/>
      <c r="AS270" s="172"/>
      <c r="AT270" s="172"/>
      <c r="AU270" s="172"/>
      <c r="AV270" s="172"/>
    </row>
    <row r="271" spans="1:48" ht="12.75" customHeight="1">
      <c r="A271" s="148"/>
      <c r="B271" s="148"/>
      <c r="C271" s="44"/>
      <c r="D271" s="44"/>
      <c r="E271" s="2"/>
      <c r="F271" s="2"/>
      <c r="G271" s="7"/>
      <c r="H271" s="7"/>
      <c r="I271" s="148"/>
      <c r="J271" s="2"/>
      <c r="K271" s="2"/>
      <c r="L271" s="2"/>
      <c r="M271" s="8"/>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172"/>
      <c r="AQ271" s="172"/>
      <c r="AR271" s="172"/>
      <c r="AS271" s="172"/>
      <c r="AT271" s="172"/>
      <c r="AU271" s="172"/>
      <c r="AV271" s="172"/>
    </row>
    <row r="272" spans="1:48" ht="12.75" customHeight="1">
      <c r="A272" s="148"/>
      <c r="B272" s="148"/>
      <c r="C272" s="44"/>
      <c r="D272" s="44"/>
      <c r="E272" s="2"/>
      <c r="F272" s="2"/>
      <c r="G272" s="7"/>
      <c r="H272" s="7"/>
      <c r="I272" s="148"/>
      <c r="J272" s="2"/>
      <c r="K272" s="2"/>
      <c r="L272" s="2"/>
      <c r="M272" s="8"/>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172"/>
      <c r="AQ272" s="172"/>
      <c r="AR272" s="172"/>
      <c r="AS272" s="172"/>
      <c r="AT272" s="172"/>
      <c r="AU272" s="172"/>
      <c r="AV272" s="172"/>
    </row>
    <row r="273" spans="1:48" ht="12.75" customHeight="1">
      <c r="A273" s="148"/>
      <c r="B273" s="148"/>
      <c r="C273" s="44"/>
      <c r="D273" s="44"/>
      <c r="E273" s="2"/>
      <c r="F273" s="2"/>
      <c r="G273" s="7"/>
      <c r="H273" s="7"/>
      <c r="I273" s="148"/>
      <c r="J273" s="2"/>
      <c r="K273" s="2"/>
      <c r="L273" s="2"/>
      <c r="M273" s="8"/>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172"/>
      <c r="AQ273" s="172"/>
      <c r="AR273" s="172"/>
      <c r="AS273" s="172"/>
      <c r="AT273" s="172"/>
      <c r="AU273" s="172"/>
      <c r="AV273" s="172"/>
    </row>
    <row r="274" spans="1:48" ht="12.75" customHeight="1">
      <c r="A274" s="148"/>
      <c r="B274" s="148"/>
      <c r="C274" s="44"/>
      <c r="D274" s="44"/>
      <c r="E274" s="2"/>
      <c r="F274" s="2"/>
      <c r="G274" s="7"/>
      <c r="H274" s="7"/>
      <c r="I274" s="148"/>
      <c r="J274" s="2"/>
      <c r="K274" s="2"/>
      <c r="L274" s="2"/>
      <c r="M274" s="8"/>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172"/>
      <c r="AQ274" s="172"/>
      <c r="AR274" s="172"/>
      <c r="AS274" s="172"/>
      <c r="AT274" s="172"/>
      <c r="AU274" s="172"/>
      <c r="AV274" s="172"/>
    </row>
    <row r="275" spans="1:48" ht="12.75" customHeight="1">
      <c r="A275" s="148"/>
      <c r="B275" s="148"/>
      <c r="C275" s="44"/>
      <c r="D275" s="44"/>
      <c r="E275" s="2"/>
      <c r="F275" s="2"/>
      <c r="G275" s="7"/>
      <c r="H275" s="7"/>
      <c r="I275" s="148"/>
      <c r="J275" s="2"/>
      <c r="K275" s="2"/>
      <c r="L275" s="2"/>
      <c r="M275" s="8"/>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172"/>
      <c r="AQ275" s="172"/>
      <c r="AR275" s="172"/>
      <c r="AS275" s="172"/>
      <c r="AT275" s="172"/>
      <c r="AU275" s="172"/>
      <c r="AV275" s="172"/>
    </row>
    <row r="276" spans="1:48" ht="12.75" customHeight="1">
      <c r="A276" s="148"/>
      <c r="B276" s="148"/>
      <c r="C276" s="44"/>
      <c r="D276" s="44"/>
      <c r="E276" s="2"/>
      <c r="F276" s="2"/>
      <c r="G276" s="7"/>
      <c r="H276" s="7"/>
      <c r="I276" s="148"/>
      <c r="J276" s="2"/>
      <c r="K276" s="2"/>
      <c r="L276" s="2"/>
      <c r="M276" s="8"/>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172"/>
      <c r="AQ276" s="172"/>
      <c r="AR276" s="172"/>
      <c r="AS276" s="172"/>
      <c r="AT276" s="172"/>
      <c r="AU276" s="172"/>
      <c r="AV276" s="172"/>
    </row>
    <row r="277" spans="1:48" ht="12.75" customHeight="1">
      <c r="A277" s="148"/>
      <c r="B277" s="148"/>
      <c r="C277" s="44"/>
      <c r="D277" s="44"/>
      <c r="E277" s="2"/>
      <c r="F277" s="2"/>
      <c r="G277" s="7"/>
      <c r="H277" s="7"/>
      <c r="I277" s="148"/>
      <c r="J277" s="2"/>
      <c r="K277" s="2"/>
      <c r="L277" s="2"/>
      <c r="M277" s="8"/>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172"/>
      <c r="AQ277" s="172"/>
      <c r="AR277" s="172"/>
      <c r="AS277" s="172"/>
      <c r="AT277" s="172"/>
      <c r="AU277" s="172"/>
      <c r="AV277" s="172"/>
    </row>
    <row r="278" spans="1:48" ht="12.75" customHeight="1">
      <c r="A278" s="148"/>
      <c r="B278" s="148"/>
      <c r="C278" s="44"/>
      <c r="D278" s="44"/>
      <c r="E278" s="2"/>
      <c r="F278" s="2"/>
      <c r="G278" s="7"/>
      <c r="H278" s="7"/>
      <c r="I278" s="148"/>
      <c r="J278" s="2"/>
      <c r="K278" s="2"/>
      <c r="L278" s="2"/>
      <c r="M278" s="8"/>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172"/>
      <c r="AQ278" s="172"/>
      <c r="AR278" s="172"/>
      <c r="AS278" s="172"/>
      <c r="AT278" s="172"/>
      <c r="AU278" s="172"/>
      <c r="AV278" s="172"/>
    </row>
    <row r="279" spans="1:48" ht="12.75" customHeight="1">
      <c r="A279" s="148"/>
      <c r="B279" s="148"/>
      <c r="C279" s="44"/>
      <c r="D279" s="44"/>
      <c r="E279" s="2"/>
      <c r="F279" s="2"/>
      <c r="G279" s="7"/>
      <c r="H279" s="7"/>
      <c r="I279" s="148"/>
      <c r="J279" s="2"/>
      <c r="K279" s="2"/>
      <c r="L279" s="2"/>
      <c r="M279" s="8"/>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172"/>
      <c r="AQ279" s="172"/>
      <c r="AR279" s="172"/>
      <c r="AS279" s="172"/>
      <c r="AT279" s="172"/>
      <c r="AU279" s="172"/>
      <c r="AV279" s="172"/>
    </row>
    <row r="280" spans="1:48" ht="12.75" customHeight="1">
      <c r="A280" s="148"/>
      <c r="B280" s="148"/>
      <c r="C280" s="44"/>
      <c r="D280" s="44"/>
      <c r="E280" s="2"/>
      <c r="F280" s="2"/>
      <c r="G280" s="7"/>
      <c r="H280" s="7"/>
      <c r="I280" s="148"/>
      <c r="J280" s="2"/>
      <c r="K280" s="2"/>
      <c r="L280" s="2"/>
      <c r="M280" s="8"/>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172"/>
      <c r="AQ280" s="172"/>
      <c r="AR280" s="172"/>
      <c r="AS280" s="172"/>
      <c r="AT280" s="172"/>
      <c r="AU280" s="172"/>
      <c r="AV280" s="172"/>
    </row>
    <row r="281" spans="1:48" ht="12.75" customHeight="1">
      <c r="A281" s="148"/>
      <c r="B281" s="148"/>
      <c r="C281" s="44"/>
      <c r="D281" s="44"/>
      <c r="E281" s="2"/>
      <c r="F281" s="2"/>
      <c r="G281" s="7"/>
      <c r="H281" s="7"/>
      <c r="I281" s="148"/>
      <c r="J281" s="2"/>
      <c r="K281" s="2"/>
      <c r="L281" s="2"/>
      <c r="M281" s="8"/>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172"/>
      <c r="AQ281" s="172"/>
      <c r="AR281" s="172"/>
      <c r="AS281" s="172"/>
      <c r="AT281" s="172"/>
      <c r="AU281" s="172"/>
      <c r="AV281" s="172"/>
    </row>
    <row r="282" spans="1:48" ht="12.75" customHeight="1">
      <c r="A282" s="148"/>
      <c r="B282" s="148"/>
      <c r="C282" s="44"/>
      <c r="D282" s="44"/>
      <c r="E282" s="2"/>
      <c r="F282" s="2"/>
      <c r="G282" s="7"/>
      <c r="H282" s="7"/>
      <c r="I282" s="148"/>
      <c r="J282" s="2"/>
      <c r="K282" s="2"/>
      <c r="L282" s="2"/>
      <c r="M282" s="8"/>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172"/>
      <c r="AQ282" s="172"/>
      <c r="AR282" s="172"/>
      <c r="AS282" s="172"/>
      <c r="AT282" s="172"/>
      <c r="AU282" s="172"/>
      <c r="AV282" s="172"/>
    </row>
    <row r="283" spans="1:48" ht="12.75" customHeight="1">
      <c r="A283" s="148"/>
      <c r="B283" s="148"/>
      <c r="C283" s="44"/>
      <c r="D283" s="44"/>
      <c r="E283" s="2"/>
      <c r="F283" s="2"/>
      <c r="G283" s="7"/>
      <c r="H283" s="7"/>
      <c r="I283" s="148"/>
      <c r="J283" s="2"/>
      <c r="K283" s="2"/>
      <c r="L283" s="2"/>
      <c r="M283" s="8"/>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172"/>
      <c r="AQ283" s="172"/>
      <c r="AR283" s="172"/>
      <c r="AS283" s="172"/>
      <c r="AT283" s="172"/>
      <c r="AU283" s="172"/>
      <c r="AV283" s="172"/>
    </row>
    <row r="284" spans="1:48" ht="12.75" customHeight="1">
      <c r="A284" s="148"/>
      <c r="B284" s="148"/>
      <c r="C284" s="44"/>
      <c r="D284" s="44"/>
      <c r="E284" s="2"/>
      <c r="F284" s="2"/>
      <c r="G284" s="7"/>
      <c r="H284" s="7"/>
      <c r="I284" s="148"/>
      <c r="J284" s="2"/>
      <c r="K284" s="2"/>
      <c r="L284" s="2"/>
      <c r="M284" s="8"/>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172"/>
      <c r="AQ284" s="172"/>
      <c r="AR284" s="172"/>
      <c r="AS284" s="172"/>
      <c r="AT284" s="172"/>
      <c r="AU284" s="172"/>
      <c r="AV284" s="172"/>
    </row>
    <row r="285" spans="1:48" ht="12.75" customHeight="1">
      <c r="A285" s="148"/>
      <c r="B285" s="148"/>
      <c r="C285" s="44"/>
      <c r="D285" s="44"/>
      <c r="E285" s="2"/>
      <c r="F285" s="2"/>
      <c r="G285" s="7"/>
      <c r="H285" s="7"/>
      <c r="I285" s="148"/>
      <c r="J285" s="2"/>
      <c r="K285" s="2"/>
      <c r="L285" s="2"/>
      <c r="M285" s="8"/>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172"/>
      <c r="AQ285" s="172"/>
      <c r="AR285" s="172"/>
      <c r="AS285" s="172"/>
      <c r="AT285" s="172"/>
      <c r="AU285" s="172"/>
      <c r="AV285" s="172"/>
    </row>
    <row r="286" spans="1:48" ht="12.75" customHeight="1">
      <c r="A286" s="148"/>
      <c r="B286" s="148"/>
      <c r="C286" s="44"/>
      <c r="D286" s="44"/>
      <c r="E286" s="2"/>
      <c r="F286" s="2"/>
      <c r="G286" s="7"/>
      <c r="H286" s="7"/>
      <c r="I286" s="148"/>
      <c r="J286" s="2"/>
      <c r="K286" s="2"/>
      <c r="L286" s="2"/>
      <c r="M286" s="8"/>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172"/>
      <c r="AQ286" s="172"/>
      <c r="AR286" s="172"/>
      <c r="AS286" s="172"/>
      <c r="AT286" s="172"/>
      <c r="AU286" s="172"/>
      <c r="AV286" s="172"/>
    </row>
    <row r="287" spans="1:48" ht="12.75" customHeight="1">
      <c r="A287" s="148"/>
      <c r="B287" s="148"/>
      <c r="C287" s="44"/>
      <c r="D287" s="44"/>
      <c r="E287" s="2"/>
      <c r="F287" s="2"/>
      <c r="G287" s="7"/>
      <c r="H287" s="7"/>
      <c r="I287" s="148"/>
      <c r="J287" s="2"/>
      <c r="K287" s="2"/>
      <c r="L287" s="2"/>
      <c r="M287" s="8"/>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172"/>
      <c r="AQ287" s="172"/>
      <c r="AR287" s="172"/>
      <c r="AS287" s="172"/>
      <c r="AT287" s="172"/>
      <c r="AU287" s="172"/>
      <c r="AV287" s="172"/>
    </row>
    <row r="288" spans="1:48" ht="12.75" customHeight="1">
      <c r="A288" s="148"/>
      <c r="B288" s="148"/>
      <c r="C288" s="44"/>
      <c r="D288" s="44"/>
      <c r="E288" s="2"/>
      <c r="F288" s="2"/>
      <c r="G288" s="7"/>
      <c r="H288" s="7"/>
      <c r="I288" s="148"/>
      <c r="J288" s="2"/>
      <c r="K288" s="2"/>
      <c r="L288" s="2"/>
      <c r="M288" s="8"/>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172"/>
      <c r="AQ288" s="172"/>
      <c r="AR288" s="172"/>
      <c r="AS288" s="172"/>
      <c r="AT288" s="172"/>
      <c r="AU288" s="172"/>
      <c r="AV288" s="172"/>
    </row>
    <row r="289" spans="1:48" ht="12.75" customHeight="1">
      <c r="A289" s="148"/>
      <c r="B289" s="148"/>
      <c r="C289" s="44"/>
      <c r="D289" s="44"/>
      <c r="E289" s="2"/>
      <c r="F289" s="2"/>
      <c r="G289" s="7"/>
      <c r="H289" s="7"/>
      <c r="I289" s="148"/>
      <c r="J289" s="2"/>
      <c r="K289" s="2"/>
      <c r="L289" s="2"/>
      <c r="M289" s="8"/>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172"/>
      <c r="AQ289" s="172"/>
      <c r="AR289" s="172"/>
      <c r="AS289" s="172"/>
      <c r="AT289" s="172"/>
      <c r="AU289" s="172"/>
      <c r="AV289" s="172"/>
    </row>
    <row r="290" spans="1:48" ht="12.75" customHeight="1">
      <c r="A290" s="148"/>
      <c r="B290" s="148"/>
      <c r="C290" s="44"/>
      <c r="D290" s="44"/>
      <c r="E290" s="2"/>
      <c r="F290" s="2"/>
      <c r="G290" s="7"/>
      <c r="H290" s="7"/>
      <c r="I290" s="148"/>
      <c r="J290" s="2"/>
      <c r="K290" s="2"/>
      <c r="L290" s="2"/>
      <c r="M290" s="8"/>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172"/>
      <c r="AQ290" s="172"/>
      <c r="AR290" s="172"/>
      <c r="AS290" s="172"/>
      <c r="AT290" s="172"/>
      <c r="AU290" s="172"/>
      <c r="AV290" s="172"/>
    </row>
    <row r="291" spans="1:48" ht="12.75" customHeight="1">
      <c r="A291" s="148"/>
      <c r="B291" s="148"/>
      <c r="C291" s="44"/>
      <c r="D291" s="44"/>
      <c r="E291" s="2"/>
      <c r="F291" s="2"/>
      <c r="G291" s="7"/>
      <c r="H291" s="7"/>
      <c r="I291" s="148"/>
      <c r="J291" s="2"/>
      <c r="K291" s="2"/>
      <c r="L291" s="2"/>
      <c r="M291" s="8"/>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172"/>
      <c r="AQ291" s="172"/>
      <c r="AR291" s="172"/>
      <c r="AS291" s="172"/>
      <c r="AT291" s="172"/>
      <c r="AU291" s="172"/>
      <c r="AV291" s="172"/>
    </row>
    <row r="292" spans="1:48" ht="12.75" customHeight="1">
      <c r="A292" s="148"/>
      <c r="B292" s="148"/>
      <c r="C292" s="44"/>
      <c r="D292" s="44"/>
      <c r="E292" s="2"/>
      <c r="F292" s="2"/>
      <c r="G292" s="7"/>
      <c r="H292" s="7"/>
      <c r="I292" s="148"/>
      <c r="J292" s="2"/>
      <c r="K292" s="2"/>
      <c r="L292" s="2"/>
      <c r="M292" s="8"/>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172"/>
      <c r="AQ292" s="172"/>
      <c r="AR292" s="172"/>
      <c r="AS292" s="172"/>
      <c r="AT292" s="172"/>
      <c r="AU292" s="172"/>
      <c r="AV292" s="172"/>
    </row>
    <row r="293" spans="1:48" ht="12.75" customHeight="1">
      <c r="A293" s="148"/>
      <c r="B293" s="148"/>
      <c r="C293" s="44"/>
      <c r="D293" s="44"/>
      <c r="E293" s="2"/>
      <c r="F293" s="2"/>
      <c r="G293" s="7"/>
      <c r="H293" s="7"/>
      <c r="I293" s="148"/>
      <c r="J293" s="2"/>
      <c r="K293" s="2"/>
      <c r="L293" s="2"/>
      <c r="M293" s="8"/>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172"/>
      <c r="AQ293" s="172"/>
      <c r="AR293" s="172"/>
      <c r="AS293" s="172"/>
      <c r="AT293" s="172"/>
      <c r="AU293" s="172"/>
      <c r="AV293" s="172"/>
    </row>
    <row r="294" spans="1:48" ht="12.75" customHeight="1">
      <c r="A294" s="148"/>
      <c r="B294" s="148"/>
      <c r="C294" s="44"/>
      <c r="D294" s="44"/>
      <c r="E294" s="2"/>
      <c r="F294" s="2"/>
      <c r="G294" s="7"/>
      <c r="H294" s="7"/>
      <c r="I294" s="148"/>
      <c r="J294" s="2"/>
      <c r="K294" s="2"/>
      <c r="L294" s="2"/>
      <c r="M294" s="8"/>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172"/>
      <c r="AQ294" s="172"/>
      <c r="AR294" s="172"/>
      <c r="AS294" s="172"/>
      <c r="AT294" s="172"/>
      <c r="AU294" s="172"/>
      <c r="AV294" s="172"/>
    </row>
    <row r="295" spans="1:48" ht="12.75" customHeight="1">
      <c r="A295" s="148"/>
      <c r="B295" s="148"/>
      <c r="C295" s="44"/>
      <c r="D295" s="44"/>
      <c r="E295" s="2"/>
      <c r="F295" s="2"/>
      <c r="G295" s="7"/>
      <c r="H295" s="7"/>
      <c r="I295" s="148"/>
      <c r="J295" s="2"/>
      <c r="K295" s="2"/>
      <c r="L295" s="2"/>
      <c r="M295" s="8"/>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172"/>
      <c r="AQ295" s="172"/>
      <c r="AR295" s="172"/>
      <c r="AS295" s="172"/>
      <c r="AT295" s="172"/>
      <c r="AU295" s="172"/>
      <c r="AV295" s="172"/>
    </row>
    <row r="296" spans="1:48" ht="12.75" customHeight="1">
      <c r="A296" s="148"/>
      <c r="B296" s="148"/>
      <c r="C296" s="44"/>
      <c r="D296" s="44"/>
      <c r="E296" s="2"/>
      <c r="F296" s="2"/>
      <c r="G296" s="7"/>
      <c r="H296" s="7"/>
      <c r="I296" s="148"/>
      <c r="J296" s="2"/>
      <c r="K296" s="2"/>
      <c r="L296" s="2"/>
      <c r="M296" s="8"/>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172"/>
      <c r="AQ296" s="172"/>
      <c r="AR296" s="172"/>
      <c r="AS296" s="172"/>
      <c r="AT296" s="172"/>
      <c r="AU296" s="172"/>
      <c r="AV296" s="172"/>
    </row>
    <row r="297" spans="1:48" ht="12.75" customHeight="1">
      <c r="A297" s="148"/>
      <c r="B297" s="148"/>
      <c r="C297" s="44"/>
      <c r="D297" s="44"/>
      <c r="E297" s="2"/>
      <c r="F297" s="2"/>
      <c r="G297" s="7"/>
      <c r="H297" s="7"/>
      <c r="I297" s="148"/>
      <c r="J297" s="2"/>
      <c r="K297" s="2"/>
      <c r="L297" s="2"/>
      <c r="M297" s="8"/>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172"/>
      <c r="AQ297" s="172"/>
      <c r="AR297" s="172"/>
      <c r="AS297" s="172"/>
      <c r="AT297" s="172"/>
      <c r="AU297" s="172"/>
      <c r="AV297" s="172"/>
    </row>
    <row r="298" spans="1:48" ht="12.75" customHeight="1">
      <c r="A298" s="148"/>
      <c r="B298" s="148"/>
      <c r="C298" s="44"/>
      <c r="D298" s="44"/>
      <c r="E298" s="2"/>
      <c r="F298" s="2"/>
      <c r="G298" s="7"/>
      <c r="H298" s="7"/>
      <c r="I298" s="148"/>
      <c r="J298" s="2"/>
      <c r="K298" s="2"/>
      <c r="L298" s="2"/>
      <c r="M298" s="8"/>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172"/>
      <c r="AQ298" s="172"/>
      <c r="AR298" s="172"/>
      <c r="AS298" s="172"/>
      <c r="AT298" s="172"/>
      <c r="AU298" s="172"/>
      <c r="AV298" s="172"/>
    </row>
    <row r="299" spans="1:48" ht="12.75" customHeight="1">
      <c r="A299" s="148"/>
      <c r="B299" s="148"/>
      <c r="C299" s="44"/>
      <c r="D299" s="44"/>
      <c r="E299" s="2"/>
      <c r="F299" s="2"/>
      <c r="G299" s="7"/>
      <c r="H299" s="7"/>
      <c r="I299" s="148"/>
      <c r="J299" s="2"/>
      <c r="K299" s="2"/>
      <c r="L299" s="2"/>
      <c r="M299" s="8"/>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172"/>
      <c r="AQ299" s="172"/>
      <c r="AR299" s="172"/>
      <c r="AS299" s="172"/>
      <c r="AT299" s="172"/>
      <c r="AU299" s="172"/>
      <c r="AV299" s="172"/>
    </row>
    <row r="300" spans="1:48" ht="12.75" customHeight="1">
      <c r="A300" s="148"/>
      <c r="B300" s="148"/>
      <c r="C300" s="44"/>
      <c r="D300" s="44"/>
      <c r="E300" s="2"/>
      <c r="F300" s="2"/>
      <c r="G300" s="7"/>
      <c r="H300" s="7"/>
      <c r="I300" s="148"/>
      <c r="J300" s="2"/>
      <c r="K300" s="2"/>
      <c r="L300" s="2"/>
      <c r="M300" s="8"/>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172"/>
      <c r="AQ300" s="172"/>
      <c r="AR300" s="172"/>
      <c r="AS300" s="172"/>
      <c r="AT300" s="172"/>
      <c r="AU300" s="172"/>
      <c r="AV300" s="172"/>
    </row>
    <row r="301" spans="1:48" ht="12.75" customHeight="1">
      <c r="A301" s="148"/>
      <c r="B301" s="148"/>
      <c r="C301" s="44"/>
      <c r="D301" s="44"/>
      <c r="E301" s="2"/>
      <c r="F301" s="2"/>
      <c r="G301" s="7"/>
      <c r="H301" s="7"/>
      <c r="I301" s="148"/>
      <c r="J301" s="2"/>
      <c r="K301" s="2"/>
      <c r="L301" s="2"/>
      <c r="M301" s="8"/>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172"/>
      <c r="AQ301" s="172"/>
      <c r="AR301" s="172"/>
      <c r="AS301" s="172"/>
      <c r="AT301" s="172"/>
      <c r="AU301" s="172"/>
      <c r="AV301" s="172"/>
    </row>
    <row r="302" spans="1:48" ht="12.75" customHeight="1">
      <c r="A302" s="148"/>
      <c r="B302" s="148"/>
      <c r="C302" s="44"/>
      <c r="D302" s="44"/>
      <c r="E302" s="2"/>
      <c r="F302" s="2"/>
      <c r="G302" s="7"/>
      <c r="H302" s="7"/>
      <c r="I302" s="148"/>
      <c r="J302" s="2"/>
      <c r="K302" s="2"/>
      <c r="L302" s="2"/>
      <c r="M302" s="8"/>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172"/>
      <c r="AQ302" s="172"/>
      <c r="AR302" s="172"/>
      <c r="AS302" s="172"/>
      <c r="AT302" s="172"/>
      <c r="AU302" s="172"/>
      <c r="AV302" s="172"/>
    </row>
    <row r="303" spans="1:48" ht="12.75" customHeight="1">
      <c r="A303" s="148"/>
      <c r="B303" s="148"/>
      <c r="C303" s="44"/>
      <c r="D303" s="44"/>
      <c r="E303" s="2"/>
      <c r="F303" s="2"/>
      <c r="G303" s="7"/>
      <c r="H303" s="7"/>
      <c r="I303" s="148"/>
      <c r="J303" s="2"/>
      <c r="K303" s="2"/>
      <c r="L303" s="2"/>
      <c r="M303" s="8"/>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172"/>
      <c r="AQ303" s="172"/>
      <c r="AR303" s="172"/>
      <c r="AS303" s="172"/>
      <c r="AT303" s="172"/>
      <c r="AU303" s="172"/>
      <c r="AV303" s="172"/>
    </row>
    <row r="304" spans="1:48" ht="12.75" customHeight="1">
      <c r="A304" s="148"/>
      <c r="B304" s="148"/>
      <c r="C304" s="44"/>
      <c r="D304" s="44"/>
      <c r="E304" s="2"/>
      <c r="F304" s="2"/>
      <c r="G304" s="7"/>
      <c r="H304" s="7"/>
      <c r="I304" s="148"/>
      <c r="J304" s="2"/>
      <c r="K304" s="2"/>
      <c r="L304" s="2"/>
      <c r="M304" s="8"/>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172"/>
      <c r="AQ304" s="172"/>
      <c r="AR304" s="172"/>
      <c r="AS304" s="172"/>
      <c r="AT304" s="172"/>
      <c r="AU304" s="172"/>
      <c r="AV304" s="172"/>
    </row>
    <row r="305" spans="1:48" ht="12.75" customHeight="1">
      <c r="A305" s="148"/>
      <c r="B305" s="148"/>
      <c r="C305" s="44"/>
      <c r="D305" s="44"/>
      <c r="E305" s="2"/>
      <c r="F305" s="2"/>
      <c r="G305" s="7"/>
      <c r="H305" s="7"/>
      <c r="I305" s="148"/>
      <c r="J305" s="2"/>
      <c r="K305" s="2"/>
      <c r="L305" s="2"/>
      <c r="M305" s="8"/>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172"/>
      <c r="AQ305" s="172"/>
      <c r="AR305" s="172"/>
      <c r="AS305" s="172"/>
      <c r="AT305" s="172"/>
      <c r="AU305" s="172"/>
      <c r="AV305" s="172"/>
    </row>
    <row r="306" spans="1:48" ht="12.75" customHeight="1">
      <c r="A306" s="148"/>
      <c r="B306" s="148"/>
      <c r="C306" s="44"/>
      <c r="D306" s="44"/>
      <c r="E306" s="2"/>
      <c r="F306" s="2"/>
      <c r="G306" s="7"/>
      <c r="H306" s="7"/>
      <c r="I306" s="148"/>
      <c r="J306" s="2"/>
      <c r="K306" s="2"/>
      <c r="L306" s="2"/>
      <c r="M306" s="8"/>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172"/>
      <c r="AQ306" s="172"/>
      <c r="AR306" s="172"/>
      <c r="AS306" s="172"/>
      <c r="AT306" s="172"/>
      <c r="AU306" s="172"/>
      <c r="AV306" s="172"/>
    </row>
    <row r="307" spans="1:48" ht="12.75" customHeight="1">
      <c r="A307" s="148"/>
      <c r="B307" s="148"/>
      <c r="C307" s="44"/>
      <c r="D307" s="44"/>
      <c r="E307" s="2"/>
      <c r="F307" s="2"/>
      <c r="G307" s="7"/>
      <c r="H307" s="7"/>
      <c r="I307" s="148"/>
      <c r="J307" s="2"/>
      <c r="K307" s="2"/>
      <c r="L307" s="2"/>
      <c r="M307" s="8"/>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172"/>
      <c r="AQ307" s="172"/>
      <c r="AR307" s="172"/>
      <c r="AS307" s="172"/>
      <c r="AT307" s="172"/>
      <c r="AU307" s="172"/>
      <c r="AV307" s="172"/>
    </row>
    <row r="308" spans="1:48" ht="12.75" customHeight="1">
      <c r="A308" s="148"/>
      <c r="B308" s="148"/>
      <c r="C308" s="44"/>
      <c r="D308" s="44"/>
      <c r="E308" s="2"/>
      <c r="F308" s="2"/>
      <c r="G308" s="7"/>
      <c r="H308" s="7"/>
      <c r="I308" s="148"/>
      <c r="J308" s="2"/>
      <c r="K308" s="2"/>
      <c r="L308" s="2"/>
      <c r="M308" s="8"/>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172"/>
      <c r="AQ308" s="172"/>
      <c r="AR308" s="172"/>
      <c r="AS308" s="172"/>
      <c r="AT308" s="172"/>
      <c r="AU308" s="172"/>
      <c r="AV308" s="172"/>
    </row>
    <row r="309" spans="1:48" ht="12.75" customHeight="1">
      <c r="A309" s="148"/>
      <c r="B309" s="148"/>
      <c r="C309" s="44"/>
      <c r="D309" s="44"/>
      <c r="E309" s="2"/>
      <c r="F309" s="2"/>
      <c r="G309" s="7"/>
      <c r="H309" s="7"/>
      <c r="I309" s="148"/>
      <c r="J309" s="2"/>
      <c r="K309" s="2"/>
      <c r="L309" s="2"/>
      <c r="M309" s="8"/>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172"/>
      <c r="AQ309" s="172"/>
      <c r="AR309" s="172"/>
      <c r="AS309" s="172"/>
      <c r="AT309" s="172"/>
      <c r="AU309" s="172"/>
      <c r="AV309" s="172"/>
    </row>
    <row r="310" spans="1:48" ht="12.75" customHeight="1">
      <c r="A310" s="148"/>
      <c r="B310" s="148"/>
      <c r="C310" s="44"/>
      <c r="D310" s="44"/>
      <c r="E310" s="2"/>
      <c r="F310" s="2"/>
      <c r="G310" s="7"/>
      <c r="H310" s="7"/>
      <c r="I310" s="148"/>
      <c r="J310" s="2"/>
      <c r="K310" s="2"/>
      <c r="L310" s="2"/>
      <c r="M310" s="8"/>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172"/>
      <c r="AQ310" s="172"/>
      <c r="AR310" s="172"/>
      <c r="AS310" s="172"/>
      <c r="AT310" s="172"/>
      <c r="AU310" s="172"/>
      <c r="AV310" s="172"/>
    </row>
    <row r="311" spans="1:48" ht="12.75" customHeight="1">
      <c r="A311" s="148"/>
      <c r="B311" s="148"/>
      <c r="C311" s="44"/>
      <c r="D311" s="44"/>
      <c r="E311" s="2"/>
      <c r="F311" s="2"/>
      <c r="G311" s="7"/>
      <c r="H311" s="7"/>
      <c r="I311" s="148"/>
      <c r="J311" s="2"/>
      <c r="K311" s="2"/>
      <c r="L311" s="2"/>
      <c r="M311" s="8"/>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172"/>
      <c r="AQ311" s="172"/>
      <c r="AR311" s="172"/>
      <c r="AS311" s="172"/>
      <c r="AT311" s="172"/>
      <c r="AU311" s="172"/>
      <c r="AV311" s="172"/>
    </row>
    <row r="312" spans="1:48" ht="12.75" customHeight="1">
      <c r="A312" s="148"/>
      <c r="B312" s="148"/>
      <c r="C312" s="44"/>
      <c r="D312" s="44"/>
      <c r="E312" s="2"/>
      <c r="F312" s="2"/>
      <c r="G312" s="7"/>
      <c r="H312" s="7"/>
      <c r="I312" s="148"/>
      <c r="J312" s="2"/>
      <c r="K312" s="2"/>
      <c r="L312" s="2"/>
      <c r="M312" s="8"/>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172"/>
      <c r="AQ312" s="172"/>
      <c r="AR312" s="172"/>
      <c r="AS312" s="172"/>
      <c r="AT312" s="172"/>
      <c r="AU312" s="172"/>
      <c r="AV312" s="172"/>
    </row>
    <row r="313" spans="1:48" ht="12.75" customHeight="1">
      <c r="A313" s="148"/>
      <c r="B313" s="148"/>
      <c r="C313" s="44"/>
      <c r="D313" s="44"/>
      <c r="E313" s="2"/>
      <c r="F313" s="2"/>
      <c r="G313" s="7"/>
      <c r="H313" s="7"/>
      <c r="I313" s="148"/>
      <c r="J313" s="2"/>
      <c r="K313" s="2"/>
      <c r="L313" s="2"/>
      <c r="M313" s="8"/>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172"/>
      <c r="AQ313" s="172"/>
      <c r="AR313" s="172"/>
      <c r="AS313" s="172"/>
      <c r="AT313" s="172"/>
      <c r="AU313" s="172"/>
      <c r="AV313" s="172"/>
    </row>
    <row r="314" spans="1:48" ht="12.75" customHeight="1">
      <c r="A314" s="148"/>
      <c r="B314" s="148"/>
      <c r="C314" s="44"/>
      <c r="D314" s="44"/>
      <c r="E314" s="2"/>
      <c r="F314" s="2"/>
      <c r="G314" s="7"/>
      <c r="H314" s="7"/>
      <c r="I314" s="148"/>
      <c r="J314" s="2"/>
      <c r="K314" s="2"/>
      <c r="L314" s="2"/>
      <c r="M314" s="8"/>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172"/>
      <c r="AQ314" s="172"/>
      <c r="AR314" s="172"/>
      <c r="AS314" s="172"/>
      <c r="AT314" s="172"/>
      <c r="AU314" s="172"/>
      <c r="AV314" s="172"/>
    </row>
    <row r="315" spans="1:48" ht="12.75" customHeight="1">
      <c r="A315" s="148"/>
      <c r="B315" s="148"/>
      <c r="C315" s="44"/>
      <c r="D315" s="44"/>
      <c r="E315" s="2"/>
      <c r="F315" s="2"/>
      <c r="G315" s="7"/>
      <c r="H315" s="7"/>
      <c r="I315" s="148"/>
      <c r="J315" s="2"/>
      <c r="K315" s="2"/>
      <c r="L315" s="2"/>
      <c r="M315" s="8"/>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172"/>
      <c r="AQ315" s="172"/>
      <c r="AR315" s="172"/>
      <c r="AS315" s="172"/>
      <c r="AT315" s="172"/>
      <c r="AU315" s="172"/>
      <c r="AV315" s="172"/>
    </row>
    <row r="316" spans="1:48" ht="12.75" customHeight="1">
      <c r="A316" s="148"/>
      <c r="B316" s="148"/>
      <c r="C316" s="44"/>
      <c r="D316" s="44"/>
      <c r="E316" s="2"/>
      <c r="F316" s="2"/>
      <c r="G316" s="7"/>
      <c r="H316" s="7"/>
      <c r="I316" s="148"/>
      <c r="J316" s="2"/>
      <c r="K316" s="2"/>
      <c r="L316" s="2"/>
      <c r="M316" s="8"/>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172"/>
      <c r="AQ316" s="172"/>
      <c r="AR316" s="172"/>
      <c r="AS316" s="172"/>
      <c r="AT316" s="172"/>
      <c r="AU316" s="172"/>
      <c r="AV316" s="172"/>
    </row>
    <row r="317" spans="1:48" ht="12.75" customHeight="1">
      <c r="A317" s="148"/>
      <c r="B317" s="148"/>
      <c r="C317" s="44"/>
      <c r="D317" s="44"/>
      <c r="E317" s="2"/>
      <c r="F317" s="2"/>
      <c r="G317" s="7"/>
      <c r="H317" s="7"/>
      <c r="I317" s="148"/>
      <c r="J317" s="2"/>
      <c r="K317" s="2"/>
      <c r="L317" s="2"/>
      <c r="M317" s="8"/>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172"/>
      <c r="AQ317" s="172"/>
      <c r="AR317" s="172"/>
      <c r="AS317" s="172"/>
      <c r="AT317" s="172"/>
      <c r="AU317" s="172"/>
      <c r="AV317" s="172"/>
    </row>
    <row r="318" spans="1:48" ht="12.75" customHeight="1">
      <c r="A318" s="148"/>
      <c r="B318" s="148"/>
      <c r="C318" s="44"/>
      <c r="D318" s="44"/>
      <c r="E318" s="2"/>
      <c r="F318" s="2"/>
      <c r="G318" s="7"/>
      <c r="H318" s="7"/>
      <c r="I318" s="148"/>
      <c r="J318" s="2"/>
      <c r="K318" s="2"/>
      <c r="L318" s="2"/>
      <c r="M318" s="8"/>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172"/>
      <c r="AQ318" s="172"/>
      <c r="AR318" s="172"/>
      <c r="AS318" s="172"/>
      <c r="AT318" s="172"/>
      <c r="AU318" s="172"/>
      <c r="AV318" s="172"/>
    </row>
    <row r="319" spans="1:48" ht="12.75" customHeight="1">
      <c r="A319" s="148"/>
      <c r="B319" s="148"/>
      <c r="C319" s="44"/>
      <c r="D319" s="44"/>
      <c r="E319" s="2"/>
      <c r="F319" s="2"/>
      <c r="G319" s="7"/>
      <c r="H319" s="7"/>
      <c r="I319" s="148"/>
      <c r="J319" s="2"/>
      <c r="K319" s="2"/>
      <c r="L319" s="2"/>
      <c r="M319" s="8"/>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172"/>
      <c r="AQ319" s="172"/>
      <c r="AR319" s="172"/>
      <c r="AS319" s="172"/>
      <c r="AT319" s="172"/>
      <c r="AU319" s="172"/>
      <c r="AV319" s="172"/>
    </row>
    <row r="320" spans="1:48" ht="12.75" customHeight="1">
      <c r="A320" s="148"/>
      <c r="B320" s="148"/>
      <c r="C320" s="44"/>
      <c r="D320" s="44"/>
      <c r="E320" s="2"/>
      <c r="F320" s="2"/>
      <c r="G320" s="7"/>
      <c r="H320" s="7"/>
      <c r="I320" s="148"/>
      <c r="J320" s="2"/>
      <c r="K320" s="2"/>
      <c r="L320" s="2"/>
      <c r="M320" s="8"/>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172"/>
      <c r="AQ320" s="172"/>
      <c r="AR320" s="172"/>
      <c r="AS320" s="172"/>
      <c r="AT320" s="172"/>
      <c r="AU320" s="172"/>
      <c r="AV320" s="172"/>
    </row>
    <row r="321" spans="1:48" ht="12.75" customHeight="1">
      <c r="A321" s="148"/>
      <c r="B321" s="148"/>
      <c r="C321" s="44"/>
      <c r="D321" s="44"/>
      <c r="E321" s="2"/>
      <c r="F321" s="2"/>
      <c r="G321" s="7"/>
      <c r="H321" s="7"/>
      <c r="I321" s="148"/>
      <c r="J321" s="2"/>
      <c r="K321" s="2"/>
      <c r="L321" s="2"/>
      <c r="M321" s="8"/>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172"/>
      <c r="AQ321" s="172"/>
      <c r="AR321" s="172"/>
      <c r="AS321" s="172"/>
      <c r="AT321" s="172"/>
      <c r="AU321" s="172"/>
      <c r="AV321" s="172"/>
    </row>
    <row r="322" spans="1:48" ht="12.75" customHeight="1">
      <c r="A322" s="148"/>
      <c r="B322" s="148"/>
      <c r="C322" s="44"/>
      <c r="D322" s="44"/>
      <c r="E322" s="2"/>
      <c r="F322" s="2"/>
      <c r="G322" s="7"/>
      <c r="H322" s="7"/>
      <c r="I322" s="148"/>
      <c r="J322" s="2"/>
      <c r="K322" s="2"/>
      <c r="L322" s="2"/>
      <c r="M322" s="8"/>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172"/>
      <c r="AQ322" s="172"/>
      <c r="AR322" s="172"/>
      <c r="AS322" s="172"/>
      <c r="AT322" s="172"/>
      <c r="AU322" s="172"/>
      <c r="AV322" s="172"/>
    </row>
    <row r="323" spans="1:48" ht="12.75" customHeight="1">
      <c r="A323" s="148"/>
      <c r="B323" s="148"/>
      <c r="C323" s="44"/>
      <c r="D323" s="44"/>
      <c r="E323" s="2"/>
      <c r="F323" s="2"/>
      <c r="G323" s="7"/>
      <c r="H323" s="7"/>
      <c r="I323" s="148"/>
      <c r="J323" s="2"/>
      <c r="K323" s="2"/>
      <c r="L323" s="2"/>
      <c r="M323" s="8"/>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172"/>
      <c r="AQ323" s="172"/>
      <c r="AR323" s="172"/>
      <c r="AS323" s="172"/>
      <c r="AT323" s="172"/>
      <c r="AU323" s="172"/>
      <c r="AV323" s="172"/>
    </row>
    <row r="324" spans="1:48" ht="12.75" customHeight="1">
      <c r="A324" s="148"/>
      <c r="B324" s="148"/>
      <c r="C324" s="44"/>
      <c r="D324" s="44"/>
      <c r="E324" s="2"/>
      <c r="F324" s="2"/>
      <c r="G324" s="7"/>
      <c r="H324" s="7"/>
      <c r="I324" s="148"/>
      <c r="J324" s="2"/>
      <c r="K324" s="2"/>
      <c r="L324" s="2"/>
      <c r="M324" s="8"/>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172"/>
      <c r="AQ324" s="172"/>
      <c r="AR324" s="172"/>
      <c r="AS324" s="172"/>
      <c r="AT324" s="172"/>
      <c r="AU324" s="172"/>
      <c r="AV324" s="172"/>
    </row>
    <row r="325" spans="1:48" ht="12.75" customHeight="1">
      <c r="A325" s="148"/>
      <c r="B325" s="148"/>
      <c r="C325" s="44"/>
      <c r="D325" s="44"/>
      <c r="E325" s="2"/>
      <c r="F325" s="2"/>
      <c r="G325" s="7"/>
      <c r="H325" s="7"/>
      <c r="I325" s="148"/>
      <c r="J325" s="2"/>
      <c r="K325" s="2"/>
      <c r="L325" s="2"/>
      <c r="M325" s="8"/>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172"/>
      <c r="AQ325" s="172"/>
      <c r="AR325" s="172"/>
      <c r="AS325" s="172"/>
      <c r="AT325" s="172"/>
      <c r="AU325" s="172"/>
      <c r="AV325" s="172"/>
    </row>
    <row r="326" spans="1:48" ht="12.75" customHeight="1">
      <c r="A326" s="148"/>
      <c r="B326" s="148"/>
      <c r="C326" s="44"/>
      <c r="D326" s="44"/>
      <c r="E326" s="2"/>
      <c r="F326" s="2"/>
      <c r="G326" s="7"/>
      <c r="H326" s="7"/>
      <c r="I326" s="148"/>
      <c r="J326" s="2"/>
      <c r="K326" s="2"/>
      <c r="L326" s="2"/>
      <c r="M326" s="8"/>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172"/>
      <c r="AQ326" s="172"/>
      <c r="AR326" s="172"/>
      <c r="AS326" s="172"/>
      <c r="AT326" s="172"/>
      <c r="AU326" s="172"/>
      <c r="AV326" s="172"/>
    </row>
    <row r="327" spans="1:48" ht="12.75" customHeight="1">
      <c r="A327" s="148"/>
      <c r="B327" s="148"/>
      <c r="C327" s="44"/>
      <c r="D327" s="44"/>
      <c r="E327" s="2"/>
      <c r="F327" s="2"/>
      <c r="G327" s="7"/>
      <c r="H327" s="7"/>
      <c r="I327" s="148"/>
      <c r="J327" s="2"/>
      <c r="K327" s="2"/>
      <c r="L327" s="2"/>
      <c r="M327" s="8"/>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172"/>
      <c r="AQ327" s="172"/>
      <c r="AR327" s="172"/>
      <c r="AS327" s="172"/>
      <c r="AT327" s="172"/>
      <c r="AU327" s="172"/>
      <c r="AV327" s="172"/>
    </row>
    <row r="328" spans="1:48" ht="12.75" customHeight="1">
      <c r="A328" s="148"/>
      <c r="B328" s="148"/>
      <c r="C328" s="44"/>
      <c r="D328" s="44"/>
      <c r="E328" s="2"/>
      <c r="F328" s="2"/>
      <c r="G328" s="7"/>
      <c r="H328" s="7"/>
      <c r="I328" s="148"/>
      <c r="J328" s="2"/>
      <c r="K328" s="2"/>
      <c r="L328" s="2"/>
      <c r="M328" s="8"/>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172"/>
      <c r="AQ328" s="172"/>
      <c r="AR328" s="172"/>
      <c r="AS328" s="172"/>
      <c r="AT328" s="172"/>
      <c r="AU328" s="172"/>
      <c r="AV328" s="172"/>
    </row>
    <row r="329" spans="1:48" ht="12.75" customHeight="1">
      <c r="A329" s="148"/>
      <c r="B329" s="148"/>
      <c r="C329" s="44"/>
      <c r="D329" s="44"/>
      <c r="E329" s="2"/>
      <c r="F329" s="2"/>
      <c r="G329" s="7"/>
      <c r="H329" s="7"/>
      <c r="I329" s="148"/>
      <c r="J329" s="2"/>
      <c r="K329" s="2"/>
      <c r="L329" s="2"/>
      <c r="M329" s="8"/>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172"/>
      <c r="AQ329" s="172"/>
      <c r="AR329" s="172"/>
      <c r="AS329" s="172"/>
      <c r="AT329" s="172"/>
      <c r="AU329" s="172"/>
      <c r="AV329" s="172"/>
    </row>
    <row r="330" spans="1:48" ht="12.75" customHeight="1">
      <c r="A330" s="148"/>
      <c r="B330" s="148"/>
      <c r="C330" s="44"/>
      <c r="D330" s="44"/>
      <c r="E330" s="2"/>
      <c r="F330" s="2"/>
      <c r="G330" s="7"/>
      <c r="H330" s="7"/>
      <c r="I330" s="148"/>
      <c r="J330" s="2"/>
      <c r="K330" s="2"/>
      <c r="L330" s="2"/>
      <c r="M330" s="8"/>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172"/>
      <c r="AQ330" s="172"/>
      <c r="AR330" s="172"/>
      <c r="AS330" s="172"/>
      <c r="AT330" s="172"/>
      <c r="AU330" s="172"/>
      <c r="AV330" s="172"/>
    </row>
    <row r="331" spans="1:48" ht="12.75" customHeight="1">
      <c r="A331" s="148"/>
      <c r="B331" s="148"/>
      <c r="C331" s="44"/>
      <c r="D331" s="44"/>
      <c r="E331" s="2"/>
      <c r="F331" s="2"/>
      <c r="G331" s="7"/>
      <c r="H331" s="7"/>
      <c r="I331" s="148"/>
      <c r="J331" s="2"/>
      <c r="K331" s="2"/>
      <c r="L331" s="2"/>
      <c r="M331" s="8"/>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172"/>
      <c r="AQ331" s="172"/>
      <c r="AR331" s="172"/>
      <c r="AS331" s="172"/>
      <c r="AT331" s="172"/>
      <c r="AU331" s="172"/>
      <c r="AV331" s="172"/>
    </row>
    <row r="332" spans="1:48" ht="12.75" customHeight="1">
      <c r="A332" s="148"/>
      <c r="B332" s="148"/>
      <c r="C332" s="44"/>
      <c r="D332" s="44"/>
      <c r="E332" s="2"/>
      <c r="F332" s="2"/>
      <c r="G332" s="7"/>
      <c r="H332" s="7"/>
      <c r="I332" s="148"/>
      <c r="J332" s="2"/>
      <c r="K332" s="2"/>
      <c r="L332" s="2"/>
      <c r="M332" s="8"/>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172"/>
      <c r="AQ332" s="172"/>
      <c r="AR332" s="172"/>
      <c r="AS332" s="172"/>
      <c r="AT332" s="172"/>
      <c r="AU332" s="172"/>
      <c r="AV332" s="172"/>
    </row>
    <row r="333" spans="1:48" ht="12.75" customHeight="1">
      <c r="A333" s="148"/>
      <c r="B333" s="148"/>
      <c r="C333" s="44"/>
      <c r="D333" s="44"/>
      <c r="E333" s="2"/>
      <c r="F333" s="2"/>
      <c r="G333" s="7"/>
      <c r="H333" s="7"/>
      <c r="I333" s="148"/>
      <c r="J333" s="2"/>
      <c r="K333" s="2"/>
      <c r="L333" s="2"/>
      <c r="M333" s="8"/>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172"/>
      <c r="AQ333" s="172"/>
      <c r="AR333" s="172"/>
      <c r="AS333" s="172"/>
      <c r="AT333" s="172"/>
      <c r="AU333" s="172"/>
      <c r="AV333" s="172"/>
    </row>
    <row r="334" spans="1:48" ht="12.75" customHeight="1">
      <c r="A334" s="148"/>
      <c r="B334" s="148"/>
      <c r="C334" s="44"/>
      <c r="D334" s="44"/>
      <c r="E334" s="2"/>
      <c r="F334" s="2"/>
      <c r="G334" s="7"/>
      <c r="H334" s="7"/>
      <c r="I334" s="148"/>
      <c r="J334" s="2"/>
      <c r="K334" s="2"/>
      <c r="L334" s="2"/>
      <c r="M334" s="8"/>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172"/>
      <c r="AQ334" s="172"/>
      <c r="AR334" s="172"/>
      <c r="AS334" s="172"/>
      <c r="AT334" s="172"/>
      <c r="AU334" s="172"/>
      <c r="AV334" s="172"/>
    </row>
    <row r="335" spans="1:48" ht="12.75" customHeight="1">
      <c r="A335" s="148"/>
      <c r="B335" s="148"/>
      <c r="C335" s="44"/>
      <c r="D335" s="44"/>
      <c r="E335" s="2"/>
      <c r="F335" s="2"/>
      <c r="G335" s="7"/>
      <c r="H335" s="7"/>
      <c r="I335" s="148"/>
      <c r="J335" s="2"/>
      <c r="K335" s="2"/>
      <c r="L335" s="2"/>
      <c r="M335" s="8"/>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172"/>
      <c r="AQ335" s="172"/>
      <c r="AR335" s="172"/>
      <c r="AS335" s="172"/>
      <c r="AT335" s="172"/>
      <c r="AU335" s="172"/>
      <c r="AV335" s="172"/>
    </row>
    <row r="336" spans="1:48" ht="12.75" customHeight="1">
      <c r="A336" s="148"/>
      <c r="B336" s="148"/>
      <c r="C336" s="44"/>
      <c r="D336" s="44"/>
      <c r="E336" s="2"/>
      <c r="F336" s="2"/>
      <c r="G336" s="7"/>
      <c r="H336" s="7"/>
      <c r="I336" s="148"/>
      <c r="J336" s="2"/>
      <c r="K336" s="2"/>
      <c r="L336" s="2"/>
      <c r="M336" s="8"/>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172"/>
      <c r="AQ336" s="172"/>
      <c r="AR336" s="172"/>
      <c r="AS336" s="172"/>
      <c r="AT336" s="172"/>
      <c r="AU336" s="172"/>
      <c r="AV336" s="172"/>
    </row>
    <row r="337" spans="1:48" ht="12.75" customHeight="1">
      <c r="A337" s="148"/>
      <c r="B337" s="148"/>
      <c r="C337" s="44"/>
      <c r="D337" s="44"/>
      <c r="E337" s="2"/>
      <c r="F337" s="2"/>
      <c r="G337" s="7"/>
      <c r="H337" s="7"/>
      <c r="I337" s="148"/>
      <c r="J337" s="2"/>
      <c r="K337" s="2"/>
      <c r="L337" s="2"/>
      <c r="M337" s="8"/>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172"/>
      <c r="AQ337" s="172"/>
      <c r="AR337" s="172"/>
      <c r="AS337" s="172"/>
      <c r="AT337" s="172"/>
      <c r="AU337" s="172"/>
      <c r="AV337" s="172"/>
    </row>
    <row r="338" spans="1:48" ht="12.75" customHeight="1">
      <c r="A338" s="148"/>
      <c r="B338" s="148"/>
      <c r="C338" s="44"/>
      <c r="D338" s="44"/>
      <c r="E338" s="2"/>
      <c r="F338" s="2"/>
      <c r="G338" s="7"/>
      <c r="H338" s="7"/>
      <c r="I338" s="148"/>
      <c r="J338" s="2"/>
      <c r="K338" s="2"/>
      <c r="L338" s="2"/>
      <c r="M338" s="8"/>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172"/>
      <c r="AQ338" s="172"/>
      <c r="AR338" s="172"/>
      <c r="AS338" s="172"/>
      <c r="AT338" s="172"/>
      <c r="AU338" s="172"/>
      <c r="AV338" s="172"/>
    </row>
    <row r="339" spans="1:48" ht="12.75" customHeight="1">
      <c r="A339" s="148"/>
      <c r="B339" s="148"/>
      <c r="C339" s="44"/>
      <c r="D339" s="44"/>
      <c r="E339" s="2"/>
      <c r="F339" s="2"/>
      <c r="G339" s="7"/>
      <c r="H339" s="7"/>
      <c r="I339" s="148"/>
      <c r="J339" s="2"/>
      <c r="K339" s="2"/>
      <c r="L339" s="2"/>
      <c r="M339" s="8"/>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172"/>
      <c r="AQ339" s="172"/>
      <c r="AR339" s="172"/>
      <c r="AS339" s="172"/>
      <c r="AT339" s="172"/>
      <c r="AU339" s="172"/>
      <c r="AV339" s="172"/>
    </row>
    <row r="340" spans="1:48" ht="12.75" customHeight="1">
      <c r="A340" s="148"/>
      <c r="B340" s="148"/>
      <c r="C340" s="44"/>
      <c r="D340" s="44"/>
      <c r="E340" s="2"/>
      <c r="F340" s="2"/>
      <c r="G340" s="7"/>
      <c r="H340" s="7"/>
      <c r="I340" s="148"/>
      <c r="J340" s="2"/>
      <c r="K340" s="2"/>
      <c r="L340" s="2"/>
      <c r="M340" s="8"/>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172"/>
      <c r="AQ340" s="172"/>
      <c r="AR340" s="172"/>
      <c r="AS340" s="172"/>
      <c r="AT340" s="172"/>
      <c r="AU340" s="172"/>
      <c r="AV340" s="172"/>
    </row>
    <row r="341" spans="1:48" ht="12.75" customHeight="1">
      <c r="A341" s="148"/>
      <c r="B341" s="148"/>
      <c r="C341" s="44"/>
      <c r="D341" s="44"/>
      <c r="E341" s="2"/>
      <c r="F341" s="2"/>
      <c r="G341" s="7"/>
      <c r="H341" s="7"/>
      <c r="I341" s="148"/>
      <c r="J341" s="2"/>
      <c r="K341" s="2"/>
      <c r="L341" s="2"/>
      <c r="M341" s="8"/>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172"/>
      <c r="AQ341" s="172"/>
      <c r="AR341" s="172"/>
      <c r="AS341" s="172"/>
      <c r="AT341" s="172"/>
      <c r="AU341" s="172"/>
      <c r="AV341" s="172"/>
    </row>
    <row r="342" spans="1:48" ht="12.75" customHeight="1">
      <c r="A342" s="148"/>
      <c r="B342" s="148"/>
      <c r="C342" s="44"/>
      <c r="D342" s="44"/>
      <c r="E342" s="2"/>
      <c r="F342" s="2"/>
      <c r="G342" s="7"/>
      <c r="H342" s="7"/>
      <c r="I342" s="148"/>
      <c r="J342" s="2"/>
      <c r="K342" s="2"/>
      <c r="L342" s="2"/>
      <c r="M342" s="8"/>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172"/>
      <c r="AQ342" s="172"/>
      <c r="AR342" s="172"/>
      <c r="AS342" s="172"/>
      <c r="AT342" s="172"/>
      <c r="AU342" s="172"/>
      <c r="AV342" s="172"/>
    </row>
    <row r="343" spans="1:48" ht="12.75" customHeight="1">
      <c r="A343" s="148"/>
      <c r="B343" s="148"/>
      <c r="C343" s="44"/>
      <c r="D343" s="44"/>
      <c r="E343" s="2"/>
      <c r="F343" s="2"/>
      <c r="G343" s="7"/>
      <c r="H343" s="7"/>
      <c r="I343" s="148"/>
      <c r="J343" s="2"/>
      <c r="K343" s="2"/>
      <c r="L343" s="2"/>
      <c r="M343" s="8"/>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172"/>
      <c r="AQ343" s="172"/>
      <c r="AR343" s="172"/>
      <c r="AS343" s="172"/>
      <c r="AT343" s="172"/>
      <c r="AU343" s="172"/>
      <c r="AV343" s="172"/>
    </row>
    <row r="344" spans="1:48" ht="12.75" customHeight="1">
      <c r="A344" s="148"/>
      <c r="B344" s="148"/>
      <c r="C344" s="44"/>
      <c r="D344" s="44"/>
      <c r="E344" s="2"/>
      <c r="F344" s="2"/>
      <c r="G344" s="7"/>
      <c r="H344" s="7"/>
      <c r="I344" s="148"/>
      <c r="J344" s="2"/>
      <c r="K344" s="2"/>
      <c r="L344" s="2"/>
      <c r="M344" s="8"/>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172"/>
      <c r="AQ344" s="172"/>
      <c r="AR344" s="172"/>
      <c r="AS344" s="172"/>
      <c r="AT344" s="172"/>
      <c r="AU344" s="172"/>
      <c r="AV344" s="172"/>
    </row>
    <row r="345" spans="1:48" ht="12.75" customHeight="1">
      <c r="A345" s="148"/>
      <c r="B345" s="148"/>
      <c r="C345" s="44"/>
      <c r="D345" s="44"/>
      <c r="E345" s="2"/>
      <c r="F345" s="2"/>
      <c r="G345" s="7"/>
      <c r="H345" s="7"/>
      <c r="I345" s="148"/>
      <c r="J345" s="2"/>
      <c r="K345" s="2"/>
      <c r="L345" s="2"/>
      <c r="M345" s="8"/>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172"/>
      <c r="AQ345" s="172"/>
      <c r="AR345" s="172"/>
      <c r="AS345" s="172"/>
      <c r="AT345" s="172"/>
      <c r="AU345" s="172"/>
      <c r="AV345" s="172"/>
    </row>
    <row r="346" spans="1:48" ht="12.75" customHeight="1">
      <c r="A346" s="148"/>
      <c r="B346" s="148"/>
      <c r="C346" s="44"/>
      <c r="D346" s="44"/>
      <c r="E346" s="2"/>
      <c r="F346" s="2"/>
      <c r="G346" s="7"/>
      <c r="H346" s="7"/>
      <c r="I346" s="148"/>
      <c r="J346" s="2"/>
      <c r="K346" s="2"/>
      <c r="L346" s="2"/>
      <c r="M346" s="8"/>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172"/>
      <c r="AQ346" s="172"/>
      <c r="AR346" s="172"/>
      <c r="AS346" s="172"/>
      <c r="AT346" s="172"/>
      <c r="AU346" s="172"/>
      <c r="AV346" s="172"/>
    </row>
    <row r="347" spans="1:48" ht="12.75" customHeight="1">
      <c r="A347" s="148"/>
      <c r="B347" s="148"/>
      <c r="C347" s="44"/>
      <c r="D347" s="44"/>
      <c r="E347" s="2"/>
      <c r="F347" s="2"/>
      <c r="G347" s="7"/>
      <c r="H347" s="7"/>
      <c r="I347" s="148"/>
      <c r="J347" s="2"/>
      <c r="K347" s="2"/>
      <c r="L347" s="2"/>
      <c r="M347" s="8"/>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172"/>
      <c r="AQ347" s="172"/>
      <c r="AR347" s="172"/>
      <c r="AS347" s="172"/>
      <c r="AT347" s="172"/>
      <c r="AU347" s="172"/>
      <c r="AV347" s="172"/>
    </row>
    <row r="348" spans="1:48" ht="12.75" customHeight="1">
      <c r="A348" s="148"/>
      <c r="B348" s="148"/>
      <c r="C348" s="44"/>
      <c r="D348" s="44"/>
      <c r="E348" s="2"/>
      <c r="F348" s="2"/>
      <c r="G348" s="7"/>
      <c r="H348" s="7"/>
      <c r="I348" s="148"/>
      <c r="J348" s="2"/>
      <c r="K348" s="2"/>
      <c r="L348" s="2"/>
      <c r="M348" s="8"/>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172"/>
      <c r="AQ348" s="172"/>
      <c r="AR348" s="172"/>
      <c r="AS348" s="172"/>
      <c r="AT348" s="172"/>
      <c r="AU348" s="172"/>
      <c r="AV348" s="172"/>
    </row>
    <row r="349" spans="1:48" ht="12.75" customHeight="1">
      <c r="A349" s="148"/>
      <c r="B349" s="148"/>
      <c r="C349" s="44"/>
      <c r="D349" s="44"/>
      <c r="E349" s="2"/>
      <c r="F349" s="2"/>
      <c r="G349" s="7"/>
      <c r="H349" s="7"/>
      <c r="I349" s="148"/>
      <c r="J349" s="2"/>
      <c r="K349" s="2"/>
      <c r="L349" s="2"/>
      <c r="M349" s="8"/>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172"/>
      <c r="AQ349" s="172"/>
      <c r="AR349" s="172"/>
      <c r="AS349" s="172"/>
      <c r="AT349" s="172"/>
      <c r="AU349" s="172"/>
      <c r="AV349" s="172"/>
    </row>
    <row r="350" spans="1:48" ht="12.75" customHeight="1">
      <c r="A350" s="148"/>
      <c r="B350" s="148"/>
      <c r="C350" s="44"/>
      <c r="D350" s="44"/>
      <c r="E350" s="2"/>
      <c r="F350" s="2"/>
      <c r="G350" s="7"/>
      <c r="H350" s="7"/>
      <c r="I350" s="148"/>
      <c r="J350" s="2"/>
      <c r="K350" s="2"/>
      <c r="L350" s="2"/>
      <c r="M350" s="8"/>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172"/>
      <c r="AQ350" s="172"/>
      <c r="AR350" s="172"/>
      <c r="AS350" s="172"/>
      <c r="AT350" s="172"/>
      <c r="AU350" s="172"/>
      <c r="AV350" s="172"/>
    </row>
    <row r="351" spans="1:48" ht="12.75" customHeight="1">
      <c r="A351" s="148"/>
      <c r="B351" s="148"/>
      <c r="C351" s="44"/>
      <c r="D351" s="44"/>
      <c r="E351" s="2"/>
      <c r="F351" s="2"/>
      <c r="G351" s="7"/>
      <c r="H351" s="7"/>
      <c r="I351" s="148"/>
      <c r="J351" s="2"/>
      <c r="K351" s="2"/>
      <c r="L351" s="2"/>
      <c r="M351" s="8"/>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172"/>
      <c r="AQ351" s="172"/>
      <c r="AR351" s="172"/>
      <c r="AS351" s="172"/>
      <c r="AT351" s="172"/>
      <c r="AU351" s="172"/>
      <c r="AV351" s="172"/>
    </row>
    <row r="352" spans="1:48" ht="12.75" customHeight="1">
      <c r="A352" s="148"/>
      <c r="B352" s="148"/>
      <c r="C352" s="44"/>
      <c r="D352" s="44"/>
      <c r="E352" s="2"/>
      <c r="F352" s="2"/>
      <c r="G352" s="7"/>
      <c r="H352" s="7"/>
      <c r="I352" s="148"/>
      <c r="J352" s="2"/>
      <c r="K352" s="2"/>
      <c r="L352" s="2"/>
      <c r="M352" s="8"/>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172"/>
      <c r="AQ352" s="172"/>
      <c r="AR352" s="172"/>
      <c r="AS352" s="172"/>
      <c r="AT352" s="172"/>
      <c r="AU352" s="172"/>
      <c r="AV352" s="172"/>
    </row>
    <row r="353" spans="1:48" ht="12.75" customHeight="1">
      <c r="A353" s="148"/>
      <c r="B353" s="148"/>
      <c r="C353" s="44"/>
      <c r="D353" s="44"/>
      <c r="E353" s="2"/>
      <c r="F353" s="2"/>
      <c r="G353" s="7"/>
      <c r="H353" s="7"/>
      <c r="I353" s="148"/>
      <c r="J353" s="2"/>
      <c r="K353" s="2"/>
      <c r="L353" s="2"/>
      <c r="M353" s="8"/>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172"/>
      <c r="AQ353" s="172"/>
      <c r="AR353" s="172"/>
      <c r="AS353" s="172"/>
      <c r="AT353" s="172"/>
      <c r="AU353" s="172"/>
      <c r="AV353" s="172"/>
    </row>
    <row r="354" spans="1:48" ht="12.75" customHeight="1">
      <c r="A354" s="148"/>
      <c r="B354" s="148"/>
      <c r="C354" s="44"/>
      <c r="D354" s="44"/>
      <c r="E354" s="2"/>
      <c r="F354" s="2"/>
      <c r="G354" s="7"/>
      <c r="H354" s="7"/>
      <c r="I354" s="148"/>
      <c r="J354" s="2"/>
      <c r="K354" s="2"/>
      <c r="L354" s="2"/>
      <c r="M354" s="8"/>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172"/>
      <c r="AQ354" s="172"/>
      <c r="AR354" s="172"/>
      <c r="AS354" s="172"/>
      <c r="AT354" s="172"/>
      <c r="AU354" s="172"/>
      <c r="AV354" s="172"/>
    </row>
    <row r="355" spans="1:48" ht="12.75" customHeight="1">
      <c r="A355" s="148"/>
      <c r="B355" s="148"/>
      <c r="C355" s="44"/>
      <c r="D355" s="44"/>
      <c r="E355" s="2"/>
      <c r="F355" s="2"/>
      <c r="G355" s="7"/>
      <c r="H355" s="7"/>
      <c r="I355" s="148"/>
      <c r="J355" s="2"/>
      <c r="K355" s="2"/>
      <c r="L355" s="2"/>
      <c r="M355" s="8"/>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172"/>
      <c r="AQ355" s="172"/>
      <c r="AR355" s="172"/>
      <c r="AS355" s="172"/>
      <c r="AT355" s="172"/>
      <c r="AU355" s="172"/>
      <c r="AV355" s="172"/>
    </row>
    <row r="356" spans="1:48" ht="12.75" customHeight="1">
      <c r="A356" s="148"/>
      <c r="B356" s="148"/>
      <c r="C356" s="44"/>
      <c r="D356" s="44"/>
      <c r="E356" s="2"/>
      <c r="F356" s="2"/>
      <c r="G356" s="7"/>
      <c r="H356" s="7"/>
      <c r="I356" s="148"/>
      <c r="J356" s="2"/>
      <c r="K356" s="2"/>
      <c r="L356" s="2"/>
      <c r="M356" s="8"/>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172"/>
      <c r="AQ356" s="172"/>
      <c r="AR356" s="172"/>
      <c r="AS356" s="172"/>
      <c r="AT356" s="172"/>
      <c r="AU356" s="172"/>
      <c r="AV356" s="172"/>
    </row>
    <row r="357" spans="1:48" ht="12.75" customHeight="1">
      <c r="A357" s="148"/>
      <c r="B357" s="148"/>
      <c r="C357" s="44"/>
      <c r="D357" s="44"/>
      <c r="E357" s="2"/>
      <c r="F357" s="2"/>
      <c r="G357" s="7"/>
      <c r="H357" s="7"/>
      <c r="I357" s="148"/>
      <c r="J357" s="2"/>
      <c r="K357" s="2"/>
      <c r="L357" s="2"/>
      <c r="M357" s="8"/>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172"/>
      <c r="AQ357" s="172"/>
      <c r="AR357" s="172"/>
      <c r="AS357" s="172"/>
      <c r="AT357" s="172"/>
      <c r="AU357" s="172"/>
      <c r="AV357" s="172"/>
    </row>
    <row r="358" spans="1:48" ht="12.75" customHeight="1">
      <c r="A358" s="148"/>
      <c r="B358" s="148"/>
      <c r="C358" s="44"/>
      <c r="D358" s="44"/>
      <c r="E358" s="2"/>
      <c r="F358" s="2"/>
      <c r="G358" s="7"/>
      <c r="H358" s="7"/>
      <c r="I358" s="148"/>
      <c r="J358" s="2"/>
      <c r="K358" s="2"/>
      <c r="L358" s="2"/>
      <c r="M358" s="8"/>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172"/>
      <c r="AQ358" s="172"/>
      <c r="AR358" s="172"/>
      <c r="AS358" s="172"/>
      <c r="AT358" s="172"/>
      <c r="AU358" s="172"/>
      <c r="AV358" s="172"/>
    </row>
    <row r="359" spans="1:48" ht="12.75" customHeight="1">
      <c r="A359" s="148"/>
      <c r="B359" s="148"/>
      <c r="C359" s="44"/>
      <c r="D359" s="44"/>
      <c r="E359" s="2"/>
      <c r="F359" s="2"/>
      <c r="G359" s="7"/>
      <c r="H359" s="7"/>
      <c r="I359" s="148"/>
      <c r="J359" s="2"/>
      <c r="K359" s="2"/>
      <c r="L359" s="2"/>
      <c r="M359" s="8"/>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172"/>
      <c r="AQ359" s="172"/>
      <c r="AR359" s="172"/>
      <c r="AS359" s="172"/>
      <c r="AT359" s="172"/>
      <c r="AU359" s="172"/>
      <c r="AV359" s="172"/>
    </row>
    <row r="360" spans="1:48" ht="12.75" customHeight="1">
      <c r="A360" s="148"/>
      <c r="B360" s="148"/>
      <c r="C360" s="44"/>
      <c r="D360" s="44"/>
      <c r="E360" s="2"/>
      <c r="F360" s="2"/>
      <c r="G360" s="7"/>
      <c r="H360" s="7"/>
      <c r="I360" s="148"/>
      <c r="J360" s="2"/>
      <c r="K360" s="2"/>
      <c r="L360" s="2"/>
      <c r="M360" s="8"/>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172"/>
      <c r="AQ360" s="172"/>
      <c r="AR360" s="172"/>
      <c r="AS360" s="172"/>
      <c r="AT360" s="172"/>
      <c r="AU360" s="172"/>
      <c r="AV360" s="172"/>
    </row>
    <row r="361" spans="1:48" ht="12.75" customHeight="1">
      <c r="A361" s="148"/>
      <c r="B361" s="148"/>
      <c r="C361" s="44"/>
      <c r="D361" s="44"/>
      <c r="E361" s="2"/>
      <c r="F361" s="2"/>
      <c r="G361" s="7"/>
      <c r="H361" s="7"/>
      <c r="I361" s="148"/>
      <c r="J361" s="2"/>
      <c r="K361" s="2"/>
      <c r="L361" s="2"/>
      <c r="M361" s="8"/>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172"/>
      <c r="AQ361" s="172"/>
      <c r="AR361" s="172"/>
      <c r="AS361" s="172"/>
      <c r="AT361" s="172"/>
      <c r="AU361" s="172"/>
      <c r="AV361" s="172"/>
    </row>
    <row r="362" spans="1:48" ht="12.75" customHeight="1">
      <c r="A362" s="148"/>
      <c r="B362" s="148"/>
      <c r="C362" s="44"/>
      <c r="D362" s="44"/>
      <c r="E362" s="2"/>
      <c r="F362" s="2"/>
      <c r="G362" s="7"/>
      <c r="H362" s="7"/>
      <c r="I362" s="148"/>
      <c r="J362" s="2"/>
      <c r="K362" s="2"/>
      <c r="L362" s="2"/>
      <c r="M362" s="8"/>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172"/>
      <c r="AQ362" s="172"/>
      <c r="AR362" s="172"/>
      <c r="AS362" s="172"/>
      <c r="AT362" s="172"/>
      <c r="AU362" s="172"/>
      <c r="AV362" s="172"/>
    </row>
    <row r="363" spans="1:48" ht="12.75" customHeight="1">
      <c r="A363" s="148"/>
      <c r="B363" s="148"/>
      <c r="C363" s="44"/>
      <c r="D363" s="44"/>
      <c r="E363" s="2"/>
      <c r="F363" s="2"/>
      <c r="G363" s="7"/>
      <c r="H363" s="7"/>
      <c r="I363" s="148"/>
      <c r="J363" s="2"/>
      <c r="K363" s="2"/>
      <c r="L363" s="2"/>
      <c r="M363" s="8"/>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172"/>
      <c r="AQ363" s="172"/>
      <c r="AR363" s="172"/>
      <c r="AS363" s="172"/>
      <c r="AT363" s="172"/>
      <c r="AU363" s="172"/>
      <c r="AV363" s="172"/>
    </row>
    <row r="364" spans="1:48" ht="12.75" customHeight="1">
      <c r="A364" s="148"/>
      <c r="B364" s="148"/>
      <c r="C364" s="44"/>
      <c r="D364" s="44"/>
      <c r="E364" s="2"/>
      <c r="F364" s="2"/>
      <c r="G364" s="7"/>
      <c r="H364" s="7"/>
      <c r="I364" s="148"/>
      <c r="J364" s="2"/>
      <c r="K364" s="2"/>
      <c r="L364" s="2"/>
      <c r="M364" s="8"/>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172"/>
      <c r="AQ364" s="172"/>
      <c r="AR364" s="172"/>
      <c r="AS364" s="172"/>
      <c r="AT364" s="172"/>
      <c r="AU364" s="172"/>
      <c r="AV364" s="172"/>
    </row>
    <row r="365" spans="1:48" ht="12.75" customHeight="1">
      <c r="A365" s="148"/>
      <c r="B365" s="148"/>
      <c r="C365" s="44"/>
      <c r="D365" s="44"/>
      <c r="E365" s="2"/>
      <c r="F365" s="2"/>
      <c r="G365" s="7"/>
      <c r="H365" s="7"/>
      <c r="I365" s="148"/>
      <c r="J365" s="2"/>
      <c r="K365" s="2"/>
      <c r="L365" s="2"/>
      <c r="M365" s="8"/>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172"/>
      <c r="AQ365" s="172"/>
      <c r="AR365" s="172"/>
      <c r="AS365" s="172"/>
      <c r="AT365" s="172"/>
      <c r="AU365" s="172"/>
      <c r="AV365" s="172"/>
    </row>
    <row r="366" spans="1:48" ht="12.75" customHeight="1">
      <c r="A366" s="148"/>
      <c r="B366" s="148"/>
      <c r="C366" s="44"/>
      <c r="D366" s="44"/>
      <c r="E366" s="2"/>
      <c r="F366" s="2"/>
      <c r="G366" s="7"/>
      <c r="H366" s="7"/>
      <c r="I366" s="148"/>
      <c r="J366" s="2"/>
      <c r="K366" s="2"/>
      <c r="L366" s="2"/>
      <c r="M366" s="8"/>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172"/>
      <c r="AQ366" s="172"/>
      <c r="AR366" s="172"/>
      <c r="AS366" s="172"/>
      <c r="AT366" s="172"/>
      <c r="AU366" s="172"/>
      <c r="AV366" s="172"/>
    </row>
    <row r="367" spans="1:48" ht="12.75" customHeight="1">
      <c r="A367" s="148"/>
      <c r="B367" s="148"/>
      <c r="C367" s="44"/>
      <c r="D367" s="44"/>
      <c r="E367" s="2"/>
      <c r="F367" s="2"/>
      <c r="G367" s="7"/>
      <c r="H367" s="7"/>
      <c r="I367" s="148"/>
      <c r="J367" s="2"/>
      <c r="K367" s="2"/>
      <c r="L367" s="2"/>
      <c r="M367" s="8"/>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172"/>
      <c r="AQ367" s="172"/>
      <c r="AR367" s="172"/>
      <c r="AS367" s="172"/>
      <c r="AT367" s="172"/>
      <c r="AU367" s="172"/>
      <c r="AV367" s="172"/>
    </row>
    <row r="368" spans="1:48" ht="12.75" customHeight="1">
      <c r="A368" s="148"/>
      <c r="B368" s="148"/>
      <c r="C368" s="44"/>
      <c r="D368" s="44"/>
      <c r="E368" s="2"/>
      <c r="F368" s="2"/>
      <c r="G368" s="7"/>
      <c r="H368" s="7"/>
      <c r="I368" s="148"/>
      <c r="J368" s="2"/>
      <c r="K368" s="2"/>
      <c r="L368" s="2"/>
      <c r="M368" s="8"/>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172"/>
      <c r="AQ368" s="172"/>
      <c r="AR368" s="172"/>
      <c r="AS368" s="172"/>
      <c r="AT368" s="172"/>
      <c r="AU368" s="172"/>
      <c r="AV368" s="172"/>
    </row>
    <row r="369" spans="1:48" ht="12.75" customHeight="1">
      <c r="A369" s="148"/>
      <c r="B369" s="148"/>
      <c r="C369" s="44"/>
      <c r="D369" s="44"/>
      <c r="E369" s="2"/>
      <c r="F369" s="2"/>
      <c r="G369" s="7"/>
      <c r="H369" s="7"/>
      <c r="I369" s="148"/>
      <c r="J369" s="2"/>
      <c r="K369" s="2"/>
      <c r="L369" s="2"/>
      <c r="M369" s="8"/>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172"/>
      <c r="AQ369" s="172"/>
      <c r="AR369" s="172"/>
      <c r="AS369" s="172"/>
      <c r="AT369" s="172"/>
      <c r="AU369" s="172"/>
      <c r="AV369" s="172"/>
    </row>
    <row r="370" spans="1:48" ht="12.75" customHeight="1">
      <c r="A370" s="148"/>
      <c r="B370" s="148"/>
      <c r="C370" s="44"/>
      <c r="D370" s="44"/>
      <c r="E370" s="2"/>
      <c r="F370" s="2"/>
      <c r="G370" s="7"/>
      <c r="H370" s="7"/>
      <c r="I370" s="148"/>
      <c r="J370" s="2"/>
      <c r="K370" s="2"/>
      <c r="L370" s="2"/>
      <c r="M370" s="8"/>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172"/>
      <c r="AQ370" s="172"/>
      <c r="AR370" s="172"/>
      <c r="AS370" s="172"/>
      <c r="AT370" s="172"/>
      <c r="AU370" s="172"/>
      <c r="AV370" s="172"/>
    </row>
    <row r="371" spans="1:48" ht="12.75" customHeight="1">
      <c r="A371" s="148"/>
      <c r="B371" s="148"/>
      <c r="C371" s="44"/>
      <c r="D371" s="44"/>
      <c r="E371" s="2"/>
      <c r="F371" s="2"/>
      <c r="G371" s="7"/>
      <c r="H371" s="7"/>
      <c r="I371" s="148"/>
      <c r="J371" s="2"/>
      <c r="K371" s="2"/>
      <c r="L371" s="2"/>
      <c r="M371" s="8"/>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172"/>
      <c r="AQ371" s="172"/>
      <c r="AR371" s="172"/>
      <c r="AS371" s="172"/>
      <c r="AT371" s="172"/>
      <c r="AU371" s="172"/>
      <c r="AV371" s="172"/>
    </row>
    <row r="372" spans="1:48" ht="12.75" customHeight="1">
      <c r="A372" s="148"/>
      <c r="B372" s="148"/>
      <c r="C372" s="44"/>
      <c r="D372" s="44"/>
      <c r="E372" s="2"/>
      <c r="F372" s="2"/>
      <c r="G372" s="7"/>
      <c r="H372" s="7"/>
      <c r="I372" s="148"/>
      <c r="J372" s="2"/>
      <c r="K372" s="2"/>
      <c r="L372" s="2"/>
      <c r="M372" s="8"/>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172"/>
      <c r="AQ372" s="172"/>
      <c r="AR372" s="172"/>
      <c r="AS372" s="172"/>
      <c r="AT372" s="172"/>
      <c r="AU372" s="172"/>
      <c r="AV372" s="172"/>
    </row>
    <row r="373" spans="1:48" ht="12.75" customHeight="1">
      <c r="A373" s="148"/>
      <c r="B373" s="148"/>
      <c r="C373" s="44"/>
      <c r="D373" s="44"/>
      <c r="E373" s="2"/>
      <c r="F373" s="2"/>
      <c r="G373" s="7"/>
      <c r="H373" s="7"/>
      <c r="I373" s="148"/>
      <c r="J373" s="2"/>
      <c r="K373" s="2"/>
      <c r="L373" s="2"/>
      <c r="M373" s="8"/>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172"/>
      <c r="AQ373" s="172"/>
      <c r="AR373" s="172"/>
      <c r="AS373" s="172"/>
      <c r="AT373" s="172"/>
      <c r="AU373" s="172"/>
      <c r="AV373" s="172"/>
    </row>
    <row r="374" spans="1:48" ht="12.75" customHeight="1">
      <c r="A374" s="148"/>
      <c r="B374" s="148"/>
      <c r="C374" s="44"/>
      <c r="D374" s="44"/>
      <c r="E374" s="2"/>
      <c r="F374" s="2"/>
      <c r="G374" s="7"/>
      <c r="H374" s="7"/>
      <c r="I374" s="148"/>
      <c r="J374" s="2"/>
      <c r="K374" s="2"/>
      <c r="L374" s="2"/>
      <c r="M374" s="8"/>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172"/>
      <c r="AQ374" s="172"/>
      <c r="AR374" s="172"/>
      <c r="AS374" s="172"/>
      <c r="AT374" s="172"/>
      <c r="AU374" s="172"/>
      <c r="AV374" s="172"/>
    </row>
    <row r="375" spans="1:48" ht="12.75" customHeight="1">
      <c r="A375" s="148"/>
      <c r="B375" s="148"/>
      <c r="C375" s="44"/>
      <c r="D375" s="44"/>
      <c r="E375" s="2"/>
      <c r="F375" s="2"/>
      <c r="G375" s="7"/>
      <c r="H375" s="7"/>
      <c r="I375" s="148"/>
      <c r="J375" s="2"/>
      <c r="K375" s="2"/>
      <c r="L375" s="2"/>
      <c r="M375" s="8"/>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172"/>
      <c r="AQ375" s="172"/>
      <c r="AR375" s="172"/>
      <c r="AS375" s="172"/>
      <c r="AT375" s="172"/>
      <c r="AU375" s="172"/>
      <c r="AV375" s="172"/>
    </row>
    <row r="376" spans="1:48" ht="12.75" customHeight="1">
      <c r="A376" s="148"/>
      <c r="B376" s="148"/>
      <c r="C376" s="44"/>
      <c r="D376" s="44"/>
      <c r="E376" s="2"/>
      <c r="F376" s="2"/>
      <c r="G376" s="7"/>
      <c r="H376" s="7"/>
      <c r="I376" s="148"/>
      <c r="J376" s="2"/>
      <c r="K376" s="2"/>
      <c r="L376" s="2"/>
      <c r="M376" s="8"/>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172"/>
      <c r="AQ376" s="172"/>
      <c r="AR376" s="172"/>
      <c r="AS376" s="172"/>
      <c r="AT376" s="172"/>
      <c r="AU376" s="172"/>
      <c r="AV376" s="172"/>
    </row>
    <row r="377" spans="1:48" ht="12.75" customHeight="1">
      <c r="A377" s="148"/>
      <c r="B377" s="148"/>
      <c r="C377" s="44"/>
      <c r="D377" s="44"/>
      <c r="E377" s="2"/>
      <c r="F377" s="2"/>
      <c r="G377" s="7"/>
      <c r="H377" s="7"/>
      <c r="I377" s="148"/>
      <c r="J377" s="2"/>
      <c r="K377" s="2"/>
      <c r="L377" s="2"/>
      <c r="M377" s="8"/>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172"/>
      <c r="AQ377" s="172"/>
      <c r="AR377" s="172"/>
      <c r="AS377" s="172"/>
      <c r="AT377" s="172"/>
      <c r="AU377" s="172"/>
      <c r="AV377" s="172"/>
    </row>
    <row r="378" spans="1:48" ht="12.75" customHeight="1">
      <c r="A378" s="148"/>
      <c r="B378" s="148"/>
      <c r="C378" s="44"/>
      <c r="D378" s="44"/>
      <c r="E378" s="2"/>
      <c r="F378" s="2"/>
      <c r="G378" s="7"/>
      <c r="H378" s="7"/>
      <c r="I378" s="148"/>
      <c r="J378" s="2"/>
      <c r="K378" s="2"/>
      <c r="L378" s="2"/>
      <c r="M378" s="8"/>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172"/>
      <c r="AQ378" s="172"/>
      <c r="AR378" s="172"/>
      <c r="AS378" s="172"/>
      <c r="AT378" s="172"/>
      <c r="AU378" s="172"/>
      <c r="AV378" s="172"/>
    </row>
    <row r="379" spans="1:48" ht="12.75" customHeight="1">
      <c r="A379" s="148"/>
      <c r="B379" s="148"/>
      <c r="C379" s="44"/>
      <c r="D379" s="44"/>
      <c r="E379" s="2"/>
      <c r="F379" s="2"/>
      <c r="G379" s="7"/>
      <c r="H379" s="7"/>
      <c r="I379" s="148"/>
      <c r="J379" s="2"/>
      <c r="K379" s="2"/>
      <c r="L379" s="2"/>
      <c r="M379" s="8"/>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172"/>
      <c r="AQ379" s="172"/>
      <c r="AR379" s="172"/>
      <c r="AS379" s="172"/>
      <c r="AT379" s="172"/>
      <c r="AU379" s="172"/>
      <c r="AV379" s="172"/>
    </row>
    <row r="380" spans="1:48" ht="12.75" customHeight="1">
      <c r="A380" s="148"/>
      <c r="B380" s="148"/>
      <c r="C380" s="44"/>
      <c r="D380" s="44"/>
      <c r="E380" s="2"/>
      <c r="F380" s="2"/>
      <c r="G380" s="7"/>
      <c r="H380" s="7"/>
      <c r="I380" s="148"/>
      <c r="J380" s="2"/>
      <c r="K380" s="2"/>
      <c r="L380" s="2"/>
      <c r="M380" s="8"/>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172"/>
      <c r="AQ380" s="172"/>
      <c r="AR380" s="172"/>
      <c r="AS380" s="172"/>
      <c r="AT380" s="172"/>
      <c r="AU380" s="172"/>
      <c r="AV380" s="172"/>
    </row>
    <row r="381" spans="1:48" ht="12.75" customHeight="1">
      <c r="A381" s="148"/>
      <c r="B381" s="148"/>
      <c r="C381" s="44"/>
      <c r="D381" s="44"/>
      <c r="E381" s="2"/>
      <c r="F381" s="2"/>
      <c r="G381" s="7"/>
      <c r="H381" s="7"/>
      <c r="I381" s="148"/>
      <c r="J381" s="2"/>
      <c r="K381" s="2"/>
      <c r="L381" s="2"/>
      <c r="M381" s="8"/>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172"/>
      <c r="AQ381" s="172"/>
      <c r="AR381" s="172"/>
      <c r="AS381" s="172"/>
      <c r="AT381" s="172"/>
      <c r="AU381" s="172"/>
      <c r="AV381" s="172"/>
    </row>
    <row r="382" spans="1:48" ht="12.75" customHeight="1">
      <c r="A382" s="148"/>
      <c r="B382" s="148"/>
      <c r="C382" s="44"/>
      <c r="D382" s="44"/>
      <c r="E382" s="2"/>
      <c r="F382" s="2"/>
      <c r="G382" s="7"/>
      <c r="H382" s="7"/>
      <c r="I382" s="148"/>
      <c r="J382" s="2"/>
      <c r="K382" s="2"/>
      <c r="L382" s="2"/>
      <c r="M382" s="8"/>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172"/>
      <c r="AQ382" s="172"/>
      <c r="AR382" s="172"/>
      <c r="AS382" s="172"/>
      <c r="AT382" s="172"/>
      <c r="AU382" s="172"/>
      <c r="AV382" s="172"/>
    </row>
    <row r="383" spans="1:48" ht="12.75" customHeight="1">
      <c r="A383" s="148"/>
      <c r="B383" s="148"/>
      <c r="C383" s="44"/>
      <c r="D383" s="44"/>
      <c r="E383" s="2"/>
      <c r="F383" s="2"/>
      <c r="G383" s="7"/>
      <c r="H383" s="7"/>
      <c r="I383" s="148"/>
      <c r="J383" s="2"/>
      <c r="K383" s="2"/>
      <c r="L383" s="2"/>
      <c r="M383" s="8"/>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172"/>
      <c r="AQ383" s="172"/>
      <c r="AR383" s="172"/>
      <c r="AS383" s="172"/>
      <c r="AT383" s="172"/>
      <c r="AU383" s="172"/>
      <c r="AV383" s="172"/>
    </row>
    <row r="384" spans="1:48" ht="12.75" customHeight="1">
      <c r="A384" s="148"/>
      <c r="B384" s="148"/>
      <c r="C384" s="44"/>
      <c r="D384" s="44"/>
      <c r="E384" s="2"/>
      <c r="F384" s="2"/>
      <c r="G384" s="7"/>
      <c r="H384" s="7"/>
      <c r="I384" s="148"/>
      <c r="J384" s="2"/>
      <c r="K384" s="2"/>
      <c r="L384" s="2"/>
      <c r="M384" s="8"/>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172"/>
      <c r="AQ384" s="172"/>
      <c r="AR384" s="172"/>
      <c r="AS384" s="172"/>
      <c r="AT384" s="172"/>
      <c r="AU384" s="172"/>
      <c r="AV384" s="172"/>
    </row>
    <row r="385" spans="1:48" ht="12.75" customHeight="1">
      <c r="A385" s="148"/>
      <c r="B385" s="148"/>
      <c r="C385" s="44"/>
      <c r="D385" s="44"/>
      <c r="E385" s="2"/>
      <c r="F385" s="2"/>
      <c r="G385" s="7"/>
      <c r="H385" s="7"/>
      <c r="I385" s="148"/>
      <c r="J385" s="2"/>
      <c r="K385" s="2"/>
      <c r="L385" s="2"/>
      <c r="M385" s="8"/>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172"/>
      <c r="AQ385" s="172"/>
      <c r="AR385" s="172"/>
      <c r="AS385" s="172"/>
      <c r="AT385" s="172"/>
      <c r="AU385" s="172"/>
      <c r="AV385" s="172"/>
    </row>
    <row r="386" spans="1:48" ht="12.75" customHeight="1">
      <c r="A386" s="148"/>
      <c r="B386" s="148"/>
      <c r="C386" s="44"/>
      <c r="D386" s="44"/>
      <c r="E386" s="2"/>
      <c r="F386" s="2"/>
      <c r="G386" s="7"/>
      <c r="H386" s="7"/>
      <c r="I386" s="148"/>
      <c r="J386" s="2"/>
      <c r="K386" s="2"/>
      <c r="L386" s="2"/>
      <c r="M386" s="8"/>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172"/>
      <c r="AQ386" s="172"/>
      <c r="AR386" s="172"/>
      <c r="AS386" s="172"/>
      <c r="AT386" s="172"/>
      <c r="AU386" s="172"/>
      <c r="AV386" s="172"/>
    </row>
    <row r="387" spans="1:48" ht="12.75" customHeight="1">
      <c r="A387" s="148"/>
      <c r="B387" s="148"/>
      <c r="C387" s="44"/>
      <c r="D387" s="44"/>
      <c r="E387" s="2"/>
      <c r="F387" s="2"/>
      <c r="G387" s="7"/>
      <c r="H387" s="7"/>
      <c r="I387" s="148"/>
      <c r="J387" s="2"/>
      <c r="K387" s="2"/>
      <c r="L387" s="2"/>
      <c r="M387" s="8"/>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172"/>
      <c r="AQ387" s="172"/>
      <c r="AR387" s="172"/>
      <c r="AS387" s="172"/>
      <c r="AT387" s="172"/>
      <c r="AU387" s="172"/>
      <c r="AV387" s="172"/>
    </row>
    <row r="388" spans="1:48" ht="12.75" customHeight="1">
      <c r="A388" s="148"/>
      <c r="B388" s="148"/>
      <c r="C388" s="44"/>
      <c r="D388" s="44"/>
      <c r="E388" s="2"/>
      <c r="F388" s="2"/>
      <c r="G388" s="7"/>
      <c r="H388" s="7"/>
      <c r="I388" s="148"/>
      <c r="J388" s="2"/>
      <c r="K388" s="2"/>
      <c r="L388" s="2"/>
      <c r="M388" s="8"/>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172"/>
      <c r="AQ388" s="172"/>
      <c r="AR388" s="172"/>
      <c r="AS388" s="172"/>
      <c r="AT388" s="172"/>
      <c r="AU388" s="172"/>
      <c r="AV388" s="172"/>
    </row>
    <row r="389" spans="1:48" ht="12.75" customHeight="1">
      <c r="A389" s="148"/>
      <c r="B389" s="148"/>
      <c r="C389" s="44"/>
      <c r="D389" s="44"/>
      <c r="E389" s="2"/>
      <c r="F389" s="2"/>
      <c r="G389" s="7"/>
      <c r="H389" s="7"/>
      <c r="I389" s="148"/>
      <c r="J389" s="2"/>
      <c r="K389" s="2"/>
      <c r="L389" s="2"/>
      <c r="M389" s="8"/>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172"/>
      <c r="AQ389" s="172"/>
      <c r="AR389" s="172"/>
      <c r="AS389" s="172"/>
      <c r="AT389" s="172"/>
      <c r="AU389" s="172"/>
      <c r="AV389" s="172"/>
    </row>
    <row r="390" spans="1:48" ht="12.75" customHeight="1">
      <c r="A390" s="148"/>
      <c r="B390" s="148"/>
      <c r="C390" s="44"/>
      <c r="D390" s="44"/>
      <c r="E390" s="2"/>
      <c r="F390" s="2"/>
      <c r="G390" s="7"/>
      <c r="H390" s="7"/>
      <c r="I390" s="148"/>
      <c r="J390" s="2"/>
      <c r="K390" s="2"/>
      <c r="L390" s="2"/>
      <c r="M390" s="8"/>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172"/>
      <c r="AQ390" s="172"/>
      <c r="AR390" s="172"/>
      <c r="AS390" s="172"/>
      <c r="AT390" s="172"/>
      <c r="AU390" s="172"/>
      <c r="AV390" s="172"/>
    </row>
    <row r="391" spans="1:48" ht="12.75" customHeight="1">
      <c r="A391" s="148"/>
      <c r="B391" s="148"/>
      <c r="C391" s="44"/>
      <c r="D391" s="44"/>
      <c r="E391" s="2"/>
      <c r="F391" s="2"/>
      <c r="G391" s="7"/>
      <c r="H391" s="7"/>
      <c r="I391" s="148"/>
      <c r="J391" s="2"/>
      <c r="K391" s="2"/>
      <c r="L391" s="2"/>
      <c r="M391" s="8"/>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172"/>
      <c r="AQ391" s="172"/>
      <c r="AR391" s="172"/>
      <c r="AS391" s="172"/>
      <c r="AT391" s="172"/>
      <c r="AU391" s="172"/>
      <c r="AV391" s="172"/>
    </row>
    <row r="392" spans="1:48" ht="12.75" customHeight="1">
      <c r="A392" s="148"/>
      <c r="B392" s="148"/>
      <c r="C392" s="44"/>
      <c r="D392" s="44"/>
      <c r="E392" s="2"/>
      <c r="F392" s="2"/>
      <c r="G392" s="7"/>
      <c r="H392" s="7"/>
      <c r="I392" s="148"/>
      <c r="J392" s="2"/>
      <c r="K392" s="2"/>
      <c r="L392" s="2"/>
      <c r="M392" s="8"/>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172"/>
      <c r="AQ392" s="172"/>
      <c r="AR392" s="172"/>
      <c r="AS392" s="172"/>
      <c r="AT392" s="172"/>
      <c r="AU392" s="172"/>
      <c r="AV392" s="172"/>
    </row>
    <row r="393" spans="1:48" ht="12.75" customHeight="1">
      <c r="A393" s="148"/>
      <c r="B393" s="148"/>
      <c r="C393" s="44"/>
      <c r="D393" s="44"/>
      <c r="E393" s="2"/>
      <c r="F393" s="2"/>
      <c r="G393" s="7"/>
      <c r="H393" s="7"/>
      <c r="I393" s="148"/>
      <c r="J393" s="2"/>
      <c r="K393" s="2"/>
      <c r="L393" s="2"/>
      <c r="M393" s="8"/>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172"/>
      <c r="AQ393" s="172"/>
      <c r="AR393" s="172"/>
      <c r="AS393" s="172"/>
      <c r="AT393" s="172"/>
      <c r="AU393" s="172"/>
      <c r="AV393" s="172"/>
    </row>
    <row r="394" spans="1:48" ht="12.75" customHeight="1">
      <c r="A394" s="148"/>
      <c r="B394" s="148"/>
      <c r="C394" s="44"/>
      <c r="D394" s="44"/>
      <c r="E394" s="2"/>
      <c r="F394" s="2"/>
      <c r="G394" s="7"/>
      <c r="H394" s="7"/>
      <c r="I394" s="148"/>
      <c r="J394" s="2"/>
      <c r="K394" s="2"/>
      <c r="L394" s="2"/>
      <c r="M394" s="8"/>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172"/>
      <c r="AQ394" s="172"/>
      <c r="AR394" s="172"/>
      <c r="AS394" s="172"/>
      <c r="AT394" s="172"/>
      <c r="AU394" s="172"/>
      <c r="AV394" s="172"/>
    </row>
    <row r="395" spans="1:48" ht="12.75" customHeight="1">
      <c r="A395" s="148"/>
      <c r="B395" s="148"/>
      <c r="C395" s="44"/>
      <c r="D395" s="44"/>
      <c r="E395" s="2"/>
      <c r="F395" s="2"/>
      <c r="G395" s="7"/>
      <c r="H395" s="7"/>
      <c r="I395" s="148"/>
      <c r="J395" s="2"/>
      <c r="K395" s="2"/>
      <c r="L395" s="2"/>
      <c r="M395" s="8"/>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172"/>
      <c r="AQ395" s="172"/>
      <c r="AR395" s="172"/>
      <c r="AS395" s="172"/>
      <c r="AT395" s="172"/>
      <c r="AU395" s="172"/>
      <c r="AV395" s="172"/>
    </row>
    <row r="396" spans="1:48" ht="12.75" customHeight="1">
      <c r="A396" s="148"/>
      <c r="B396" s="148"/>
      <c r="C396" s="44"/>
      <c r="D396" s="44"/>
      <c r="E396" s="2"/>
      <c r="F396" s="2"/>
      <c r="G396" s="7"/>
      <c r="H396" s="7"/>
      <c r="I396" s="148"/>
      <c r="J396" s="2"/>
      <c r="K396" s="2"/>
      <c r="L396" s="2"/>
      <c r="M396" s="8"/>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172"/>
      <c r="AQ396" s="172"/>
      <c r="AR396" s="172"/>
      <c r="AS396" s="172"/>
      <c r="AT396" s="172"/>
      <c r="AU396" s="172"/>
      <c r="AV396" s="172"/>
    </row>
    <row r="397" spans="1:48" ht="12.75" customHeight="1">
      <c r="A397" s="148"/>
      <c r="B397" s="148"/>
      <c r="C397" s="44"/>
      <c r="D397" s="44"/>
      <c r="E397" s="2"/>
      <c r="F397" s="2"/>
      <c r="G397" s="7"/>
      <c r="H397" s="7"/>
      <c r="I397" s="148"/>
      <c r="J397" s="2"/>
      <c r="K397" s="2"/>
      <c r="L397" s="2"/>
      <c r="M397" s="8"/>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172"/>
      <c r="AQ397" s="172"/>
      <c r="AR397" s="172"/>
      <c r="AS397" s="172"/>
      <c r="AT397" s="172"/>
      <c r="AU397" s="172"/>
      <c r="AV397" s="172"/>
    </row>
    <row r="398" spans="1:48" ht="12.75" customHeight="1">
      <c r="A398" s="148"/>
      <c r="B398" s="148"/>
      <c r="C398" s="44"/>
      <c r="D398" s="44"/>
      <c r="E398" s="2"/>
      <c r="F398" s="2"/>
      <c r="G398" s="7"/>
      <c r="H398" s="7"/>
      <c r="I398" s="148"/>
      <c r="J398" s="2"/>
      <c r="K398" s="2"/>
      <c r="L398" s="2"/>
      <c r="M398" s="8"/>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172"/>
      <c r="AQ398" s="172"/>
      <c r="AR398" s="172"/>
      <c r="AS398" s="172"/>
      <c r="AT398" s="172"/>
      <c r="AU398" s="172"/>
      <c r="AV398" s="172"/>
    </row>
    <row r="399" spans="1:48" ht="12.75" customHeight="1">
      <c r="A399" s="148"/>
      <c r="B399" s="148"/>
      <c r="C399" s="44"/>
      <c r="D399" s="44"/>
      <c r="E399" s="2"/>
      <c r="F399" s="2"/>
      <c r="G399" s="7"/>
      <c r="H399" s="7"/>
      <c r="I399" s="148"/>
      <c r="J399" s="2"/>
      <c r="K399" s="2"/>
      <c r="L399" s="2"/>
      <c r="M399" s="8"/>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172"/>
      <c r="AQ399" s="172"/>
      <c r="AR399" s="172"/>
      <c r="AS399" s="172"/>
      <c r="AT399" s="172"/>
      <c r="AU399" s="172"/>
      <c r="AV399" s="172"/>
    </row>
    <row r="400" spans="1:48" ht="12.75" customHeight="1">
      <c r="A400" s="148"/>
      <c r="B400" s="148"/>
      <c r="C400" s="44"/>
      <c r="D400" s="44"/>
      <c r="E400" s="2"/>
      <c r="F400" s="2"/>
      <c r="G400" s="7"/>
      <c r="H400" s="7"/>
      <c r="I400" s="148"/>
      <c r="J400" s="2"/>
      <c r="K400" s="2"/>
      <c r="L400" s="2"/>
      <c r="M400" s="8"/>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172"/>
      <c r="AQ400" s="172"/>
      <c r="AR400" s="172"/>
      <c r="AS400" s="172"/>
      <c r="AT400" s="172"/>
      <c r="AU400" s="172"/>
      <c r="AV400" s="172"/>
    </row>
    <row r="401" spans="1:48" ht="12.75" customHeight="1">
      <c r="A401" s="148"/>
      <c r="B401" s="148"/>
      <c r="C401" s="44"/>
      <c r="D401" s="44"/>
      <c r="E401" s="2"/>
      <c r="F401" s="2"/>
      <c r="G401" s="7"/>
      <c r="H401" s="7"/>
      <c r="I401" s="148"/>
      <c r="J401" s="2"/>
      <c r="K401" s="2"/>
      <c r="L401" s="2"/>
      <c r="M401" s="8"/>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172"/>
      <c r="AQ401" s="172"/>
      <c r="AR401" s="172"/>
      <c r="AS401" s="172"/>
      <c r="AT401" s="172"/>
      <c r="AU401" s="172"/>
      <c r="AV401" s="172"/>
    </row>
    <row r="402" spans="1:48" ht="12.75" customHeight="1">
      <c r="A402" s="148"/>
      <c r="B402" s="148"/>
      <c r="C402" s="44"/>
      <c r="D402" s="44"/>
      <c r="E402" s="2"/>
      <c r="F402" s="2"/>
      <c r="G402" s="7"/>
      <c r="H402" s="7"/>
      <c r="I402" s="148"/>
      <c r="J402" s="2"/>
      <c r="K402" s="2"/>
      <c r="L402" s="2"/>
      <c r="M402" s="8"/>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172"/>
      <c r="AQ402" s="172"/>
      <c r="AR402" s="172"/>
      <c r="AS402" s="172"/>
      <c r="AT402" s="172"/>
      <c r="AU402" s="172"/>
      <c r="AV402" s="172"/>
    </row>
    <row r="403" spans="1:48" ht="12.75" customHeight="1">
      <c r="A403" s="148"/>
      <c r="B403" s="148"/>
      <c r="C403" s="44"/>
      <c r="D403" s="44"/>
      <c r="E403" s="2"/>
      <c r="F403" s="2"/>
      <c r="G403" s="7"/>
      <c r="H403" s="7"/>
      <c r="I403" s="148"/>
      <c r="J403" s="2"/>
      <c r="K403" s="2"/>
      <c r="L403" s="2"/>
      <c r="M403" s="8"/>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172"/>
      <c r="AQ403" s="172"/>
      <c r="AR403" s="172"/>
      <c r="AS403" s="172"/>
      <c r="AT403" s="172"/>
      <c r="AU403" s="172"/>
      <c r="AV403" s="172"/>
    </row>
    <row r="404" spans="1:48" ht="12.75" customHeight="1">
      <c r="A404" s="148"/>
      <c r="B404" s="148"/>
      <c r="C404" s="44"/>
      <c r="D404" s="44"/>
      <c r="E404" s="2"/>
      <c r="F404" s="2"/>
      <c r="G404" s="7"/>
      <c r="H404" s="7"/>
      <c r="I404" s="148"/>
      <c r="J404" s="2"/>
      <c r="K404" s="2"/>
      <c r="L404" s="2"/>
      <c r="M404" s="8"/>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172"/>
      <c r="AQ404" s="172"/>
      <c r="AR404" s="172"/>
      <c r="AS404" s="172"/>
      <c r="AT404" s="172"/>
      <c r="AU404" s="172"/>
      <c r="AV404" s="172"/>
    </row>
    <row r="405" spans="1:48" ht="12.75" customHeight="1">
      <c r="A405" s="148"/>
      <c r="B405" s="148"/>
      <c r="C405" s="44"/>
      <c r="D405" s="44"/>
      <c r="E405" s="2"/>
      <c r="F405" s="2"/>
      <c r="G405" s="7"/>
      <c r="H405" s="7"/>
      <c r="I405" s="148"/>
      <c r="J405" s="2"/>
      <c r="K405" s="2"/>
      <c r="L405" s="2"/>
      <c r="M405" s="8"/>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172"/>
      <c r="AQ405" s="172"/>
      <c r="AR405" s="172"/>
      <c r="AS405" s="172"/>
      <c r="AT405" s="172"/>
      <c r="AU405" s="172"/>
      <c r="AV405" s="172"/>
    </row>
    <row r="406" spans="1:48" ht="12.75" customHeight="1">
      <c r="A406" s="148"/>
      <c r="B406" s="148"/>
      <c r="C406" s="44"/>
      <c r="D406" s="44"/>
      <c r="E406" s="2"/>
      <c r="F406" s="2"/>
      <c r="G406" s="7"/>
      <c r="H406" s="7"/>
      <c r="I406" s="148"/>
      <c r="J406" s="2"/>
      <c r="K406" s="2"/>
      <c r="L406" s="2"/>
      <c r="M406" s="8"/>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172"/>
      <c r="AQ406" s="172"/>
      <c r="AR406" s="172"/>
      <c r="AS406" s="172"/>
      <c r="AT406" s="172"/>
      <c r="AU406" s="172"/>
      <c r="AV406" s="172"/>
    </row>
    <row r="407" spans="1:48" ht="12.75" customHeight="1">
      <c r="A407" s="148"/>
      <c r="B407" s="148"/>
      <c r="C407" s="44"/>
      <c r="D407" s="44"/>
      <c r="E407" s="2"/>
      <c r="F407" s="2"/>
      <c r="G407" s="7"/>
      <c r="H407" s="7"/>
      <c r="I407" s="148"/>
      <c r="J407" s="2"/>
      <c r="K407" s="2"/>
      <c r="L407" s="2"/>
      <c r="M407" s="8"/>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172"/>
      <c r="AQ407" s="172"/>
      <c r="AR407" s="172"/>
      <c r="AS407" s="172"/>
      <c r="AT407" s="172"/>
      <c r="AU407" s="172"/>
      <c r="AV407" s="172"/>
    </row>
    <row r="408" spans="1:48" ht="12.75" customHeight="1">
      <c r="A408" s="148"/>
      <c r="B408" s="148"/>
      <c r="C408" s="44"/>
      <c r="D408" s="44"/>
      <c r="E408" s="2"/>
      <c r="F408" s="2"/>
      <c r="G408" s="7"/>
      <c r="H408" s="7"/>
      <c r="I408" s="148"/>
      <c r="J408" s="2"/>
      <c r="K408" s="2"/>
      <c r="L408" s="2"/>
      <c r="M408" s="8"/>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172"/>
      <c r="AQ408" s="172"/>
      <c r="AR408" s="172"/>
      <c r="AS408" s="172"/>
      <c r="AT408" s="172"/>
      <c r="AU408" s="172"/>
      <c r="AV408" s="172"/>
    </row>
    <row r="409" spans="1:48" ht="12.75" customHeight="1">
      <c r="A409" s="148"/>
      <c r="B409" s="148"/>
      <c r="C409" s="44"/>
      <c r="D409" s="44"/>
      <c r="E409" s="2"/>
      <c r="F409" s="2"/>
      <c r="G409" s="7"/>
      <c r="H409" s="7"/>
      <c r="I409" s="148"/>
      <c r="J409" s="2"/>
      <c r="K409" s="2"/>
      <c r="L409" s="2"/>
      <c r="M409" s="8"/>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172"/>
      <c r="AQ409" s="172"/>
      <c r="AR409" s="172"/>
      <c r="AS409" s="172"/>
      <c r="AT409" s="172"/>
      <c r="AU409" s="172"/>
      <c r="AV409" s="172"/>
    </row>
    <row r="410" spans="1:48" ht="12.75" customHeight="1">
      <c r="A410" s="148"/>
      <c r="B410" s="148"/>
      <c r="C410" s="44"/>
      <c r="D410" s="44"/>
      <c r="E410" s="2"/>
      <c r="F410" s="2"/>
      <c r="G410" s="7"/>
      <c r="H410" s="7"/>
      <c r="I410" s="148"/>
      <c r="J410" s="2"/>
      <c r="K410" s="2"/>
      <c r="L410" s="2"/>
      <c r="M410" s="8"/>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172"/>
      <c r="AQ410" s="172"/>
      <c r="AR410" s="172"/>
      <c r="AS410" s="172"/>
      <c r="AT410" s="172"/>
      <c r="AU410" s="172"/>
      <c r="AV410" s="172"/>
    </row>
    <row r="411" spans="1:48" ht="12.75" customHeight="1">
      <c r="A411" s="148"/>
      <c r="B411" s="148"/>
      <c r="C411" s="44"/>
      <c r="D411" s="44"/>
      <c r="E411" s="2"/>
      <c r="F411" s="2"/>
      <c r="G411" s="7"/>
      <c r="H411" s="7"/>
      <c r="I411" s="148"/>
      <c r="J411" s="2"/>
      <c r="K411" s="2"/>
      <c r="L411" s="2"/>
      <c r="M411" s="8"/>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172"/>
      <c r="AQ411" s="172"/>
      <c r="AR411" s="172"/>
      <c r="AS411" s="172"/>
      <c r="AT411" s="172"/>
      <c r="AU411" s="172"/>
      <c r="AV411" s="172"/>
    </row>
    <row r="412" spans="1:48" ht="12.75" customHeight="1">
      <c r="A412" s="148"/>
      <c r="B412" s="148"/>
      <c r="C412" s="44"/>
      <c r="D412" s="44"/>
      <c r="E412" s="2"/>
      <c r="F412" s="2"/>
      <c r="G412" s="7"/>
      <c r="H412" s="7"/>
      <c r="I412" s="148"/>
      <c r="J412" s="2"/>
      <c r="K412" s="2"/>
      <c r="L412" s="2"/>
      <c r="M412" s="8"/>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172"/>
      <c r="AQ412" s="172"/>
      <c r="AR412" s="172"/>
      <c r="AS412" s="172"/>
      <c r="AT412" s="172"/>
      <c r="AU412" s="172"/>
      <c r="AV412" s="172"/>
    </row>
    <row r="413" spans="1:48" ht="12.75" customHeight="1">
      <c r="A413" s="148"/>
      <c r="B413" s="148"/>
      <c r="C413" s="44"/>
      <c r="D413" s="44"/>
      <c r="E413" s="2"/>
      <c r="F413" s="2"/>
      <c r="G413" s="7"/>
      <c r="H413" s="7"/>
      <c r="I413" s="148"/>
      <c r="J413" s="2"/>
      <c r="K413" s="2"/>
      <c r="L413" s="2"/>
      <c r="M413" s="8"/>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172"/>
      <c r="AQ413" s="172"/>
      <c r="AR413" s="172"/>
      <c r="AS413" s="172"/>
      <c r="AT413" s="172"/>
      <c r="AU413" s="172"/>
      <c r="AV413" s="172"/>
    </row>
    <row r="414" spans="1:48" ht="12.75" customHeight="1">
      <c r="A414" s="148"/>
      <c r="B414" s="148"/>
      <c r="C414" s="44"/>
      <c r="D414" s="44"/>
      <c r="E414" s="2"/>
      <c r="F414" s="2"/>
      <c r="G414" s="7"/>
      <c r="H414" s="7"/>
      <c r="I414" s="148"/>
      <c r="J414" s="2"/>
      <c r="K414" s="2"/>
      <c r="L414" s="2"/>
      <c r="M414" s="8"/>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172"/>
      <c r="AQ414" s="172"/>
      <c r="AR414" s="172"/>
      <c r="AS414" s="172"/>
      <c r="AT414" s="172"/>
      <c r="AU414" s="172"/>
      <c r="AV414" s="172"/>
    </row>
    <row r="415" spans="1:48" ht="12.75" customHeight="1">
      <c r="A415" s="148"/>
      <c r="B415" s="148"/>
      <c r="C415" s="44"/>
      <c r="D415" s="44"/>
      <c r="E415" s="2"/>
      <c r="F415" s="2"/>
      <c r="G415" s="7"/>
      <c r="H415" s="7"/>
      <c r="I415" s="148"/>
      <c r="J415" s="2"/>
      <c r="K415" s="2"/>
      <c r="L415" s="2"/>
      <c r="M415" s="8"/>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172"/>
      <c r="AQ415" s="172"/>
      <c r="AR415" s="172"/>
      <c r="AS415" s="172"/>
      <c r="AT415" s="172"/>
      <c r="AU415" s="172"/>
      <c r="AV415" s="172"/>
    </row>
    <row r="416" spans="1:48" ht="12.75" customHeight="1">
      <c r="A416" s="148"/>
      <c r="B416" s="148"/>
      <c r="C416" s="44"/>
      <c r="D416" s="44"/>
      <c r="E416" s="2"/>
      <c r="F416" s="2"/>
      <c r="G416" s="7"/>
      <c r="H416" s="7"/>
      <c r="I416" s="148"/>
      <c r="J416" s="2"/>
      <c r="K416" s="2"/>
      <c r="L416" s="2"/>
      <c r="M416" s="8"/>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172"/>
      <c r="AQ416" s="172"/>
      <c r="AR416" s="172"/>
      <c r="AS416" s="172"/>
      <c r="AT416" s="172"/>
      <c r="AU416" s="172"/>
      <c r="AV416" s="172"/>
    </row>
    <row r="417" spans="1:48" ht="12.75" customHeight="1">
      <c r="A417" s="148"/>
      <c r="B417" s="148"/>
      <c r="C417" s="44"/>
      <c r="D417" s="44"/>
      <c r="E417" s="2"/>
      <c r="F417" s="2"/>
      <c r="G417" s="7"/>
      <c r="H417" s="7"/>
      <c r="I417" s="148"/>
      <c r="J417" s="2"/>
      <c r="K417" s="2"/>
      <c r="L417" s="2"/>
      <c r="M417" s="8"/>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172"/>
      <c r="AQ417" s="172"/>
      <c r="AR417" s="172"/>
      <c r="AS417" s="172"/>
      <c r="AT417" s="172"/>
      <c r="AU417" s="172"/>
      <c r="AV417" s="172"/>
    </row>
    <row r="418" spans="1:48" ht="12.75" customHeight="1">
      <c r="A418" s="148"/>
      <c r="B418" s="148"/>
      <c r="C418" s="44"/>
      <c r="D418" s="44"/>
      <c r="E418" s="2"/>
      <c r="F418" s="2"/>
      <c r="G418" s="7"/>
      <c r="H418" s="7"/>
      <c r="I418" s="148"/>
      <c r="J418" s="2"/>
      <c r="K418" s="2"/>
      <c r="L418" s="2"/>
      <c r="M418" s="8"/>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172"/>
      <c r="AQ418" s="172"/>
      <c r="AR418" s="172"/>
      <c r="AS418" s="172"/>
      <c r="AT418" s="172"/>
      <c r="AU418" s="172"/>
      <c r="AV418" s="172"/>
    </row>
    <row r="419" spans="1:48" ht="12.75" customHeight="1">
      <c r="A419" s="148"/>
      <c r="B419" s="148"/>
      <c r="C419" s="44"/>
      <c r="D419" s="44"/>
      <c r="E419" s="2"/>
      <c r="F419" s="2"/>
      <c r="G419" s="7"/>
      <c r="H419" s="7"/>
      <c r="I419" s="148"/>
      <c r="J419" s="2"/>
      <c r="K419" s="2"/>
      <c r="L419" s="2"/>
      <c r="M419" s="8"/>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172"/>
      <c r="AQ419" s="172"/>
      <c r="AR419" s="172"/>
      <c r="AS419" s="172"/>
      <c r="AT419" s="172"/>
      <c r="AU419" s="172"/>
      <c r="AV419" s="172"/>
    </row>
    <row r="420" spans="1:48" ht="12.75" customHeight="1">
      <c r="A420" s="148"/>
      <c r="B420" s="148"/>
      <c r="C420" s="44"/>
      <c r="D420" s="44"/>
      <c r="E420" s="2"/>
      <c r="F420" s="2"/>
      <c r="G420" s="7"/>
      <c r="H420" s="7"/>
      <c r="I420" s="148"/>
      <c r="J420" s="2"/>
      <c r="K420" s="2"/>
      <c r="L420" s="2"/>
      <c r="M420" s="8"/>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172"/>
      <c r="AQ420" s="172"/>
      <c r="AR420" s="172"/>
      <c r="AS420" s="172"/>
      <c r="AT420" s="172"/>
      <c r="AU420" s="172"/>
      <c r="AV420" s="172"/>
    </row>
    <row r="421" spans="1:48" ht="12.75" customHeight="1">
      <c r="A421" s="148"/>
      <c r="B421" s="148"/>
      <c r="C421" s="44"/>
      <c r="D421" s="44"/>
      <c r="E421" s="2"/>
      <c r="F421" s="2"/>
      <c r="G421" s="7"/>
      <c r="H421" s="7"/>
      <c r="I421" s="148"/>
      <c r="J421" s="2"/>
      <c r="K421" s="2"/>
      <c r="L421" s="2"/>
      <c r="M421" s="8"/>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172"/>
      <c r="AQ421" s="172"/>
      <c r="AR421" s="172"/>
      <c r="AS421" s="172"/>
      <c r="AT421" s="172"/>
      <c r="AU421" s="172"/>
      <c r="AV421" s="172"/>
    </row>
    <row r="422" spans="1:48" ht="12.75" customHeight="1">
      <c r="A422" s="148"/>
      <c r="B422" s="148"/>
      <c r="C422" s="44"/>
      <c r="D422" s="44"/>
      <c r="E422" s="2"/>
      <c r="F422" s="2"/>
      <c r="G422" s="7"/>
      <c r="H422" s="7"/>
      <c r="I422" s="148"/>
      <c r="J422" s="2"/>
      <c r="K422" s="2"/>
      <c r="L422" s="2"/>
      <c r="M422" s="8"/>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172"/>
      <c r="AQ422" s="172"/>
      <c r="AR422" s="172"/>
      <c r="AS422" s="172"/>
      <c r="AT422" s="172"/>
      <c r="AU422" s="172"/>
      <c r="AV422" s="172"/>
    </row>
    <row r="423" spans="1:48" ht="12.75" customHeight="1">
      <c r="A423" s="148"/>
      <c r="B423" s="148"/>
      <c r="C423" s="44"/>
      <c r="D423" s="44"/>
      <c r="E423" s="2"/>
      <c r="F423" s="2"/>
      <c r="G423" s="7"/>
      <c r="H423" s="7"/>
      <c r="I423" s="148"/>
      <c r="J423" s="2"/>
      <c r="K423" s="2"/>
      <c r="L423" s="2"/>
      <c r="M423" s="8"/>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172"/>
      <c r="AQ423" s="172"/>
      <c r="AR423" s="172"/>
      <c r="AS423" s="172"/>
      <c r="AT423" s="172"/>
      <c r="AU423" s="172"/>
      <c r="AV423" s="172"/>
    </row>
    <row r="424" spans="1:48" ht="12.75" customHeight="1">
      <c r="A424" s="148"/>
      <c r="B424" s="148"/>
      <c r="C424" s="44"/>
      <c r="D424" s="44"/>
      <c r="E424" s="2"/>
      <c r="F424" s="2"/>
      <c r="G424" s="7"/>
      <c r="H424" s="7"/>
      <c r="I424" s="148"/>
      <c r="J424" s="2"/>
      <c r="K424" s="2"/>
      <c r="L424" s="2"/>
      <c r="M424" s="8"/>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172"/>
      <c r="AQ424" s="172"/>
      <c r="AR424" s="172"/>
      <c r="AS424" s="172"/>
      <c r="AT424" s="172"/>
      <c r="AU424" s="172"/>
      <c r="AV424" s="172"/>
    </row>
    <row r="425" spans="1:48" ht="12.75" customHeight="1">
      <c r="A425" s="148"/>
      <c r="B425" s="148"/>
      <c r="C425" s="44"/>
      <c r="D425" s="44"/>
      <c r="E425" s="2"/>
      <c r="F425" s="2"/>
      <c r="G425" s="7"/>
      <c r="H425" s="7"/>
      <c r="I425" s="148"/>
      <c r="J425" s="2"/>
      <c r="K425" s="2"/>
      <c r="L425" s="2"/>
      <c r="M425" s="8"/>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172"/>
      <c r="AQ425" s="172"/>
      <c r="AR425" s="172"/>
      <c r="AS425" s="172"/>
      <c r="AT425" s="172"/>
      <c r="AU425" s="172"/>
      <c r="AV425" s="172"/>
    </row>
    <row r="426" spans="1:48" ht="12.75" customHeight="1">
      <c r="A426" s="148"/>
      <c r="B426" s="148"/>
      <c r="C426" s="44"/>
      <c r="D426" s="44"/>
      <c r="E426" s="2"/>
      <c r="F426" s="2"/>
      <c r="G426" s="7"/>
      <c r="H426" s="7"/>
      <c r="I426" s="148"/>
      <c r="J426" s="2"/>
      <c r="K426" s="2"/>
      <c r="L426" s="2"/>
      <c r="M426" s="8"/>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172"/>
      <c r="AQ426" s="172"/>
      <c r="AR426" s="172"/>
      <c r="AS426" s="172"/>
      <c r="AT426" s="172"/>
      <c r="AU426" s="172"/>
      <c r="AV426" s="172"/>
    </row>
    <row r="427" spans="1:48" ht="12.75" customHeight="1">
      <c r="A427" s="148"/>
      <c r="B427" s="148"/>
      <c r="C427" s="44"/>
      <c r="D427" s="44"/>
      <c r="E427" s="2"/>
      <c r="F427" s="2"/>
      <c r="G427" s="7"/>
      <c r="H427" s="7"/>
      <c r="I427" s="148"/>
      <c r="J427" s="2"/>
      <c r="K427" s="2"/>
      <c r="L427" s="2"/>
      <c r="M427" s="8"/>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172"/>
      <c r="AQ427" s="172"/>
      <c r="AR427" s="172"/>
      <c r="AS427" s="172"/>
      <c r="AT427" s="172"/>
      <c r="AU427" s="172"/>
      <c r="AV427" s="172"/>
    </row>
    <row r="428" spans="1:48" ht="12.75" customHeight="1">
      <c r="A428" s="148"/>
      <c r="B428" s="148"/>
      <c r="C428" s="44"/>
      <c r="D428" s="44"/>
      <c r="E428" s="2"/>
      <c r="F428" s="2"/>
      <c r="G428" s="7"/>
      <c r="H428" s="7"/>
      <c r="I428" s="148"/>
      <c r="J428" s="2"/>
      <c r="K428" s="2"/>
      <c r="L428" s="2"/>
      <c r="M428" s="8"/>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172"/>
      <c r="AQ428" s="172"/>
      <c r="AR428" s="172"/>
      <c r="AS428" s="172"/>
      <c r="AT428" s="172"/>
      <c r="AU428" s="172"/>
      <c r="AV428" s="172"/>
    </row>
    <row r="429" spans="1:48" ht="12.75" customHeight="1">
      <c r="A429" s="148"/>
      <c r="B429" s="148"/>
      <c r="C429" s="44"/>
      <c r="D429" s="44"/>
      <c r="E429" s="2"/>
      <c r="F429" s="2"/>
      <c r="G429" s="7"/>
      <c r="H429" s="7"/>
      <c r="I429" s="148"/>
      <c r="J429" s="2"/>
      <c r="K429" s="2"/>
      <c r="L429" s="2"/>
      <c r="M429" s="8"/>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172"/>
      <c r="AQ429" s="172"/>
      <c r="AR429" s="172"/>
      <c r="AS429" s="172"/>
      <c r="AT429" s="172"/>
      <c r="AU429" s="172"/>
      <c r="AV429" s="172"/>
    </row>
    <row r="430" spans="1:48" ht="12.75" customHeight="1">
      <c r="A430" s="148"/>
      <c r="B430" s="148"/>
      <c r="C430" s="44"/>
      <c r="D430" s="44"/>
      <c r="E430" s="2"/>
      <c r="F430" s="2"/>
      <c r="G430" s="7"/>
      <c r="H430" s="7"/>
      <c r="I430" s="148"/>
      <c r="J430" s="2"/>
      <c r="K430" s="2"/>
      <c r="L430" s="2"/>
      <c r="M430" s="8"/>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172"/>
      <c r="AQ430" s="172"/>
      <c r="AR430" s="172"/>
      <c r="AS430" s="172"/>
      <c r="AT430" s="172"/>
      <c r="AU430" s="172"/>
      <c r="AV430" s="172"/>
    </row>
    <row r="431" spans="1:48" ht="12.75" customHeight="1">
      <c r="A431" s="148"/>
      <c r="B431" s="148"/>
      <c r="C431" s="44"/>
      <c r="D431" s="44"/>
      <c r="E431" s="2"/>
      <c r="F431" s="2"/>
      <c r="G431" s="7"/>
      <c r="H431" s="7"/>
      <c r="I431" s="148"/>
      <c r="J431" s="2"/>
      <c r="K431" s="2"/>
      <c r="L431" s="2"/>
      <c r="M431" s="8"/>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172"/>
      <c r="AQ431" s="172"/>
      <c r="AR431" s="172"/>
      <c r="AS431" s="172"/>
      <c r="AT431" s="172"/>
      <c r="AU431" s="172"/>
      <c r="AV431" s="172"/>
    </row>
    <row r="432" spans="1:48" ht="12.75" customHeight="1">
      <c r="A432" s="148"/>
      <c r="B432" s="148"/>
      <c r="C432" s="44"/>
      <c r="D432" s="44"/>
      <c r="E432" s="2"/>
      <c r="F432" s="2"/>
      <c r="G432" s="7"/>
      <c r="H432" s="7"/>
      <c r="I432" s="148"/>
      <c r="J432" s="2"/>
      <c r="K432" s="2"/>
      <c r="L432" s="2"/>
      <c r="M432" s="8"/>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172"/>
      <c r="AQ432" s="172"/>
      <c r="AR432" s="172"/>
      <c r="AS432" s="172"/>
      <c r="AT432" s="172"/>
      <c r="AU432" s="172"/>
      <c r="AV432" s="172"/>
    </row>
    <row r="433" spans="1:48" ht="12.75" customHeight="1">
      <c r="A433" s="148"/>
      <c r="B433" s="148"/>
      <c r="C433" s="44"/>
      <c r="D433" s="44"/>
      <c r="E433" s="2"/>
      <c r="F433" s="2"/>
      <c r="G433" s="7"/>
      <c r="H433" s="7"/>
      <c r="I433" s="148"/>
      <c r="J433" s="2"/>
      <c r="K433" s="2"/>
      <c r="L433" s="2"/>
      <c r="M433" s="8"/>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172"/>
      <c r="AQ433" s="172"/>
      <c r="AR433" s="172"/>
      <c r="AS433" s="172"/>
      <c r="AT433" s="172"/>
      <c r="AU433" s="172"/>
      <c r="AV433" s="172"/>
    </row>
    <row r="434" spans="1:48" ht="12.75" customHeight="1">
      <c r="A434" s="148"/>
      <c r="B434" s="148"/>
      <c r="C434" s="44"/>
      <c r="D434" s="44"/>
      <c r="E434" s="2"/>
      <c r="F434" s="2"/>
      <c r="G434" s="7"/>
      <c r="H434" s="7"/>
      <c r="I434" s="148"/>
      <c r="J434" s="2"/>
      <c r="K434" s="2"/>
      <c r="L434" s="2"/>
      <c r="M434" s="8"/>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172"/>
      <c r="AQ434" s="172"/>
      <c r="AR434" s="172"/>
      <c r="AS434" s="172"/>
      <c r="AT434" s="172"/>
      <c r="AU434" s="172"/>
      <c r="AV434" s="172"/>
    </row>
    <row r="435" spans="1:48" ht="12.75" customHeight="1">
      <c r="A435" s="148"/>
      <c r="B435" s="148"/>
      <c r="C435" s="44"/>
      <c r="D435" s="44"/>
      <c r="E435" s="2"/>
      <c r="F435" s="2"/>
      <c r="G435" s="7"/>
      <c r="H435" s="7"/>
      <c r="I435" s="148"/>
      <c r="J435" s="2"/>
      <c r="K435" s="2"/>
      <c r="L435" s="2"/>
      <c r="M435" s="8"/>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172"/>
      <c r="AQ435" s="172"/>
      <c r="AR435" s="172"/>
      <c r="AS435" s="172"/>
      <c r="AT435" s="172"/>
      <c r="AU435" s="172"/>
      <c r="AV435" s="172"/>
    </row>
    <row r="436" spans="1:48" ht="12.75" customHeight="1">
      <c r="A436" s="148"/>
      <c r="B436" s="148"/>
      <c r="C436" s="44"/>
      <c r="D436" s="44"/>
      <c r="E436" s="2"/>
      <c r="F436" s="2"/>
      <c r="G436" s="7"/>
      <c r="H436" s="7"/>
      <c r="I436" s="148"/>
      <c r="J436" s="2"/>
      <c r="K436" s="2"/>
      <c r="L436" s="2"/>
      <c r="M436" s="8"/>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172"/>
      <c r="AQ436" s="172"/>
      <c r="AR436" s="172"/>
      <c r="AS436" s="172"/>
      <c r="AT436" s="172"/>
      <c r="AU436" s="172"/>
      <c r="AV436" s="172"/>
    </row>
    <row r="437" spans="1:48" ht="12.75" customHeight="1">
      <c r="A437" s="148"/>
      <c r="B437" s="148"/>
      <c r="C437" s="44"/>
      <c r="D437" s="44"/>
      <c r="E437" s="2"/>
      <c r="F437" s="2"/>
      <c r="G437" s="7"/>
      <c r="H437" s="7"/>
      <c r="I437" s="148"/>
      <c r="J437" s="2"/>
      <c r="K437" s="2"/>
      <c r="L437" s="2"/>
      <c r="M437" s="8"/>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172"/>
      <c r="AQ437" s="172"/>
      <c r="AR437" s="172"/>
      <c r="AS437" s="172"/>
      <c r="AT437" s="172"/>
      <c r="AU437" s="172"/>
      <c r="AV437" s="172"/>
    </row>
    <row r="438" spans="1:48" ht="12.75" customHeight="1">
      <c r="A438" s="148"/>
      <c r="B438" s="148"/>
      <c r="C438" s="44"/>
      <c r="D438" s="44"/>
      <c r="E438" s="2"/>
      <c r="F438" s="2"/>
      <c r="G438" s="7"/>
      <c r="H438" s="7"/>
      <c r="I438" s="148"/>
      <c r="J438" s="2"/>
      <c r="K438" s="2"/>
      <c r="L438" s="2"/>
      <c r="M438" s="8"/>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172"/>
      <c r="AQ438" s="172"/>
      <c r="AR438" s="172"/>
      <c r="AS438" s="172"/>
      <c r="AT438" s="172"/>
      <c r="AU438" s="172"/>
      <c r="AV438" s="172"/>
    </row>
    <row r="439" spans="1:48" ht="12.75" customHeight="1">
      <c r="A439" s="148"/>
      <c r="B439" s="148"/>
      <c r="C439" s="44"/>
      <c r="D439" s="44"/>
      <c r="E439" s="2"/>
      <c r="F439" s="2"/>
      <c r="G439" s="7"/>
      <c r="H439" s="7"/>
      <c r="I439" s="148"/>
      <c r="J439" s="2"/>
      <c r="K439" s="2"/>
      <c r="L439" s="2"/>
      <c r="M439" s="8"/>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172"/>
      <c r="AQ439" s="172"/>
      <c r="AR439" s="172"/>
      <c r="AS439" s="172"/>
      <c r="AT439" s="172"/>
      <c r="AU439" s="172"/>
      <c r="AV439" s="172"/>
    </row>
    <row r="440" spans="1:48" ht="12.75" customHeight="1">
      <c r="A440" s="148"/>
      <c r="B440" s="148"/>
      <c r="C440" s="44"/>
      <c r="D440" s="44"/>
      <c r="E440" s="2"/>
      <c r="F440" s="2"/>
      <c r="G440" s="7"/>
      <c r="H440" s="7"/>
      <c r="I440" s="148"/>
      <c r="J440" s="2"/>
      <c r="K440" s="2"/>
      <c r="L440" s="2"/>
      <c r="M440" s="8"/>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172"/>
      <c r="AQ440" s="172"/>
      <c r="AR440" s="172"/>
      <c r="AS440" s="172"/>
      <c r="AT440" s="172"/>
      <c r="AU440" s="172"/>
      <c r="AV440" s="172"/>
    </row>
    <row r="441" spans="1:48" ht="12.75" customHeight="1">
      <c r="A441" s="148"/>
      <c r="B441" s="148"/>
      <c r="C441" s="44"/>
      <c r="D441" s="44"/>
      <c r="E441" s="2"/>
      <c r="F441" s="2"/>
      <c r="G441" s="7"/>
      <c r="H441" s="7"/>
      <c r="I441" s="148"/>
      <c r="J441" s="2"/>
      <c r="K441" s="2"/>
      <c r="L441" s="2"/>
      <c r="M441" s="8"/>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172"/>
      <c r="AQ441" s="172"/>
      <c r="AR441" s="172"/>
      <c r="AS441" s="172"/>
      <c r="AT441" s="172"/>
      <c r="AU441" s="172"/>
      <c r="AV441" s="172"/>
    </row>
    <row r="442" spans="1:48" ht="12.75" customHeight="1">
      <c r="A442" s="148"/>
      <c r="B442" s="148"/>
      <c r="C442" s="44"/>
      <c r="D442" s="44"/>
      <c r="E442" s="2"/>
      <c r="F442" s="2"/>
      <c r="G442" s="7"/>
      <c r="H442" s="7"/>
      <c r="I442" s="148"/>
      <c r="J442" s="2"/>
      <c r="K442" s="2"/>
      <c r="L442" s="2"/>
      <c r="M442" s="8"/>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172"/>
      <c r="AQ442" s="172"/>
      <c r="AR442" s="172"/>
      <c r="AS442" s="172"/>
      <c r="AT442" s="172"/>
      <c r="AU442" s="172"/>
      <c r="AV442" s="172"/>
    </row>
    <row r="443" spans="1:48" ht="12.75" customHeight="1">
      <c r="A443" s="148"/>
      <c r="B443" s="148"/>
      <c r="C443" s="44"/>
      <c r="D443" s="44"/>
      <c r="E443" s="2"/>
      <c r="F443" s="2"/>
      <c r="G443" s="7"/>
      <c r="H443" s="7"/>
      <c r="I443" s="148"/>
      <c r="J443" s="2"/>
      <c r="K443" s="2"/>
      <c r="L443" s="2"/>
      <c r="M443" s="8"/>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172"/>
      <c r="AQ443" s="172"/>
      <c r="AR443" s="172"/>
      <c r="AS443" s="172"/>
      <c r="AT443" s="172"/>
      <c r="AU443" s="172"/>
      <c r="AV443" s="172"/>
    </row>
    <row r="444" spans="1:48" ht="12.75" customHeight="1">
      <c r="A444" s="148"/>
      <c r="B444" s="148"/>
      <c r="C444" s="44"/>
      <c r="D444" s="44"/>
      <c r="E444" s="2"/>
      <c r="F444" s="2"/>
      <c r="G444" s="7"/>
      <c r="H444" s="7"/>
      <c r="I444" s="148"/>
      <c r="J444" s="2"/>
      <c r="K444" s="2"/>
      <c r="L444" s="2"/>
      <c r="M444" s="8"/>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172"/>
      <c r="AQ444" s="172"/>
      <c r="AR444" s="172"/>
      <c r="AS444" s="172"/>
      <c r="AT444" s="172"/>
      <c r="AU444" s="172"/>
      <c r="AV444" s="172"/>
    </row>
    <row r="445" spans="1:48" ht="12.75" customHeight="1">
      <c r="A445" s="148"/>
      <c r="B445" s="148"/>
      <c r="C445" s="44"/>
      <c r="D445" s="44"/>
      <c r="E445" s="2"/>
      <c r="F445" s="2"/>
      <c r="G445" s="7"/>
      <c r="H445" s="7"/>
      <c r="I445" s="148"/>
      <c r="J445" s="2"/>
      <c r="K445" s="2"/>
      <c r="L445" s="2"/>
      <c r="M445" s="8"/>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172"/>
      <c r="AQ445" s="172"/>
      <c r="AR445" s="172"/>
      <c r="AS445" s="172"/>
      <c r="AT445" s="172"/>
      <c r="AU445" s="172"/>
      <c r="AV445" s="172"/>
    </row>
    <row r="446" spans="1:48" ht="12.75" customHeight="1">
      <c r="A446" s="148"/>
      <c r="B446" s="148"/>
      <c r="C446" s="44"/>
      <c r="D446" s="44"/>
      <c r="E446" s="2"/>
      <c r="F446" s="2"/>
      <c r="G446" s="7"/>
      <c r="H446" s="7"/>
      <c r="I446" s="148"/>
      <c r="J446" s="2"/>
      <c r="K446" s="2"/>
      <c r="L446" s="2"/>
      <c r="M446" s="8"/>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172"/>
      <c r="AQ446" s="172"/>
      <c r="AR446" s="172"/>
      <c r="AS446" s="172"/>
      <c r="AT446" s="172"/>
      <c r="AU446" s="172"/>
      <c r="AV446" s="172"/>
    </row>
    <row r="447" spans="1:48" ht="12.75" customHeight="1">
      <c r="A447" s="148"/>
      <c r="B447" s="148"/>
      <c r="C447" s="44"/>
      <c r="D447" s="44"/>
      <c r="E447" s="2"/>
      <c r="F447" s="2"/>
      <c r="G447" s="7"/>
      <c r="H447" s="7"/>
      <c r="I447" s="148"/>
      <c r="J447" s="2"/>
      <c r="K447" s="2"/>
      <c r="L447" s="2"/>
      <c r="M447" s="8"/>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172"/>
      <c r="AQ447" s="172"/>
      <c r="AR447" s="172"/>
      <c r="AS447" s="172"/>
      <c r="AT447" s="172"/>
      <c r="AU447" s="172"/>
      <c r="AV447" s="172"/>
    </row>
    <row r="448" spans="1:48" ht="12.75" customHeight="1">
      <c r="A448" s="148"/>
      <c r="B448" s="148"/>
      <c r="C448" s="44"/>
      <c r="D448" s="44"/>
      <c r="E448" s="2"/>
      <c r="F448" s="2"/>
      <c r="G448" s="7"/>
      <c r="H448" s="7"/>
      <c r="I448" s="148"/>
      <c r="J448" s="2"/>
      <c r="K448" s="2"/>
      <c r="L448" s="2"/>
      <c r="M448" s="8"/>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172"/>
      <c r="AQ448" s="172"/>
      <c r="AR448" s="172"/>
      <c r="AS448" s="172"/>
      <c r="AT448" s="172"/>
      <c r="AU448" s="172"/>
      <c r="AV448" s="172"/>
    </row>
    <row r="449" spans="1:48" ht="12.75" customHeight="1">
      <c r="A449" s="148"/>
      <c r="B449" s="148"/>
      <c r="C449" s="44"/>
      <c r="D449" s="44"/>
      <c r="E449" s="2"/>
      <c r="F449" s="2"/>
      <c r="G449" s="7"/>
      <c r="H449" s="7"/>
      <c r="I449" s="148"/>
      <c r="J449" s="2"/>
      <c r="K449" s="2"/>
      <c r="L449" s="2"/>
      <c r="M449" s="8"/>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172"/>
      <c r="AQ449" s="172"/>
      <c r="AR449" s="172"/>
      <c r="AS449" s="172"/>
      <c r="AT449" s="172"/>
      <c r="AU449" s="172"/>
      <c r="AV449" s="172"/>
    </row>
    <row r="450" spans="1:48" ht="12.75" customHeight="1">
      <c r="A450" s="148"/>
      <c r="B450" s="148"/>
      <c r="C450" s="44"/>
      <c r="D450" s="44"/>
      <c r="E450" s="2"/>
      <c r="F450" s="2"/>
      <c r="G450" s="7"/>
      <c r="H450" s="7"/>
      <c r="I450" s="148"/>
      <c r="J450" s="2"/>
      <c r="K450" s="2"/>
      <c r="L450" s="2"/>
      <c r="M450" s="8"/>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172"/>
      <c r="AQ450" s="172"/>
      <c r="AR450" s="172"/>
      <c r="AS450" s="172"/>
      <c r="AT450" s="172"/>
      <c r="AU450" s="172"/>
      <c r="AV450" s="172"/>
    </row>
    <row r="451" spans="1:48" ht="12.75" customHeight="1">
      <c r="A451" s="148"/>
      <c r="B451" s="148"/>
      <c r="C451" s="44"/>
      <c r="D451" s="44"/>
      <c r="E451" s="2"/>
      <c r="F451" s="2"/>
      <c r="G451" s="7"/>
      <c r="H451" s="7"/>
      <c r="I451" s="148"/>
      <c r="J451" s="2"/>
      <c r="K451" s="2"/>
      <c r="L451" s="2"/>
      <c r="M451" s="8"/>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172"/>
      <c r="AQ451" s="172"/>
      <c r="AR451" s="172"/>
      <c r="AS451" s="172"/>
      <c r="AT451" s="172"/>
      <c r="AU451" s="172"/>
      <c r="AV451" s="172"/>
    </row>
    <row r="452" spans="1:48" ht="12.75" customHeight="1">
      <c r="A452" s="148"/>
      <c r="B452" s="148"/>
      <c r="C452" s="44"/>
      <c r="D452" s="44"/>
      <c r="E452" s="2"/>
      <c r="F452" s="2"/>
      <c r="G452" s="7"/>
      <c r="H452" s="7"/>
      <c r="I452" s="148"/>
      <c r="J452" s="2"/>
      <c r="K452" s="2"/>
      <c r="L452" s="2"/>
      <c r="M452" s="8"/>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172"/>
      <c r="AQ452" s="172"/>
      <c r="AR452" s="172"/>
      <c r="AS452" s="172"/>
      <c r="AT452" s="172"/>
      <c r="AU452" s="172"/>
      <c r="AV452" s="172"/>
    </row>
    <row r="453" spans="1:48" ht="12.75" customHeight="1">
      <c r="A453" s="148"/>
      <c r="B453" s="148"/>
      <c r="C453" s="44"/>
      <c r="D453" s="44"/>
      <c r="E453" s="2"/>
      <c r="F453" s="2"/>
      <c r="G453" s="7"/>
      <c r="H453" s="7"/>
      <c r="I453" s="148"/>
      <c r="J453" s="2"/>
      <c r="K453" s="2"/>
      <c r="L453" s="2"/>
      <c r="M453" s="8"/>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172"/>
      <c r="AQ453" s="172"/>
      <c r="AR453" s="172"/>
      <c r="AS453" s="172"/>
      <c r="AT453" s="172"/>
      <c r="AU453" s="172"/>
      <c r="AV453" s="172"/>
    </row>
    <row r="454" spans="1:48" ht="12.75" customHeight="1">
      <c r="A454" s="148"/>
      <c r="B454" s="148"/>
      <c r="C454" s="44"/>
      <c r="D454" s="44"/>
      <c r="E454" s="2"/>
      <c r="F454" s="2"/>
      <c r="G454" s="7"/>
      <c r="H454" s="7"/>
      <c r="I454" s="148"/>
      <c r="J454" s="2"/>
      <c r="K454" s="2"/>
      <c r="L454" s="2"/>
      <c r="M454" s="8"/>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172"/>
      <c r="AQ454" s="172"/>
      <c r="AR454" s="172"/>
      <c r="AS454" s="172"/>
      <c r="AT454" s="172"/>
      <c r="AU454" s="172"/>
      <c r="AV454" s="172"/>
    </row>
    <row r="455" spans="1:48" ht="12.75" customHeight="1">
      <c r="A455" s="148"/>
      <c r="B455" s="148"/>
      <c r="C455" s="44"/>
      <c r="D455" s="44"/>
      <c r="E455" s="2"/>
      <c r="F455" s="2"/>
      <c r="G455" s="7"/>
      <c r="H455" s="7"/>
      <c r="I455" s="148"/>
      <c r="J455" s="2"/>
      <c r="K455" s="2"/>
      <c r="L455" s="2"/>
      <c r="M455" s="8"/>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172"/>
      <c r="AQ455" s="172"/>
      <c r="AR455" s="172"/>
      <c r="AS455" s="172"/>
      <c r="AT455" s="172"/>
      <c r="AU455" s="172"/>
      <c r="AV455" s="172"/>
    </row>
    <row r="456" spans="1:48" ht="12.75" customHeight="1">
      <c r="A456" s="148"/>
      <c r="B456" s="148"/>
      <c r="C456" s="44"/>
      <c r="D456" s="44"/>
      <c r="E456" s="2"/>
      <c r="F456" s="2"/>
      <c r="G456" s="7"/>
      <c r="H456" s="7"/>
      <c r="I456" s="148"/>
      <c r="J456" s="2"/>
      <c r="K456" s="2"/>
      <c r="L456" s="2"/>
      <c r="M456" s="8"/>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172"/>
      <c r="AQ456" s="172"/>
      <c r="AR456" s="172"/>
      <c r="AS456" s="172"/>
      <c r="AT456" s="172"/>
      <c r="AU456" s="172"/>
      <c r="AV456" s="172"/>
    </row>
    <row r="457" spans="1:48" ht="12.75" customHeight="1">
      <c r="A457" s="148"/>
      <c r="B457" s="148"/>
      <c r="C457" s="44"/>
      <c r="D457" s="44"/>
      <c r="E457" s="2"/>
      <c r="F457" s="2"/>
      <c r="G457" s="7"/>
      <c r="H457" s="7"/>
      <c r="I457" s="148"/>
      <c r="J457" s="2"/>
      <c r="K457" s="2"/>
      <c r="L457" s="2"/>
      <c r="M457" s="8"/>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172"/>
      <c r="AQ457" s="172"/>
      <c r="AR457" s="172"/>
      <c r="AS457" s="172"/>
      <c r="AT457" s="172"/>
      <c r="AU457" s="172"/>
      <c r="AV457" s="172"/>
    </row>
    <row r="458" spans="1:48" ht="12.75" customHeight="1">
      <c r="A458" s="148"/>
      <c r="B458" s="148"/>
      <c r="C458" s="44"/>
      <c r="D458" s="44"/>
      <c r="E458" s="2"/>
      <c r="F458" s="2"/>
      <c r="G458" s="7"/>
      <c r="H458" s="7"/>
      <c r="I458" s="148"/>
      <c r="J458" s="2"/>
      <c r="K458" s="2"/>
      <c r="L458" s="2"/>
      <c r="M458" s="8"/>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172"/>
      <c r="AQ458" s="172"/>
      <c r="AR458" s="172"/>
      <c r="AS458" s="172"/>
      <c r="AT458" s="172"/>
      <c r="AU458" s="172"/>
      <c r="AV458" s="172"/>
    </row>
    <row r="459" spans="1:48" ht="12.75" customHeight="1">
      <c r="A459" s="148"/>
      <c r="B459" s="148"/>
      <c r="C459" s="44"/>
      <c r="D459" s="44"/>
      <c r="E459" s="2"/>
      <c r="F459" s="2"/>
      <c r="G459" s="7"/>
      <c r="H459" s="7"/>
      <c r="I459" s="148"/>
      <c r="J459" s="2"/>
      <c r="K459" s="2"/>
      <c r="L459" s="2"/>
      <c r="M459" s="8"/>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172"/>
      <c r="AQ459" s="172"/>
      <c r="AR459" s="172"/>
      <c r="AS459" s="172"/>
      <c r="AT459" s="172"/>
      <c r="AU459" s="172"/>
      <c r="AV459" s="172"/>
    </row>
    <row r="460" spans="1:48" ht="12.75" customHeight="1">
      <c r="A460" s="148"/>
      <c r="B460" s="148"/>
      <c r="C460" s="44"/>
      <c r="D460" s="44"/>
      <c r="E460" s="2"/>
      <c r="F460" s="2"/>
      <c r="G460" s="7"/>
      <c r="H460" s="7"/>
      <c r="I460" s="148"/>
      <c r="J460" s="2"/>
      <c r="K460" s="2"/>
      <c r="L460" s="2"/>
      <c r="M460" s="8"/>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172"/>
      <c r="AQ460" s="172"/>
      <c r="AR460" s="172"/>
      <c r="AS460" s="172"/>
      <c r="AT460" s="172"/>
      <c r="AU460" s="172"/>
      <c r="AV460" s="172"/>
    </row>
    <row r="461" spans="1:48" ht="12.75" customHeight="1">
      <c r="A461" s="148"/>
      <c r="B461" s="148"/>
      <c r="C461" s="44"/>
      <c r="D461" s="44"/>
      <c r="E461" s="2"/>
      <c r="F461" s="2"/>
      <c r="G461" s="7"/>
      <c r="H461" s="7"/>
      <c r="I461" s="148"/>
      <c r="J461" s="2"/>
      <c r="K461" s="2"/>
      <c r="L461" s="2"/>
      <c r="M461" s="8"/>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172"/>
      <c r="AQ461" s="172"/>
      <c r="AR461" s="172"/>
      <c r="AS461" s="172"/>
      <c r="AT461" s="172"/>
      <c r="AU461" s="172"/>
      <c r="AV461" s="172"/>
    </row>
    <row r="462" spans="1:48" ht="12.75" customHeight="1">
      <c r="A462" s="148"/>
      <c r="B462" s="148"/>
      <c r="C462" s="44"/>
      <c r="D462" s="44"/>
      <c r="E462" s="2"/>
      <c r="F462" s="2"/>
      <c r="G462" s="7"/>
      <c r="H462" s="7"/>
      <c r="I462" s="148"/>
      <c r="J462" s="2"/>
      <c r="K462" s="2"/>
      <c r="L462" s="2"/>
      <c r="M462" s="8"/>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172"/>
      <c r="AQ462" s="172"/>
      <c r="AR462" s="172"/>
      <c r="AS462" s="172"/>
      <c r="AT462" s="172"/>
      <c r="AU462" s="172"/>
      <c r="AV462" s="172"/>
    </row>
    <row r="463" spans="1:48" ht="12.75" customHeight="1">
      <c r="A463" s="148"/>
      <c r="B463" s="148"/>
      <c r="C463" s="44"/>
      <c r="D463" s="44"/>
      <c r="E463" s="2"/>
      <c r="F463" s="2"/>
      <c r="G463" s="7"/>
      <c r="H463" s="7"/>
      <c r="I463" s="148"/>
      <c r="J463" s="2"/>
      <c r="K463" s="2"/>
      <c r="L463" s="2"/>
      <c r="M463" s="8"/>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172"/>
      <c r="AQ463" s="172"/>
      <c r="AR463" s="172"/>
      <c r="AS463" s="172"/>
      <c r="AT463" s="172"/>
      <c r="AU463" s="172"/>
      <c r="AV463" s="172"/>
    </row>
    <row r="464" spans="1:48" ht="12.75" customHeight="1">
      <c r="A464" s="148"/>
      <c r="B464" s="148"/>
      <c r="C464" s="44"/>
      <c r="D464" s="44"/>
      <c r="E464" s="2"/>
      <c r="F464" s="2"/>
      <c r="G464" s="7"/>
      <c r="H464" s="7"/>
      <c r="I464" s="148"/>
      <c r="J464" s="2"/>
      <c r="K464" s="2"/>
      <c r="L464" s="2"/>
      <c r="M464" s="8"/>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172"/>
      <c r="AQ464" s="172"/>
      <c r="AR464" s="172"/>
      <c r="AS464" s="172"/>
      <c r="AT464" s="172"/>
      <c r="AU464" s="172"/>
      <c r="AV464" s="172"/>
    </row>
    <row r="465" spans="1:48" ht="12.75" customHeight="1">
      <c r="A465" s="148"/>
      <c r="B465" s="148"/>
      <c r="C465" s="44"/>
      <c r="D465" s="44"/>
      <c r="E465" s="2"/>
      <c r="F465" s="2"/>
      <c r="G465" s="7"/>
      <c r="H465" s="7"/>
      <c r="I465" s="148"/>
      <c r="J465" s="2"/>
      <c r="K465" s="2"/>
      <c r="L465" s="2"/>
      <c r="M465" s="8"/>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172"/>
      <c r="AQ465" s="172"/>
      <c r="AR465" s="172"/>
      <c r="AS465" s="172"/>
      <c r="AT465" s="172"/>
      <c r="AU465" s="172"/>
      <c r="AV465" s="172"/>
    </row>
    <row r="466" spans="1:48" ht="12.75" customHeight="1">
      <c r="A466" s="148"/>
      <c r="B466" s="148"/>
      <c r="C466" s="44"/>
      <c r="D466" s="44"/>
      <c r="E466" s="2"/>
      <c r="F466" s="2"/>
      <c r="G466" s="7"/>
      <c r="H466" s="7"/>
      <c r="I466" s="148"/>
      <c r="J466" s="2"/>
      <c r="K466" s="2"/>
      <c r="L466" s="2"/>
      <c r="M466" s="8"/>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172"/>
      <c r="AQ466" s="172"/>
      <c r="AR466" s="172"/>
      <c r="AS466" s="172"/>
      <c r="AT466" s="172"/>
      <c r="AU466" s="172"/>
      <c r="AV466" s="172"/>
    </row>
    <row r="467" spans="1:48" ht="12.75" customHeight="1">
      <c r="A467" s="148"/>
      <c r="B467" s="148"/>
      <c r="C467" s="44"/>
      <c r="D467" s="44"/>
      <c r="E467" s="2"/>
      <c r="F467" s="2"/>
      <c r="G467" s="7"/>
      <c r="H467" s="7"/>
      <c r="I467" s="148"/>
      <c r="J467" s="2"/>
      <c r="K467" s="2"/>
      <c r="L467" s="2"/>
      <c r="M467" s="8"/>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172"/>
      <c r="AQ467" s="172"/>
      <c r="AR467" s="172"/>
      <c r="AS467" s="172"/>
      <c r="AT467" s="172"/>
      <c r="AU467" s="172"/>
      <c r="AV467" s="172"/>
    </row>
    <row r="468" spans="1:48" ht="12.75" customHeight="1">
      <c r="A468" s="148"/>
      <c r="B468" s="148"/>
      <c r="C468" s="44"/>
      <c r="D468" s="44"/>
      <c r="E468" s="2"/>
      <c r="F468" s="2"/>
      <c r="G468" s="7"/>
      <c r="H468" s="7"/>
      <c r="I468" s="148"/>
      <c r="J468" s="2"/>
      <c r="K468" s="2"/>
      <c r="L468" s="2"/>
      <c r="M468" s="8"/>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172"/>
      <c r="AQ468" s="172"/>
      <c r="AR468" s="172"/>
      <c r="AS468" s="172"/>
      <c r="AT468" s="172"/>
      <c r="AU468" s="172"/>
      <c r="AV468" s="172"/>
    </row>
    <row r="469" spans="1:48" ht="12.75" customHeight="1">
      <c r="A469" s="148"/>
      <c r="B469" s="148"/>
      <c r="C469" s="44"/>
      <c r="D469" s="44"/>
      <c r="E469" s="2"/>
      <c r="F469" s="2"/>
      <c r="G469" s="7"/>
      <c r="H469" s="7"/>
      <c r="I469" s="148"/>
      <c r="J469" s="2"/>
      <c r="K469" s="2"/>
      <c r="L469" s="2"/>
      <c r="M469" s="8"/>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172"/>
      <c r="AQ469" s="172"/>
      <c r="AR469" s="172"/>
      <c r="AS469" s="172"/>
      <c r="AT469" s="172"/>
      <c r="AU469" s="172"/>
      <c r="AV469" s="172"/>
    </row>
    <row r="470" spans="1:48" ht="12.75" customHeight="1">
      <c r="A470" s="148"/>
      <c r="B470" s="148"/>
      <c r="C470" s="44"/>
      <c r="D470" s="44"/>
      <c r="E470" s="2"/>
      <c r="F470" s="2"/>
      <c r="G470" s="7"/>
      <c r="H470" s="7"/>
      <c r="I470" s="148"/>
      <c r="J470" s="2"/>
      <c r="K470" s="2"/>
      <c r="L470" s="2"/>
      <c r="M470" s="8"/>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172"/>
      <c r="AQ470" s="172"/>
      <c r="AR470" s="172"/>
      <c r="AS470" s="172"/>
      <c r="AT470" s="172"/>
      <c r="AU470" s="172"/>
      <c r="AV470" s="172"/>
    </row>
    <row r="471" spans="1:48" ht="12.75" customHeight="1">
      <c r="A471" s="148"/>
      <c r="B471" s="148"/>
      <c r="C471" s="44"/>
      <c r="D471" s="44"/>
      <c r="E471" s="2"/>
      <c r="F471" s="2"/>
      <c r="G471" s="7"/>
      <c r="H471" s="7"/>
      <c r="I471" s="148"/>
      <c r="J471" s="2"/>
      <c r="K471" s="2"/>
      <c r="L471" s="2"/>
      <c r="M471" s="8"/>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172"/>
      <c r="AQ471" s="172"/>
      <c r="AR471" s="172"/>
      <c r="AS471" s="172"/>
      <c r="AT471" s="172"/>
      <c r="AU471" s="172"/>
      <c r="AV471" s="172"/>
    </row>
    <row r="472" spans="1:48" ht="12.75" customHeight="1">
      <c r="A472" s="148"/>
      <c r="B472" s="148"/>
      <c r="C472" s="44"/>
      <c r="D472" s="44"/>
      <c r="E472" s="2"/>
      <c r="F472" s="2"/>
      <c r="G472" s="7"/>
      <c r="H472" s="7"/>
      <c r="I472" s="148"/>
      <c r="J472" s="2"/>
      <c r="K472" s="2"/>
      <c r="L472" s="2"/>
      <c r="M472" s="8"/>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172"/>
      <c r="AQ472" s="172"/>
      <c r="AR472" s="172"/>
      <c r="AS472" s="172"/>
      <c r="AT472" s="172"/>
      <c r="AU472" s="172"/>
      <c r="AV472" s="172"/>
    </row>
    <row r="473" spans="1:48" ht="12.75" customHeight="1">
      <c r="A473" s="148"/>
      <c r="B473" s="148"/>
      <c r="C473" s="44"/>
      <c r="D473" s="44"/>
      <c r="E473" s="2"/>
      <c r="F473" s="2"/>
      <c r="G473" s="7"/>
      <c r="H473" s="7"/>
      <c r="I473" s="148"/>
      <c r="J473" s="2"/>
      <c r="K473" s="2"/>
      <c r="L473" s="2"/>
      <c r="M473" s="8"/>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172"/>
      <c r="AQ473" s="172"/>
      <c r="AR473" s="172"/>
      <c r="AS473" s="172"/>
      <c r="AT473" s="172"/>
      <c r="AU473" s="172"/>
      <c r="AV473" s="172"/>
    </row>
    <row r="474" spans="1:48" ht="12.75" customHeight="1">
      <c r="A474" s="148"/>
      <c r="B474" s="148"/>
      <c r="C474" s="44"/>
      <c r="D474" s="44"/>
      <c r="E474" s="2"/>
      <c r="F474" s="2"/>
      <c r="G474" s="7"/>
      <c r="H474" s="7"/>
      <c r="I474" s="148"/>
      <c r="J474" s="2"/>
      <c r="K474" s="2"/>
      <c r="L474" s="2"/>
      <c r="M474" s="8"/>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172"/>
      <c r="AQ474" s="172"/>
      <c r="AR474" s="172"/>
      <c r="AS474" s="172"/>
      <c r="AT474" s="172"/>
      <c r="AU474" s="172"/>
      <c r="AV474" s="172"/>
    </row>
    <row r="475" spans="1:48" ht="12.75" customHeight="1">
      <c r="A475" s="148"/>
      <c r="B475" s="148"/>
      <c r="C475" s="44"/>
      <c r="D475" s="44"/>
      <c r="E475" s="2"/>
      <c r="F475" s="2"/>
      <c r="G475" s="7"/>
      <c r="H475" s="7"/>
      <c r="I475" s="148"/>
      <c r="J475" s="2"/>
      <c r="K475" s="2"/>
      <c r="L475" s="2"/>
      <c r="M475" s="8"/>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172"/>
      <c r="AQ475" s="172"/>
      <c r="AR475" s="172"/>
      <c r="AS475" s="172"/>
      <c r="AT475" s="172"/>
      <c r="AU475" s="172"/>
      <c r="AV475" s="172"/>
    </row>
    <row r="476" spans="1:48" ht="12.75" customHeight="1">
      <c r="A476" s="148"/>
      <c r="B476" s="148"/>
      <c r="C476" s="44"/>
      <c r="D476" s="44"/>
      <c r="E476" s="2"/>
      <c r="F476" s="2"/>
      <c r="G476" s="7"/>
      <c r="H476" s="7"/>
      <c r="I476" s="148"/>
      <c r="J476" s="2"/>
      <c r="K476" s="2"/>
      <c r="L476" s="2"/>
      <c r="M476" s="8"/>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172"/>
      <c r="AQ476" s="172"/>
      <c r="AR476" s="172"/>
      <c r="AS476" s="172"/>
      <c r="AT476" s="172"/>
      <c r="AU476" s="172"/>
      <c r="AV476" s="172"/>
    </row>
    <row r="477" spans="1:48" ht="12.75" customHeight="1">
      <c r="A477" s="148"/>
      <c r="B477" s="148"/>
      <c r="C477" s="44"/>
      <c r="D477" s="44"/>
      <c r="E477" s="2"/>
      <c r="F477" s="2"/>
      <c r="G477" s="7"/>
      <c r="H477" s="7"/>
      <c r="I477" s="148"/>
      <c r="J477" s="2"/>
      <c r="K477" s="2"/>
      <c r="L477" s="2"/>
      <c r="M477" s="8"/>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172"/>
      <c r="AQ477" s="172"/>
      <c r="AR477" s="172"/>
      <c r="AS477" s="172"/>
      <c r="AT477" s="172"/>
      <c r="AU477" s="172"/>
      <c r="AV477" s="172"/>
    </row>
    <row r="478" spans="1:48" ht="12.75" customHeight="1">
      <c r="A478" s="148"/>
      <c r="B478" s="148"/>
      <c r="C478" s="44"/>
      <c r="D478" s="44"/>
      <c r="E478" s="2"/>
      <c r="F478" s="2"/>
      <c r="G478" s="7"/>
      <c r="H478" s="7"/>
      <c r="I478" s="148"/>
      <c r="J478" s="2"/>
      <c r="K478" s="2"/>
      <c r="L478" s="2"/>
      <c r="M478" s="8"/>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172"/>
      <c r="AQ478" s="172"/>
      <c r="AR478" s="172"/>
      <c r="AS478" s="172"/>
      <c r="AT478" s="172"/>
      <c r="AU478" s="172"/>
      <c r="AV478" s="172"/>
    </row>
    <row r="479" spans="1:48" ht="12.75" customHeight="1">
      <c r="A479" s="148"/>
      <c r="B479" s="148"/>
      <c r="C479" s="44"/>
      <c r="D479" s="44"/>
      <c r="E479" s="2"/>
      <c r="F479" s="2"/>
      <c r="G479" s="7"/>
      <c r="H479" s="7"/>
      <c r="I479" s="148"/>
      <c r="J479" s="2"/>
      <c r="K479" s="2"/>
      <c r="L479" s="2"/>
      <c r="M479" s="8"/>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172"/>
      <c r="AQ479" s="172"/>
      <c r="AR479" s="172"/>
      <c r="AS479" s="172"/>
      <c r="AT479" s="172"/>
      <c r="AU479" s="172"/>
      <c r="AV479" s="172"/>
    </row>
    <row r="480" spans="1:48" ht="12.75" customHeight="1">
      <c r="A480" s="148"/>
      <c r="B480" s="148"/>
      <c r="C480" s="44"/>
      <c r="D480" s="44"/>
      <c r="E480" s="2"/>
      <c r="F480" s="2"/>
      <c r="G480" s="7"/>
      <c r="H480" s="7"/>
      <c r="I480" s="148"/>
      <c r="J480" s="2"/>
      <c r="K480" s="2"/>
      <c r="L480" s="2"/>
      <c r="M480" s="8"/>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172"/>
      <c r="AQ480" s="172"/>
      <c r="AR480" s="172"/>
      <c r="AS480" s="172"/>
      <c r="AT480" s="172"/>
      <c r="AU480" s="172"/>
      <c r="AV480" s="172"/>
    </row>
    <row r="481" spans="1:48" ht="12.75" customHeight="1">
      <c r="A481" s="148"/>
      <c r="B481" s="148"/>
      <c r="C481" s="44"/>
      <c r="D481" s="44"/>
      <c r="E481" s="2"/>
      <c r="F481" s="2"/>
      <c r="G481" s="7"/>
      <c r="H481" s="7"/>
      <c r="I481" s="148"/>
      <c r="J481" s="2"/>
      <c r="K481" s="2"/>
      <c r="L481" s="2"/>
      <c r="M481" s="8"/>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172"/>
      <c r="AQ481" s="172"/>
      <c r="AR481" s="172"/>
      <c r="AS481" s="172"/>
      <c r="AT481" s="172"/>
      <c r="AU481" s="172"/>
      <c r="AV481" s="172"/>
    </row>
    <row r="482" spans="1:48" ht="12.75" customHeight="1">
      <c r="A482" s="148"/>
      <c r="B482" s="148"/>
      <c r="C482" s="44"/>
      <c r="D482" s="44"/>
      <c r="E482" s="2"/>
      <c r="F482" s="2"/>
      <c r="G482" s="7"/>
      <c r="H482" s="7"/>
      <c r="I482" s="148"/>
      <c r="J482" s="2"/>
      <c r="K482" s="2"/>
      <c r="L482" s="2"/>
      <c r="M482" s="8"/>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172"/>
      <c r="AQ482" s="172"/>
      <c r="AR482" s="172"/>
      <c r="AS482" s="172"/>
      <c r="AT482" s="172"/>
      <c r="AU482" s="172"/>
      <c r="AV482" s="172"/>
    </row>
    <row r="483" spans="1:48" ht="12.75" customHeight="1">
      <c r="A483" s="148"/>
      <c r="B483" s="148"/>
      <c r="C483" s="44"/>
      <c r="D483" s="44"/>
      <c r="E483" s="2"/>
      <c r="F483" s="2"/>
      <c r="G483" s="7"/>
      <c r="H483" s="7"/>
      <c r="I483" s="148"/>
      <c r="J483" s="2"/>
      <c r="K483" s="2"/>
      <c r="L483" s="2"/>
      <c r="M483" s="8"/>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172"/>
      <c r="AQ483" s="172"/>
      <c r="AR483" s="172"/>
      <c r="AS483" s="172"/>
      <c r="AT483" s="172"/>
      <c r="AU483" s="172"/>
      <c r="AV483" s="172"/>
    </row>
    <row r="484" spans="1:48" ht="12.75" customHeight="1">
      <c r="A484" s="148"/>
      <c r="B484" s="148"/>
      <c r="C484" s="44"/>
      <c r="D484" s="44"/>
      <c r="E484" s="2"/>
      <c r="F484" s="2"/>
      <c r="G484" s="7"/>
      <c r="H484" s="7"/>
      <c r="I484" s="148"/>
      <c r="J484" s="2"/>
      <c r="K484" s="2"/>
      <c r="L484" s="2"/>
      <c r="M484" s="8"/>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172"/>
      <c r="AQ484" s="172"/>
      <c r="AR484" s="172"/>
      <c r="AS484" s="172"/>
      <c r="AT484" s="172"/>
      <c r="AU484" s="172"/>
      <c r="AV484" s="172"/>
    </row>
    <row r="485" spans="1:48" ht="12.75" customHeight="1">
      <c r="A485" s="148"/>
      <c r="B485" s="148"/>
      <c r="C485" s="44"/>
      <c r="D485" s="44"/>
      <c r="E485" s="2"/>
      <c r="F485" s="2"/>
      <c r="G485" s="7"/>
      <c r="H485" s="7"/>
      <c r="I485" s="148"/>
      <c r="J485" s="2"/>
      <c r="K485" s="2"/>
      <c r="L485" s="2"/>
      <c r="M485" s="8"/>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172"/>
      <c r="AQ485" s="172"/>
      <c r="AR485" s="172"/>
      <c r="AS485" s="172"/>
      <c r="AT485" s="172"/>
      <c r="AU485" s="172"/>
      <c r="AV485" s="172"/>
    </row>
    <row r="486" spans="1:48" ht="12.75" customHeight="1">
      <c r="A486" s="148"/>
      <c r="B486" s="148"/>
      <c r="C486" s="44"/>
      <c r="D486" s="44"/>
      <c r="E486" s="2"/>
      <c r="F486" s="2"/>
      <c r="G486" s="7"/>
      <c r="H486" s="7"/>
      <c r="I486" s="148"/>
      <c r="J486" s="2"/>
      <c r="K486" s="2"/>
      <c r="L486" s="2"/>
      <c r="M486" s="8"/>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172"/>
      <c r="AQ486" s="172"/>
      <c r="AR486" s="172"/>
      <c r="AS486" s="172"/>
      <c r="AT486" s="172"/>
      <c r="AU486" s="172"/>
      <c r="AV486" s="172"/>
    </row>
    <row r="487" spans="1:48" ht="12.75" customHeight="1">
      <c r="A487" s="148"/>
      <c r="B487" s="148"/>
      <c r="C487" s="44"/>
      <c r="D487" s="44"/>
      <c r="E487" s="2"/>
      <c r="F487" s="2"/>
      <c r="G487" s="7"/>
      <c r="H487" s="7"/>
      <c r="I487" s="148"/>
      <c r="J487" s="2"/>
      <c r="K487" s="2"/>
      <c r="L487" s="2"/>
      <c r="M487" s="8"/>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172"/>
      <c r="AQ487" s="172"/>
      <c r="AR487" s="172"/>
      <c r="AS487" s="172"/>
      <c r="AT487" s="172"/>
      <c r="AU487" s="172"/>
      <c r="AV487" s="172"/>
    </row>
    <row r="488" spans="1:48" ht="12.75" customHeight="1">
      <c r="A488" s="148"/>
      <c r="B488" s="148"/>
      <c r="C488" s="44"/>
      <c r="D488" s="44"/>
      <c r="E488" s="2"/>
      <c r="F488" s="2"/>
      <c r="G488" s="7"/>
      <c r="H488" s="7"/>
      <c r="I488" s="148"/>
      <c r="J488" s="2"/>
      <c r="K488" s="2"/>
      <c r="L488" s="2"/>
      <c r="M488" s="8"/>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172"/>
      <c r="AQ488" s="172"/>
      <c r="AR488" s="172"/>
      <c r="AS488" s="172"/>
      <c r="AT488" s="172"/>
      <c r="AU488" s="172"/>
      <c r="AV488" s="172"/>
    </row>
    <row r="489" spans="1:48" ht="12.75" customHeight="1">
      <c r="A489" s="148"/>
      <c r="B489" s="148"/>
      <c r="C489" s="44"/>
      <c r="D489" s="44"/>
      <c r="E489" s="2"/>
      <c r="F489" s="2"/>
      <c r="G489" s="7"/>
      <c r="H489" s="7"/>
      <c r="I489" s="148"/>
      <c r="J489" s="2"/>
      <c r="K489" s="2"/>
      <c r="L489" s="2"/>
      <c r="M489" s="8"/>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172"/>
      <c r="AQ489" s="172"/>
      <c r="AR489" s="172"/>
      <c r="AS489" s="172"/>
      <c r="AT489" s="172"/>
      <c r="AU489" s="172"/>
      <c r="AV489" s="172"/>
    </row>
    <row r="490" spans="1:48" ht="12.75" customHeight="1">
      <c r="A490" s="148"/>
      <c r="B490" s="148"/>
      <c r="C490" s="44"/>
      <c r="D490" s="44"/>
      <c r="E490" s="2"/>
      <c r="F490" s="2"/>
      <c r="G490" s="7"/>
      <c r="H490" s="7"/>
      <c r="I490" s="148"/>
      <c r="J490" s="2"/>
      <c r="K490" s="2"/>
      <c r="L490" s="2"/>
      <c r="M490" s="8"/>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172"/>
      <c r="AQ490" s="172"/>
      <c r="AR490" s="172"/>
      <c r="AS490" s="172"/>
      <c r="AT490" s="172"/>
      <c r="AU490" s="172"/>
      <c r="AV490" s="172"/>
    </row>
    <row r="491" spans="1:48" ht="12.75" customHeight="1">
      <c r="A491" s="148"/>
      <c r="B491" s="148"/>
      <c r="C491" s="44"/>
      <c r="D491" s="44"/>
      <c r="E491" s="2"/>
      <c r="F491" s="2"/>
      <c r="G491" s="7"/>
      <c r="H491" s="7"/>
      <c r="I491" s="148"/>
      <c r="J491" s="2"/>
      <c r="K491" s="2"/>
      <c r="L491" s="2"/>
      <c r="M491" s="8"/>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172"/>
      <c r="AQ491" s="172"/>
      <c r="AR491" s="172"/>
      <c r="AS491" s="172"/>
      <c r="AT491" s="172"/>
      <c r="AU491" s="172"/>
      <c r="AV491" s="172"/>
    </row>
    <row r="492" spans="1:48" ht="12.75" customHeight="1">
      <c r="A492" s="148"/>
      <c r="B492" s="148"/>
      <c r="C492" s="44"/>
      <c r="D492" s="44"/>
      <c r="E492" s="2"/>
      <c r="F492" s="2"/>
      <c r="G492" s="7"/>
      <c r="H492" s="7"/>
      <c r="I492" s="148"/>
      <c r="J492" s="2"/>
      <c r="K492" s="2"/>
      <c r="L492" s="2"/>
      <c r="M492" s="8"/>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172"/>
      <c r="AQ492" s="172"/>
      <c r="AR492" s="172"/>
      <c r="AS492" s="172"/>
      <c r="AT492" s="172"/>
      <c r="AU492" s="172"/>
      <c r="AV492" s="172"/>
    </row>
    <row r="493" spans="1:48" ht="12.75" customHeight="1">
      <c r="A493" s="148"/>
      <c r="B493" s="148"/>
      <c r="C493" s="44"/>
      <c r="D493" s="44"/>
      <c r="E493" s="2"/>
      <c r="F493" s="2"/>
      <c r="G493" s="7"/>
      <c r="H493" s="7"/>
      <c r="I493" s="148"/>
      <c r="J493" s="2"/>
      <c r="K493" s="2"/>
      <c r="L493" s="2"/>
      <c r="M493" s="8"/>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172"/>
      <c r="AQ493" s="172"/>
      <c r="AR493" s="172"/>
      <c r="AS493" s="172"/>
      <c r="AT493" s="172"/>
      <c r="AU493" s="172"/>
      <c r="AV493" s="172"/>
    </row>
    <row r="494" spans="1:48" ht="12.75" customHeight="1">
      <c r="A494" s="148"/>
      <c r="B494" s="148"/>
      <c r="C494" s="44"/>
      <c r="D494" s="44"/>
      <c r="E494" s="2"/>
      <c r="F494" s="2"/>
      <c r="G494" s="7"/>
      <c r="H494" s="7"/>
      <c r="I494" s="148"/>
      <c r="J494" s="2"/>
      <c r="K494" s="2"/>
      <c r="L494" s="2"/>
      <c r="M494" s="8"/>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172"/>
      <c r="AQ494" s="172"/>
      <c r="AR494" s="172"/>
      <c r="AS494" s="172"/>
      <c r="AT494" s="172"/>
      <c r="AU494" s="172"/>
      <c r="AV494" s="172"/>
    </row>
    <row r="495" spans="1:48" ht="12.75" customHeight="1">
      <c r="A495" s="148"/>
      <c r="B495" s="148"/>
      <c r="C495" s="44"/>
      <c r="D495" s="44"/>
      <c r="E495" s="2"/>
      <c r="F495" s="2"/>
      <c r="G495" s="7"/>
      <c r="H495" s="7"/>
      <c r="I495" s="148"/>
      <c r="J495" s="2"/>
      <c r="K495" s="2"/>
      <c r="L495" s="2"/>
      <c r="M495" s="8"/>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172"/>
      <c r="AQ495" s="172"/>
      <c r="AR495" s="172"/>
      <c r="AS495" s="172"/>
      <c r="AT495" s="172"/>
      <c r="AU495" s="172"/>
      <c r="AV495" s="172"/>
    </row>
    <row r="496" spans="1:48" ht="12.75" customHeight="1">
      <c r="A496" s="148"/>
      <c r="B496" s="148"/>
      <c r="C496" s="44"/>
      <c r="D496" s="44"/>
      <c r="E496" s="2"/>
      <c r="F496" s="2"/>
      <c r="G496" s="7"/>
      <c r="H496" s="7"/>
      <c r="I496" s="148"/>
      <c r="J496" s="2"/>
      <c r="K496" s="2"/>
      <c r="L496" s="2"/>
      <c r="M496" s="8"/>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172"/>
      <c r="AQ496" s="172"/>
      <c r="AR496" s="172"/>
      <c r="AS496" s="172"/>
      <c r="AT496" s="172"/>
      <c r="AU496" s="172"/>
      <c r="AV496" s="172"/>
    </row>
    <row r="497" spans="1:48" ht="12.75" customHeight="1">
      <c r="A497" s="148"/>
      <c r="B497" s="148"/>
      <c r="C497" s="44"/>
      <c r="D497" s="44"/>
      <c r="E497" s="2"/>
      <c r="F497" s="2"/>
      <c r="G497" s="7"/>
      <c r="H497" s="7"/>
      <c r="I497" s="148"/>
      <c r="J497" s="2"/>
      <c r="K497" s="2"/>
      <c r="L497" s="2"/>
      <c r="M497" s="8"/>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172"/>
      <c r="AQ497" s="172"/>
      <c r="AR497" s="172"/>
      <c r="AS497" s="172"/>
      <c r="AT497" s="172"/>
      <c r="AU497" s="172"/>
      <c r="AV497" s="172"/>
    </row>
    <row r="498" spans="1:48" ht="12.75" customHeight="1">
      <c r="A498" s="148"/>
      <c r="B498" s="148"/>
      <c r="C498" s="44"/>
      <c r="D498" s="44"/>
      <c r="E498" s="2"/>
      <c r="F498" s="2"/>
      <c r="G498" s="7"/>
      <c r="H498" s="7"/>
      <c r="I498" s="148"/>
      <c r="J498" s="2"/>
      <c r="K498" s="2"/>
      <c r="L498" s="2"/>
      <c r="M498" s="8"/>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172"/>
      <c r="AQ498" s="172"/>
      <c r="AR498" s="172"/>
      <c r="AS498" s="172"/>
      <c r="AT498" s="172"/>
      <c r="AU498" s="172"/>
      <c r="AV498" s="172"/>
    </row>
    <row r="499" spans="1:48" ht="12.75" customHeight="1">
      <c r="A499" s="148"/>
      <c r="B499" s="148"/>
      <c r="C499" s="44"/>
      <c r="D499" s="44"/>
      <c r="E499" s="2"/>
      <c r="F499" s="2"/>
      <c r="G499" s="7"/>
      <c r="H499" s="7"/>
      <c r="I499" s="148"/>
      <c r="J499" s="2"/>
      <c r="K499" s="2"/>
      <c r="L499" s="2"/>
      <c r="M499" s="8"/>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172"/>
      <c r="AQ499" s="172"/>
      <c r="AR499" s="172"/>
      <c r="AS499" s="172"/>
      <c r="AT499" s="172"/>
      <c r="AU499" s="172"/>
      <c r="AV499" s="172"/>
    </row>
    <row r="500" spans="1:48" ht="12.75" customHeight="1">
      <c r="A500" s="148"/>
      <c r="B500" s="148"/>
      <c r="C500" s="44"/>
      <c r="D500" s="44"/>
      <c r="E500" s="2"/>
      <c r="F500" s="2"/>
      <c r="G500" s="7"/>
      <c r="H500" s="7"/>
      <c r="I500" s="148"/>
      <c r="J500" s="2"/>
      <c r="K500" s="2"/>
      <c r="L500" s="2"/>
      <c r="M500" s="8"/>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172"/>
      <c r="AQ500" s="172"/>
      <c r="AR500" s="172"/>
      <c r="AS500" s="172"/>
      <c r="AT500" s="172"/>
      <c r="AU500" s="172"/>
      <c r="AV500" s="172"/>
    </row>
    <row r="501" spans="1:48" ht="12.75" customHeight="1">
      <c r="A501" s="148"/>
      <c r="B501" s="148"/>
      <c r="C501" s="44"/>
      <c r="D501" s="44"/>
      <c r="E501" s="2"/>
      <c r="F501" s="2"/>
      <c r="G501" s="7"/>
      <c r="H501" s="7"/>
      <c r="I501" s="148"/>
      <c r="J501" s="2"/>
      <c r="K501" s="2"/>
      <c r="L501" s="2"/>
      <c r="M501" s="8"/>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172"/>
      <c r="AQ501" s="172"/>
      <c r="AR501" s="172"/>
      <c r="AS501" s="172"/>
      <c r="AT501" s="172"/>
      <c r="AU501" s="172"/>
      <c r="AV501" s="172"/>
    </row>
    <row r="502" spans="1:48" ht="12.75" customHeight="1">
      <c r="A502" s="148"/>
      <c r="B502" s="148"/>
      <c r="C502" s="44"/>
      <c r="D502" s="44"/>
      <c r="E502" s="2"/>
      <c r="F502" s="2"/>
      <c r="G502" s="7"/>
      <c r="H502" s="7"/>
      <c r="I502" s="148"/>
      <c r="J502" s="2"/>
      <c r="K502" s="2"/>
      <c r="L502" s="2"/>
      <c r="M502" s="8"/>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172"/>
      <c r="AQ502" s="172"/>
      <c r="AR502" s="172"/>
      <c r="AS502" s="172"/>
      <c r="AT502" s="172"/>
      <c r="AU502" s="172"/>
      <c r="AV502" s="172"/>
    </row>
    <row r="503" spans="1:48" ht="12.75" customHeight="1">
      <c r="A503" s="148"/>
      <c r="B503" s="148"/>
      <c r="C503" s="44"/>
      <c r="D503" s="44"/>
      <c r="E503" s="2"/>
      <c r="F503" s="2"/>
      <c r="G503" s="7"/>
      <c r="H503" s="7"/>
      <c r="I503" s="148"/>
      <c r="J503" s="2"/>
      <c r="K503" s="2"/>
      <c r="L503" s="2"/>
      <c r="M503" s="8"/>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172"/>
      <c r="AQ503" s="172"/>
      <c r="AR503" s="172"/>
      <c r="AS503" s="172"/>
      <c r="AT503" s="172"/>
      <c r="AU503" s="172"/>
      <c r="AV503" s="172"/>
    </row>
    <row r="504" spans="1:48" ht="12.75" customHeight="1">
      <c r="A504" s="148"/>
      <c r="B504" s="148"/>
      <c r="C504" s="44"/>
      <c r="D504" s="44"/>
      <c r="E504" s="2"/>
      <c r="F504" s="2"/>
      <c r="G504" s="7"/>
      <c r="H504" s="7"/>
      <c r="I504" s="148"/>
      <c r="J504" s="2"/>
      <c r="K504" s="2"/>
      <c r="L504" s="2"/>
      <c r="M504" s="8"/>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172"/>
      <c r="AQ504" s="172"/>
      <c r="AR504" s="172"/>
      <c r="AS504" s="172"/>
      <c r="AT504" s="172"/>
      <c r="AU504" s="172"/>
      <c r="AV504" s="172"/>
    </row>
    <row r="505" spans="1:48" ht="12.75" customHeight="1">
      <c r="A505" s="148"/>
      <c r="B505" s="148"/>
      <c r="C505" s="44"/>
      <c r="D505" s="44"/>
      <c r="E505" s="2"/>
      <c r="F505" s="2"/>
      <c r="G505" s="7"/>
      <c r="H505" s="7"/>
      <c r="I505" s="148"/>
      <c r="J505" s="2"/>
      <c r="K505" s="2"/>
      <c r="L505" s="2"/>
      <c r="M505" s="8"/>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172"/>
      <c r="AQ505" s="172"/>
      <c r="AR505" s="172"/>
      <c r="AS505" s="172"/>
      <c r="AT505" s="172"/>
      <c r="AU505" s="172"/>
      <c r="AV505" s="172"/>
    </row>
    <row r="506" spans="1:48" ht="12.75" customHeight="1">
      <c r="A506" s="148"/>
      <c r="B506" s="148"/>
      <c r="C506" s="44"/>
      <c r="D506" s="44"/>
      <c r="E506" s="2"/>
      <c r="F506" s="2"/>
      <c r="G506" s="7"/>
      <c r="H506" s="7"/>
      <c r="I506" s="148"/>
      <c r="J506" s="2"/>
      <c r="K506" s="2"/>
      <c r="L506" s="2"/>
      <c r="M506" s="8"/>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172"/>
      <c r="AQ506" s="172"/>
      <c r="AR506" s="172"/>
      <c r="AS506" s="172"/>
      <c r="AT506" s="172"/>
      <c r="AU506" s="172"/>
      <c r="AV506" s="172"/>
    </row>
    <row r="507" spans="1:48" ht="12.75" customHeight="1">
      <c r="A507" s="148"/>
      <c r="B507" s="148"/>
      <c r="C507" s="44"/>
      <c r="D507" s="44"/>
      <c r="E507" s="2"/>
      <c r="F507" s="2"/>
      <c r="G507" s="7"/>
      <c r="H507" s="7"/>
      <c r="I507" s="148"/>
      <c r="J507" s="2"/>
      <c r="K507" s="2"/>
      <c r="L507" s="2"/>
      <c r="M507" s="8"/>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172"/>
      <c r="AQ507" s="172"/>
      <c r="AR507" s="172"/>
      <c r="AS507" s="172"/>
      <c r="AT507" s="172"/>
      <c r="AU507" s="172"/>
      <c r="AV507" s="172"/>
    </row>
    <row r="508" spans="1:48" ht="12.75" customHeight="1">
      <c r="A508" s="148"/>
      <c r="B508" s="148"/>
      <c r="C508" s="44"/>
      <c r="D508" s="44"/>
      <c r="E508" s="2"/>
      <c r="F508" s="2"/>
      <c r="G508" s="7"/>
      <c r="H508" s="7"/>
      <c r="I508" s="148"/>
      <c r="J508" s="2"/>
      <c r="K508" s="2"/>
      <c r="L508" s="2"/>
      <c r="M508" s="8"/>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172"/>
      <c r="AQ508" s="172"/>
      <c r="AR508" s="172"/>
      <c r="AS508" s="172"/>
      <c r="AT508" s="172"/>
      <c r="AU508" s="172"/>
      <c r="AV508" s="172"/>
    </row>
    <row r="509" spans="1:48" ht="12.75" customHeight="1">
      <c r="A509" s="148"/>
      <c r="B509" s="148"/>
      <c r="C509" s="44"/>
      <c r="D509" s="44"/>
      <c r="E509" s="2"/>
      <c r="F509" s="2"/>
      <c r="G509" s="7"/>
      <c r="H509" s="7"/>
      <c r="I509" s="148"/>
      <c r="J509" s="2"/>
      <c r="K509" s="2"/>
      <c r="L509" s="2"/>
      <c r="M509" s="8"/>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172"/>
      <c r="AQ509" s="172"/>
      <c r="AR509" s="172"/>
      <c r="AS509" s="172"/>
      <c r="AT509" s="172"/>
      <c r="AU509" s="172"/>
      <c r="AV509" s="172"/>
    </row>
    <row r="510" spans="1:48" ht="12.75" customHeight="1">
      <c r="A510" s="148"/>
      <c r="B510" s="148"/>
      <c r="C510" s="44"/>
      <c r="D510" s="44"/>
      <c r="E510" s="2"/>
      <c r="F510" s="2"/>
      <c r="G510" s="7"/>
      <c r="H510" s="7"/>
      <c r="I510" s="148"/>
      <c r="J510" s="2"/>
      <c r="K510" s="2"/>
      <c r="L510" s="2"/>
      <c r="M510" s="8"/>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172"/>
      <c r="AQ510" s="172"/>
      <c r="AR510" s="172"/>
      <c r="AS510" s="172"/>
      <c r="AT510" s="172"/>
      <c r="AU510" s="172"/>
      <c r="AV510" s="172"/>
    </row>
    <row r="511" spans="1:48" ht="12.75" customHeight="1">
      <c r="A511" s="148"/>
      <c r="B511" s="148"/>
      <c r="C511" s="44"/>
      <c r="D511" s="44"/>
      <c r="E511" s="2"/>
      <c r="F511" s="2"/>
      <c r="G511" s="7"/>
      <c r="H511" s="7"/>
      <c r="I511" s="148"/>
      <c r="J511" s="2"/>
      <c r="K511" s="2"/>
      <c r="L511" s="2"/>
      <c r="M511" s="8"/>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172"/>
      <c r="AQ511" s="172"/>
      <c r="AR511" s="172"/>
      <c r="AS511" s="172"/>
      <c r="AT511" s="172"/>
      <c r="AU511" s="172"/>
      <c r="AV511" s="172"/>
    </row>
    <row r="512" spans="1:48" ht="12.75" customHeight="1">
      <c r="A512" s="148"/>
      <c r="B512" s="148"/>
      <c r="C512" s="44"/>
      <c r="D512" s="44"/>
      <c r="E512" s="2"/>
      <c r="F512" s="2"/>
      <c r="G512" s="7"/>
      <c r="H512" s="7"/>
      <c r="I512" s="148"/>
      <c r="J512" s="2"/>
      <c r="K512" s="2"/>
      <c r="L512" s="2"/>
      <c r="M512" s="8"/>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172"/>
      <c r="AQ512" s="172"/>
      <c r="AR512" s="172"/>
      <c r="AS512" s="172"/>
      <c r="AT512" s="172"/>
      <c r="AU512" s="172"/>
      <c r="AV512" s="172"/>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19"/>
  <sheetViews>
    <sheetView workbookViewId="0"/>
  </sheetViews>
  <sheetFormatPr defaultColWidth="15.140625" defaultRowHeight="15.75" customHeight="1"/>
  <cols>
    <col min="1" max="9" width="11.7109375" customWidth="1"/>
    <col min="10" max="12" width="17.5703125" customWidth="1"/>
    <col min="13" max="13" width="35.42578125" customWidth="1"/>
    <col min="14" max="16" width="11.7109375" customWidth="1"/>
    <col min="17" max="18" width="21.7109375" customWidth="1"/>
    <col min="19" max="19" width="20.140625" customWidth="1"/>
    <col min="20" max="20" width="17" customWidth="1"/>
    <col min="21" max="21" width="19.7109375" customWidth="1"/>
    <col min="22" max="22" width="54.28515625" customWidth="1"/>
    <col min="23" max="25" width="11.7109375" customWidth="1"/>
    <col min="26" max="30" width="20.42578125" customWidth="1"/>
    <col min="31" max="31" width="22.42578125" customWidth="1"/>
    <col min="32" max="32" width="23.42578125" customWidth="1"/>
    <col min="33" max="33" width="25.28515625" customWidth="1"/>
    <col min="34" max="34" width="59.140625" customWidth="1"/>
    <col min="35" max="36" width="25.42578125" customWidth="1"/>
    <col min="37" max="37" width="12.140625" customWidth="1"/>
    <col min="38" max="38" width="12.42578125" customWidth="1"/>
    <col min="39" max="39" width="11.7109375" customWidth="1"/>
    <col min="40" max="40" width="13" customWidth="1"/>
    <col min="41" max="41" width="12.7109375" customWidth="1"/>
    <col min="42" max="42" width="13.42578125" customWidth="1"/>
    <col min="43" max="43" width="12.140625" customWidth="1"/>
    <col min="44" max="44" width="23.140625" customWidth="1"/>
    <col min="45" max="45" width="13.5703125" customWidth="1"/>
    <col min="46" max="46" width="15.7109375" customWidth="1"/>
    <col min="47" max="47" width="14.42578125" customWidth="1"/>
    <col min="48" max="48" width="3.85546875" customWidth="1"/>
    <col min="49" max="49" width="22.42578125" customWidth="1"/>
    <col min="50" max="50" width="3.85546875" customWidth="1"/>
    <col min="51" max="51" width="17.85546875" customWidth="1"/>
    <col min="52" max="52" width="9.28515625" customWidth="1"/>
    <col min="53" max="53" width="26.42578125" customWidth="1"/>
    <col min="54" max="54" width="3.85546875" customWidth="1"/>
    <col min="55" max="55" width="26.5703125" customWidth="1"/>
  </cols>
  <sheetData>
    <row r="1" spans="1:55" ht="52.5" customHeight="1">
      <c r="A1" s="2" t="s">
        <v>0</v>
      </c>
      <c r="B1" s="2" t="s">
        <v>1</v>
      </c>
      <c r="C1" s="2" t="s">
        <v>2</v>
      </c>
      <c r="D1" s="2" t="s">
        <v>3</v>
      </c>
      <c r="E1" s="2" t="s">
        <v>4</v>
      </c>
      <c r="F1" s="2" t="s">
        <v>5</v>
      </c>
      <c r="G1" s="2" t="s">
        <v>6</v>
      </c>
      <c r="H1" s="2" t="s">
        <v>7</v>
      </c>
      <c r="I1" s="2" t="s">
        <v>8</v>
      </c>
      <c r="J1" s="2" t="str">
        <f>'Data Entry'!J1</f>
        <v>Does the claimant have their information recorded on file with eHealthier?</v>
      </c>
      <c r="K1" s="2" t="str">
        <f>'Data Entry'!K1</f>
        <v>Input the unique identifier for this case - Open-Ended Response</v>
      </c>
      <c r="L1" s="3" t="s">
        <v>23</v>
      </c>
      <c r="M1" s="3" t="s">
        <v>25</v>
      </c>
      <c r="N1" s="3" t="s">
        <v>27</v>
      </c>
      <c r="O1" s="3" t="s">
        <v>29</v>
      </c>
      <c r="P1" s="3" t="s">
        <v>31</v>
      </c>
      <c r="Q1" s="3" t="s">
        <v>1348</v>
      </c>
      <c r="R1" s="3" t="s">
        <v>20</v>
      </c>
      <c r="S1" s="3" t="s">
        <v>21</v>
      </c>
      <c r="T1" s="3" t="s">
        <v>289</v>
      </c>
      <c r="U1" s="3" t="s">
        <v>26</v>
      </c>
      <c r="V1" s="3" t="s">
        <v>293</v>
      </c>
      <c r="W1" s="3" t="s">
        <v>63</v>
      </c>
      <c r="X1" s="3" t="s">
        <v>32</v>
      </c>
      <c r="Y1" s="3" t="s">
        <v>34</v>
      </c>
      <c r="Z1" s="3"/>
      <c r="AA1" s="3"/>
      <c r="AB1" s="3"/>
      <c r="AC1" s="3"/>
      <c r="AD1" s="3" t="s">
        <v>41</v>
      </c>
      <c r="AE1" s="3" t="s">
        <v>1349</v>
      </c>
      <c r="AF1" s="3" t="s">
        <v>39</v>
      </c>
      <c r="AG1" s="3" t="s">
        <v>41</v>
      </c>
      <c r="AH1" s="3" t="s">
        <v>42</v>
      </c>
      <c r="AI1" s="2" t="s">
        <v>700</v>
      </c>
      <c r="AJ1" s="3" t="s">
        <v>701</v>
      </c>
      <c r="AK1" s="150" t="s">
        <v>1350</v>
      </c>
      <c r="AL1" s="150" t="s">
        <v>1351</v>
      </c>
      <c r="AM1" s="150" t="s">
        <v>1352</v>
      </c>
      <c r="AN1" s="150" t="s">
        <v>1353</v>
      </c>
      <c r="AO1" s="150" t="s">
        <v>1354</v>
      </c>
      <c r="AP1" s="150" t="s">
        <v>1355</v>
      </c>
      <c r="AQ1" s="150" t="s">
        <v>1356</v>
      </c>
      <c r="AR1" s="150" t="s">
        <v>1357</v>
      </c>
      <c r="AS1" s="150" t="s">
        <v>1358</v>
      </c>
      <c r="AT1" s="150" t="s">
        <v>1359</v>
      </c>
      <c r="AU1" s="150" t="s">
        <v>1360</v>
      </c>
      <c r="AV1" s="151"/>
      <c r="AW1" s="152" t="s">
        <v>1361</v>
      </c>
      <c r="AX1" s="151"/>
      <c r="AY1" s="152" t="s">
        <v>1362</v>
      </c>
      <c r="AZ1" s="153"/>
      <c r="BA1" s="154" t="s">
        <v>1363</v>
      </c>
      <c r="BB1" s="155"/>
      <c r="BC1" s="156" t="s">
        <v>1364</v>
      </c>
    </row>
    <row r="2" spans="1:55" ht="66" customHeight="1">
      <c r="B2" s="157"/>
      <c r="C2" s="157"/>
      <c r="D2" s="157"/>
      <c r="E2" s="157"/>
      <c r="F2" s="157"/>
      <c r="G2" s="157"/>
      <c r="H2" s="157"/>
      <c r="I2" s="157"/>
      <c r="J2" s="157"/>
      <c r="K2" s="157"/>
      <c r="L2" s="157"/>
      <c r="M2" s="157"/>
      <c r="N2" s="157"/>
      <c r="O2" s="157"/>
      <c r="P2" s="157"/>
      <c r="Q2" s="157"/>
      <c r="R2" s="157"/>
      <c r="S2" s="157"/>
      <c r="T2" s="157"/>
      <c r="U2" s="157"/>
      <c r="V2" s="157"/>
      <c r="W2" s="157"/>
      <c r="X2" s="157"/>
      <c r="Y2" s="157"/>
      <c r="Z2" s="157"/>
      <c r="AA2" s="157"/>
      <c r="AB2" s="157"/>
      <c r="AC2" s="157"/>
      <c r="AD2" s="157"/>
      <c r="AE2" s="157"/>
      <c r="AF2" s="157"/>
      <c r="AG2" s="157"/>
      <c r="AH2" s="158"/>
      <c r="AI2" s="2" t="s">
        <v>700</v>
      </c>
      <c r="AJ2" s="3" t="s">
        <v>701</v>
      </c>
      <c r="AK2" s="159" t="s">
        <v>1365</v>
      </c>
      <c r="AL2" s="159" t="s">
        <v>1366</v>
      </c>
      <c r="AM2" s="159" t="s">
        <v>1367</v>
      </c>
      <c r="AN2" s="159" t="s">
        <v>1368</v>
      </c>
      <c r="AO2" s="159" t="s">
        <v>1369</v>
      </c>
      <c r="AP2" s="159" t="s">
        <v>1370</v>
      </c>
      <c r="AQ2" s="159" t="s">
        <v>1323</v>
      </c>
      <c r="AR2" s="159" t="s">
        <v>1371</v>
      </c>
      <c r="AS2" s="159" t="s">
        <v>1372</v>
      </c>
      <c r="AT2" s="159" t="s">
        <v>1373</v>
      </c>
      <c r="AU2" s="159" t="s">
        <v>1374</v>
      </c>
      <c r="AV2" s="160"/>
      <c r="AW2" s="161" t="s">
        <v>1375</v>
      </c>
      <c r="AX2" s="160"/>
      <c r="AY2" s="161" t="s">
        <v>1376</v>
      </c>
      <c r="AZ2" s="162"/>
      <c r="BA2" s="163" t="s">
        <v>1377</v>
      </c>
      <c r="BB2" s="164"/>
      <c r="BC2" s="163" t="s">
        <v>1378</v>
      </c>
    </row>
    <row r="3" spans="1:55" ht="15.75" customHeight="1">
      <c r="A3" s="144" t="str">
        <f>'Data Entry'!A1</f>
        <v>RespondentID</v>
      </c>
      <c r="B3" s="144" t="str">
        <f>'Data Entry'!B1</f>
        <v>CollectorID</v>
      </c>
      <c r="C3" s="165" t="str">
        <f>'Data Entry'!C1</f>
        <v>StartDate</v>
      </c>
      <c r="D3" s="165" t="str">
        <f>'Data Entry'!D1</f>
        <v>EndDate</v>
      </c>
      <c r="E3" s="144" t="str">
        <f>'Data Entry'!E1</f>
        <v>IP Address</v>
      </c>
      <c r="F3" s="144" t="str">
        <f>'Data Entry'!F1</f>
        <v>Email Address</v>
      </c>
      <c r="G3" s="144" t="str">
        <f>'Data Entry'!G1</f>
        <v>First Name</v>
      </c>
      <c r="H3" s="144" t="str">
        <f>'Data Entry'!H1</f>
        <v>LastName</v>
      </c>
      <c r="I3" s="144" t="str">
        <f>'Data Entry'!I1</f>
        <v>Custom Data</v>
      </c>
      <c r="J3" s="144" t="str">
        <f>'Data Entry'!J1</f>
        <v>Does the claimant have their information recorded on file with eHealthier?</v>
      </c>
      <c r="K3" s="144" t="str">
        <f>'Data Entry'!K1</f>
        <v>Input the unique identifier for this case - Open-Ended Response</v>
      </c>
      <c r="L3" s="144" t="str">
        <f>'Data Entry'!L1</f>
        <v>Please enter the claimant's information in the fields below - First Name</v>
      </c>
      <c r="M3" s="144" t="str">
        <f>'Data Entry'!M1</f>
        <v>Please enter the claimant's information in the fields below - Initials</v>
      </c>
      <c r="N3" s="144" t="str">
        <f>'Data Entry'!N1</f>
        <v>Please enter the claimant's information in the fields below - Last Name</v>
      </c>
      <c r="O3" s="166" t="str">
        <f>'Data Entry'!O1</f>
        <v>Please enter the claimant's information in the fields below - Date of birth (DD/MM/YYYY)</v>
      </c>
      <c r="P3" s="166" t="str">
        <f>'Data Entry'!P1</f>
        <v>Please enter the claimant's information in the fields below - Gender (M or F or U)</v>
      </c>
      <c r="Q3" s="166" t="str">
        <f>'Data Entry'!Q1</f>
        <v>Please enter the claimant's information in the fields below - Employer's full legal name</v>
      </c>
      <c r="R3" s="166" t="str">
        <f>'Data Entry'!R1</f>
        <v>Please enter the Nominated Treating Doctor's information in the fields below - First Name</v>
      </c>
      <c r="S3" s="166" t="str">
        <f>'Data Entry'!S1</f>
        <v>Please enter the Nominated Treating Doctor's information in the fields below - Initials</v>
      </c>
      <c r="T3" s="166" t="str">
        <f>'Data Entry'!T1</f>
        <v>Please enter the Nominated Treating Doctor's information in the fields below - Last Name</v>
      </c>
      <c r="U3" s="166" t="str">
        <f>'Data Entry'!U1</f>
        <v>Please enter the Nominated Treating Doctor's information in the fields below - Provider Number</v>
      </c>
      <c r="V3" s="144" t="str">
        <f>'Data Entry'!V1</f>
        <v>&lt;div style="text-align: justify;"&gt;Please enter the email address to which all results will be sent (this will provide access to all of your claimants' results and thus should be a unique email address used solely for eHealthier data monitoring). For privacy reasons, it is highly recommended that access to the email address be restricted and closely monitored.&lt;/div&gt; - Open-Ended Response</v>
      </c>
      <c r="W3" s="144" t="str">
        <f>'Data Entry'!W1</f>
        <v>Does the claimant have additional health practitioners associated with their treatment?</v>
      </c>
      <c r="X3" s="144" t="str">
        <f>'Data Entry'!X1</f>
        <v>Nominated Treating Specialist details - Name</v>
      </c>
      <c r="Y3" s="144" t="str">
        <f>'Data Entry'!Y1</f>
        <v>Nominated Treating Specialist details - Provider number</v>
      </c>
      <c r="Z3" s="144" t="str">
        <f>'Data Entry'!Z1</f>
        <v>Nominated Treating Therapist (e.g. physiotherapist, chiropractor, osteopath and other approved providers) details - Type of therapist (e.g. physiotherapist, chiropractor, osteopath and other approved providers)</v>
      </c>
      <c r="AA3" s="144" t="str">
        <f>'Data Entry'!AA1</f>
        <v>Nominated Treating Therapist (e.g. physiotherapist, chiropractor, osteopath and other approved providers) details - Name</v>
      </c>
      <c r="AB3" s="144" t="str">
        <f>'Data Entry'!AB1</f>
        <v>Nominated Treating Therapist (e.g. physiotherapist, chiropractor, osteopath and other approved providers) details - Provider Number</v>
      </c>
      <c r="AC3" s="144" t="str">
        <f>'Data Entry'!AC1</f>
        <v>Other Ancillary Health Providers (e.g. remedial masseur, psychologist, exercise physiologist, dietician) - Type of practitioner (e.g. remedial masseur, psychologist, exercise physiologist, dietician)</v>
      </c>
      <c r="AD3" s="144" t="str">
        <f>'Data Entry'!AD1</f>
        <v>Other Ancillary Health Providers (e.g. remedial masseur, psychologist, exercise physiologist, dietician) - Name</v>
      </c>
      <c r="AE3" s="144" t="str">
        <f>'Data Entry'!AE1</f>
        <v>Other Ancillary Health Providers (e.g. remedial masseur, psychologist, exercise physiologist, dietician) - Provider number</v>
      </c>
      <c r="AF3" s="144" t="str">
        <f>'Data Entry'!AF1</f>
        <v>Rehabilitation Provider - Type</v>
      </c>
      <c r="AG3" s="144" t="str">
        <f>'Data Entry'!AG1</f>
        <v>Rehabilitation Provider - Name</v>
      </c>
      <c r="AH3" s="144" t="str">
        <f>'Data Entry'!AH1</f>
        <v>Rehabilitation Provider - Provider Number</v>
      </c>
      <c r="AI3" s="2" t="s">
        <v>700</v>
      </c>
      <c r="AJ3" s="3" t="s">
        <v>701</v>
      </c>
      <c r="AK3" s="159" t="s">
        <v>1379</v>
      </c>
      <c r="AL3" s="159" t="s">
        <v>1379</v>
      </c>
      <c r="AM3" s="159" t="s">
        <v>1379</v>
      </c>
      <c r="AN3" s="159" t="s">
        <v>1379</v>
      </c>
      <c r="AO3" s="159" t="s">
        <v>1379</v>
      </c>
      <c r="AP3" s="159" t="s">
        <v>1379</v>
      </c>
      <c r="AQ3" s="159" t="s">
        <v>1379</v>
      </c>
      <c r="AR3" s="159" t="s">
        <v>1380</v>
      </c>
      <c r="AS3" s="159" t="s">
        <v>1381</v>
      </c>
      <c r="AT3" s="159" t="s">
        <v>1382</v>
      </c>
      <c r="AU3" s="159" t="s">
        <v>1383</v>
      </c>
      <c r="AV3" s="160"/>
      <c r="AW3" s="161" t="s">
        <v>1384</v>
      </c>
      <c r="AX3" s="160"/>
      <c r="AY3" s="161" t="s">
        <v>1385</v>
      </c>
      <c r="AZ3" s="162"/>
      <c r="BA3" s="163" t="s">
        <v>1386</v>
      </c>
      <c r="BB3" s="164"/>
      <c r="BC3" s="167" t="s">
        <v>1387</v>
      </c>
    </row>
    <row r="4" spans="1:55" ht="12.75" customHeight="1">
      <c r="A4" s="168">
        <f>'Data Entry'!A2</f>
        <v>3810607079</v>
      </c>
      <c r="B4" s="168">
        <f>'Data Entry'!B2</f>
        <v>61781046</v>
      </c>
      <c r="C4" s="169">
        <f>'Data Entry'!C2</f>
        <v>42068.922106481485</v>
      </c>
      <c r="D4" s="169">
        <f>'Data Entry'!D2</f>
        <v>42068.922673611109</v>
      </c>
      <c r="E4" s="157" t="str">
        <f>'Data Entry'!E2</f>
        <v>101.175.88.181</v>
      </c>
      <c r="F4" s="157">
        <f>'Data Entry'!F2</f>
        <v>0</v>
      </c>
      <c r="G4" s="157">
        <f>'Data Entry'!G2</f>
        <v>0</v>
      </c>
      <c r="H4" s="157">
        <f>'Data Entry'!H2</f>
        <v>0</v>
      </c>
      <c r="I4" s="168">
        <f>'Data Entry'!I2</f>
        <v>0</v>
      </c>
      <c r="J4" s="157" t="str">
        <f>'Data Entry'!J2</f>
        <v>Yes, I have the client identification code</v>
      </c>
      <c r="K4" s="157" t="str">
        <f>'Data Entry'!K2</f>
        <v>987654322cod</v>
      </c>
      <c r="L4" s="157">
        <f>'Data Entry'!L2</f>
        <v>0</v>
      </c>
      <c r="M4" s="170">
        <f>'Data Entry'!M2</f>
        <v>0</v>
      </c>
      <c r="N4" s="157">
        <f>'Data Entry'!N2</f>
        <v>0</v>
      </c>
      <c r="O4" s="171">
        <f>'Data Entry'!O2</f>
        <v>0</v>
      </c>
      <c r="P4" s="157">
        <f>'Data Entry'!P2</f>
        <v>0</v>
      </c>
      <c r="Q4" s="157">
        <f>'Data Entry'!Q2</f>
        <v>0</v>
      </c>
      <c r="R4" s="157">
        <f>'Data Entry'!R2</f>
        <v>0</v>
      </c>
      <c r="S4" s="157">
        <f>'Data Entry'!S2</f>
        <v>0</v>
      </c>
      <c r="T4" s="157">
        <f>'Data Entry'!T2</f>
        <v>0</v>
      </c>
      <c r="U4" s="157">
        <f>'Data Entry'!U2</f>
        <v>0</v>
      </c>
      <c r="V4" s="157">
        <f>'Data Entry'!V2</f>
        <v>0</v>
      </c>
      <c r="W4" s="157">
        <f>'Data Entry'!W2</f>
        <v>0</v>
      </c>
      <c r="X4" s="157">
        <f>'Data Entry'!X2</f>
        <v>0</v>
      </c>
      <c r="Y4" s="157">
        <f>'Data Entry'!Y2</f>
        <v>0</v>
      </c>
      <c r="Z4" s="157">
        <f>'Data Entry'!Z2</f>
        <v>0</v>
      </c>
      <c r="AA4" s="157">
        <f>'Data Entry'!AA2</f>
        <v>0</v>
      </c>
      <c r="AB4" s="157">
        <f>'Data Entry'!AB2</f>
        <v>0</v>
      </c>
      <c r="AC4" s="157">
        <f>'Data Entry'!AC2</f>
        <v>0</v>
      </c>
      <c r="AD4" s="157">
        <f>'Data Entry'!AD2</f>
        <v>0</v>
      </c>
      <c r="AE4" s="157">
        <f>'Data Entry'!AE2</f>
        <v>0</v>
      </c>
      <c r="AF4" s="157">
        <f>'Data Entry'!AF2</f>
        <v>0</v>
      </c>
      <c r="AG4" s="157">
        <f>'Data Entry'!AG2</f>
        <v>0</v>
      </c>
      <c r="AH4" s="157">
        <f>'Data Entry'!AH2</f>
        <v>0</v>
      </c>
      <c r="AI4" s="57">
        <f t="shared" ref="AI4:AI19" si="0">IF(V4="",VLOOKUP(K4,CodeToEmailData,2,FALSE),V4)</f>
        <v>0</v>
      </c>
      <c r="AJ4" s="57" t="str">
        <f t="shared" ref="AJ4:AJ19" si="1">IF(L4="",VLOOKUP(K4,CodeToEmailData,3,0),L4&amp;" "&amp;N4)</f>
        <v>0 0</v>
      </c>
      <c r="AK4" s="173">
        <f>IF('Data Entry'!AP2="","",('Data Entry'!AP2-1)*5/4)</f>
        <v>2.5</v>
      </c>
      <c r="AL4" s="173">
        <f>IF('Data Entry'!AQ2="","",('Data Entry'!AQ2-1)*5/4)</f>
        <v>2.5</v>
      </c>
      <c r="AM4" s="173" t="str">
        <f>IF(OR('Data Entry'!AR2="",'Data Entry'!AR2=7),"",'Data Entry'!AR2-1)</f>
        <v/>
      </c>
      <c r="AN4" s="174">
        <f>IF(OR('Data Entry'!AS2="",'Data Entry'!AS2=7),"",('Data Entry'!AS2-1))</f>
        <v>2</v>
      </c>
      <c r="AO4" s="173" t="str">
        <f>IF(OR('Data Entry'!AT2="",'Data Entry'!AT2=7),"",('Data Entry'!AT2-1))</f>
        <v/>
      </c>
      <c r="AP4" s="173">
        <f>IF('Data Entry'!AU2="","",('Data Entry'!AU2-1)*5/6)</f>
        <v>0.83333333333333337</v>
      </c>
      <c r="AQ4" s="174">
        <f>IF('Data Entry'!AV2="","",'Data Entry'!AV2-1)</f>
        <v>2</v>
      </c>
      <c r="AR4" s="173">
        <f t="shared" ref="AR4:AR19" si="2">(7-COUNTBLANK(AK4:AQ4))</f>
        <v>5</v>
      </c>
      <c r="AS4" s="173">
        <v>4</v>
      </c>
      <c r="AT4" s="175">
        <v>90.513800000000003</v>
      </c>
      <c r="AU4" s="175">
        <v>13.78281</v>
      </c>
      <c r="AV4" s="176"/>
      <c r="AW4" s="177">
        <f t="shared" ref="AW4:AW19" si="3">IF(A4="","",IF(AR4&lt;AS4,"Not enough items, Missing",SUM(AK4:AQ4)))</f>
        <v>9.8333333333333321</v>
      </c>
      <c r="AX4" s="176"/>
      <c r="AY4" s="177">
        <f t="shared" ref="AY4:AY19" si="4">IF(A4="","",IF(AR4&lt;AS4,"Not enough items, Missing",(SUM(AK4:AQ4))/AR4))</f>
        <v>1.9666666666666663</v>
      </c>
      <c r="AZ4" s="178"/>
      <c r="BA4" s="172">
        <f t="shared" ref="BA4:BA19" si="5">IF(A4="","",IF(AR4&lt;AS4,"Not enough items, Missing",100-(AY4/5)*100))</f>
        <v>60.666666666666671</v>
      </c>
      <c r="BB4" s="179"/>
      <c r="BC4" s="172">
        <f t="shared" ref="BC4:BC19" si="6">IF(A4="","",IF(AR4&lt;AS4,"Not enough items, Missing",((BA4-AT4)/AU4)*10+50))</f>
        <v>28.344667500071949</v>
      </c>
    </row>
    <row r="5" spans="1:55" ht="12.75" customHeight="1">
      <c r="A5" s="168">
        <f>'Data Entry'!A3</f>
        <v>3811033865</v>
      </c>
      <c r="B5" s="168">
        <f>'Data Entry'!B3</f>
        <v>61781046</v>
      </c>
      <c r="C5" s="169">
        <f>'Data Entry'!C3</f>
        <v>42069.093425925923</v>
      </c>
      <c r="D5" s="169">
        <f>'Data Entry'!D3</f>
        <v>42069.093807870369</v>
      </c>
      <c r="E5" s="157" t="str">
        <f>'Data Entry'!E3</f>
        <v>101.175.88.181</v>
      </c>
      <c r="F5" s="157">
        <f>'Data Entry'!F3</f>
        <v>0</v>
      </c>
      <c r="G5" s="157">
        <f>'Data Entry'!G3</f>
        <v>0</v>
      </c>
      <c r="H5" s="157">
        <f>'Data Entry'!H3</f>
        <v>0</v>
      </c>
      <c r="I5" s="168">
        <f>'Data Entry'!I3</f>
        <v>0</v>
      </c>
      <c r="J5" s="157" t="str">
        <f>'Data Entry'!J3</f>
        <v>Yes, I have the client identification code</v>
      </c>
      <c r="K5" s="157" t="str">
        <f>'Data Entry'!K3</f>
        <v>12345678code</v>
      </c>
      <c r="L5" s="157">
        <f>'Data Entry'!L3</f>
        <v>0</v>
      </c>
      <c r="M5" s="170">
        <f>'Data Entry'!M3</f>
        <v>0</v>
      </c>
      <c r="N5" s="157">
        <f>'Data Entry'!N3</f>
        <v>0</v>
      </c>
      <c r="O5" s="171">
        <f>'Data Entry'!O3</f>
        <v>0</v>
      </c>
      <c r="P5" s="157">
        <f>'Data Entry'!P3</f>
        <v>0</v>
      </c>
      <c r="Q5" s="157">
        <f>'Data Entry'!Q3</f>
        <v>0</v>
      </c>
      <c r="R5" s="157">
        <f>'Data Entry'!R3</f>
        <v>0</v>
      </c>
      <c r="S5" s="157">
        <f>'Data Entry'!S3</f>
        <v>0</v>
      </c>
      <c r="T5" s="157">
        <f>'Data Entry'!T3</f>
        <v>0</v>
      </c>
      <c r="U5" s="157">
        <f>'Data Entry'!U3</f>
        <v>0</v>
      </c>
      <c r="V5" s="157">
        <f>'Data Entry'!V3</f>
        <v>0</v>
      </c>
      <c r="W5" s="157">
        <f>'Data Entry'!W3</f>
        <v>0</v>
      </c>
      <c r="X5" s="157">
        <f>'Data Entry'!X3</f>
        <v>0</v>
      </c>
      <c r="Y5" s="157">
        <f>'Data Entry'!Y3</f>
        <v>0</v>
      </c>
      <c r="Z5" s="157">
        <f>'Data Entry'!Z3</f>
        <v>0</v>
      </c>
      <c r="AA5" s="157">
        <f>'Data Entry'!AA3</f>
        <v>0</v>
      </c>
      <c r="AB5" s="157">
        <f>'Data Entry'!AB3</f>
        <v>0</v>
      </c>
      <c r="AC5" s="157">
        <f>'Data Entry'!AC3</f>
        <v>0</v>
      </c>
      <c r="AD5" s="157">
        <f>'Data Entry'!AD3</f>
        <v>0</v>
      </c>
      <c r="AE5" s="157">
        <f>'Data Entry'!AE3</f>
        <v>0</v>
      </c>
      <c r="AF5" s="157">
        <f>'Data Entry'!AF3</f>
        <v>0</v>
      </c>
      <c r="AG5" s="157">
        <f>'Data Entry'!AG3</f>
        <v>0</v>
      </c>
      <c r="AH5" s="157">
        <f>'Data Entry'!AH3</f>
        <v>0</v>
      </c>
      <c r="AI5" s="57">
        <f t="shared" si="0"/>
        <v>0</v>
      </c>
      <c r="AJ5" s="57" t="str">
        <f t="shared" si="1"/>
        <v>0 0</v>
      </c>
      <c r="AK5" s="173">
        <f>IF('Data Entry'!AP3="","",('Data Entry'!AP3-1)*5/4)</f>
        <v>1.25</v>
      </c>
      <c r="AL5" s="173">
        <f>IF('Data Entry'!AQ3="","",('Data Entry'!AQ3-1)*5/4)</f>
        <v>2.5</v>
      </c>
      <c r="AM5" s="174">
        <f>IF(OR('Data Entry'!AR3="",'Data Entry'!AR3=7),"",'Data Entry'!AR3-1)</f>
        <v>2</v>
      </c>
      <c r="AN5" s="173" t="str">
        <f>IF(OR('Data Entry'!AS3="",'Data Entry'!AS3=7),"",('Data Entry'!AS3-1))</f>
        <v/>
      </c>
      <c r="AO5" s="173" t="str">
        <f>IF(OR('Data Entry'!AT3="",'Data Entry'!AT3=7),"",('Data Entry'!AT3-1))</f>
        <v/>
      </c>
      <c r="AP5" s="173">
        <f>IF('Data Entry'!AU3="","",('Data Entry'!AU3-1)*5/6)</f>
        <v>1.6666666666666667</v>
      </c>
      <c r="AQ5" s="174">
        <f>IF('Data Entry'!AV3="","",'Data Entry'!AV3-1)</f>
        <v>1</v>
      </c>
      <c r="AR5" s="173">
        <f t="shared" si="2"/>
        <v>5</v>
      </c>
      <c r="AS5" s="173">
        <v>4</v>
      </c>
      <c r="AT5" s="175">
        <v>90.513800000000003</v>
      </c>
      <c r="AU5" s="175">
        <v>13.78281</v>
      </c>
      <c r="AV5" s="176"/>
      <c r="AW5" s="177">
        <f t="shared" si="3"/>
        <v>8.4166666666666679</v>
      </c>
      <c r="AX5" s="176"/>
      <c r="AY5" s="177">
        <f t="shared" si="4"/>
        <v>1.6833333333333336</v>
      </c>
      <c r="AZ5" s="178"/>
      <c r="BA5" s="172">
        <f t="shared" si="5"/>
        <v>66.333333333333329</v>
      </c>
      <c r="BB5" s="179"/>
      <c r="BC5" s="172">
        <f t="shared" si="6"/>
        <v>32.456069069611587</v>
      </c>
    </row>
    <row r="6" spans="1:55" ht="12.75" customHeight="1">
      <c r="A6" s="168">
        <f>'Data Entry'!A4</f>
        <v>3813940032</v>
      </c>
      <c r="B6" s="168">
        <f>'Data Entry'!B4</f>
        <v>61781046</v>
      </c>
      <c r="C6" s="169">
        <f>'Data Entry'!C4</f>
        <v>42070.430648148147</v>
      </c>
      <c r="D6" s="169">
        <f>'Data Entry'!D4</f>
        <v>42070.43109953704</v>
      </c>
      <c r="E6" s="157" t="str">
        <f>'Data Entry'!E4</f>
        <v>101.175.88.181</v>
      </c>
      <c r="F6" s="157">
        <f>'Data Entry'!F4</f>
        <v>0</v>
      </c>
      <c r="G6" s="157">
        <f>'Data Entry'!G4</f>
        <v>0</v>
      </c>
      <c r="H6" s="157">
        <f>'Data Entry'!H4</f>
        <v>0</v>
      </c>
      <c r="I6" s="168">
        <f>'Data Entry'!I4</f>
        <v>0</v>
      </c>
      <c r="J6" s="157" t="str">
        <f>'Data Entry'!J4</f>
        <v>Yes, I have the client identification code</v>
      </c>
      <c r="K6" s="157" t="str">
        <f>'Data Entry'!K4</f>
        <v>12345678code</v>
      </c>
      <c r="L6" s="157">
        <f>'Data Entry'!L4</f>
        <v>0</v>
      </c>
      <c r="M6" s="170">
        <f>'Data Entry'!M4</f>
        <v>0</v>
      </c>
      <c r="N6" s="157">
        <f>'Data Entry'!N4</f>
        <v>0</v>
      </c>
      <c r="O6" s="171">
        <f>'Data Entry'!O4</f>
        <v>0</v>
      </c>
      <c r="P6" s="157">
        <f>'Data Entry'!P4</f>
        <v>0</v>
      </c>
      <c r="Q6" s="157">
        <f>'Data Entry'!Q4</f>
        <v>0</v>
      </c>
      <c r="R6" s="157">
        <f>'Data Entry'!R4</f>
        <v>0</v>
      </c>
      <c r="S6" s="157">
        <f>'Data Entry'!S4</f>
        <v>0</v>
      </c>
      <c r="T6" s="157">
        <f>'Data Entry'!T4</f>
        <v>0</v>
      </c>
      <c r="U6" s="157">
        <f>'Data Entry'!U4</f>
        <v>0</v>
      </c>
      <c r="V6" s="157">
        <f>'Data Entry'!V4</f>
        <v>0</v>
      </c>
      <c r="W6" s="157">
        <f>'Data Entry'!W4</f>
        <v>0</v>
      </c>
      <c r="X6" s="157">
        <f>'Data Entry'!X4</f>
        <v>0</v>
      </c>
      <c r="Y6" s="157">
        <f>'Data Entry'!Y4</f>
        <v>0</v>
      </c>
      <c r="Z6" s="157">
        <f>'Data Entry'!Z4</f>
        <v>0</v>
      </c>
      <c r="AA6" s="157">
        <f>'Data Entry'!AA4</f>
        <v>0</v>
      </c>
      <c r="AB6" s="157">
        <f>'Data Entry'!AB4</f>
        <v>0</v>
      </c>
      <c r="AC6" s="157">
        <f>'Data Entry'!AC4</f>
        <v>0</v>
      </c>
      <c r="AD6" s="157">
        <f>'Data Entry'!AD4</f>
        <v>0</v>
      </c>
      <c r="AE6" s="157">
        <f>'Data Entry'!AE4</f>
        <v>0</v>
      </c>
      <c r="AF6" s="157">
        <f>'Data Entry'!AF4</f>
        <v>0</v>
      </c>
      <c r="AG6" s="157">
        <f>'Data Entry'!AG4</f>
        <v>0</v>
      </c>
      <c r="AH6" s="157">
        <f>'Data Entry'!AH4</f>
        <v>0</v>
      </c>
      <c r="AI6" s="57">
        <f t="shared" si="0"/>
        <v>0</v>
      </c>
      <c r="AJ6" s="57" t="str">
        <f t="shared" si="1"/>
        <v>0 0</v>
      </c>
      <c r="AK6" s="173">
        <f>IF('Data Entry'!AP4="","",('Data Entry'!AP4-1)*5/4)</f>
        <v>5</v>
      </c>
      <c r="AL6" s="173">
        <f>IF('Data Entry'!AQ4="","",('Data Entry'!AQ4-1)*5/4)</f>
        <v>5</v>
      </c>
      <c r="AM6" s="173" t="str">
        <f>IF(OR('Data Entry'!AR4="",'Data Entry'!AR4=7),"",'Data Entry'!AR4-1)</f>
        <v/>
      </c>
      <c r="AN6" s="173" t="str">
        <f>IF(OR('Data Entry'!AS4="",'Data Entry'!AS4=7),"",('Data Entry'!AS4-1))</f>
        <v/>
      </c>
      <c r="AO6" s="173" t="str">
        <f>IF(OR('Data Entry'!AT4="",'Data Entry'!AT4=7),"",('Data Entry'!AT4-1))</f>
        <v/>
      </c>
      <c r="AP6" s="173">
        <f>IF('Data Entry'!AU4="","",('Data Entry'!AU4-1)*5/6)</f>
        <v>5</v>
      </c>
      <c r="AQ6" s="174">
        <f>IF('Data Entry'!AV4="","",'Data Entry'!AV4-1)</f>
        <v>5</v>
      </c>
      <c r="AR6" s="173">
        <f t="shared" si="2"/>
        <v>4</v>
      </c>
      <c r="AS6" s="173">
        <v>4</v>
      </c>
      <c r="AT6" s="175">
        <v>90.513800000000003</v>
      </c>
      <c r="AU6" s="175">
        <v>13.78281</v>
      </c>
      <c r="AV6" s="176"/>
      <c r="AW6" s="177">
        <f t="shared" si="3"/>
        <v>20</v>
      </c>
      <c r="AX6" s="176"/>
      <c r="AY6" s="177">
        <f t="shared" si="4"/>
        <v>5</v>
      </c>
      <c r="AZ6" s="178"/>
      <c r="BA6" s="172">
        <f t="shared" si="5"/>
        <v>0</v>
      </c>
      <c r="BB6" s="179"/>
      <c r="BC6" s="172">
        <f t="shared" si="6"/>
        <v>-15.671514009117161</v>
      </c>
    </row>
    <row r="7" spans="1:55" ht="12.75" customHeight="1">
      <c r="A7" s="168">
        <f>'Data Entry'!A5</f>
        <v>3821575094</v>
      </c>
      <c r="B7" s="168">
        <f>'Data Entry'!B5</f>
        <v>61781046</v>
      </c>
      <c r="C7" s="169">
        <f>'Data Entry'!C5</f>
        <v>42074.039317129631</v>
      </c>
      <c r="D7" s="169">
        <f>'Data Entry'!D5</f>
        <v>42074.039583333331</v>
      </c>
      <c r="E7" s="157" t="str">
        <f>'Data Entry'!E5</f>
        <v>58.173.113.97</v>
      </c>
      <c r="F7" s="157">
        <f>'Data Entry'!F5</f>
        <v>0</v>
      </c>
      <c r="G7" s="157">
        <f>'Data Entry'!G5</f>
        <v>0</v>
      </c>
      <c r="H7" s="157">
        <f>'Data Entry'!H5</f>
        <v>0</v>
      </c>
      <c r="I7" s="168">
        <f>'Data Entry'!I5</f>
        <v>0</v>
      </c>
      <c r="J7" s="157" t="str">
        <f>'Data Entry'!J5</f>
        <v>Yes, I have the client identification code</v>
      </c>
      <c r="K7" s="157" t="str">
        <f>'Data Entry'!K5</f>
        <v>987654322cod</v>
      </c>
      <c r="L7" s="157">
        <f>'Data Entry'!L5</f>
        <v>0</v>
      </c>
      <c r="M7" s="170">
        <f>'Data Entry'!M5</f>
        <v>0</v>
      </c>
      <c r="N7" s="157">
        <f>'Data Entry'!N5</f>
        <v>0</v>
      </c>
      <c r="O7" s="171">
        <f>'Data Entry'!O5</f>
        <v>0</v>
      </c>
      <c r="P7" s="157">
        <f>'Data Entry'!P5</f>
        <v>0</v>
      </c>
      <c r="Q7" s="157">
        <f>'Data Entry'!Q5</f>
        <v>0</v>
      </c>
      <c r="R7" s="157">
        <f>'Data Entry'!R5</f>
        <v>0</v>
      </c>
      <c r="S7" s="157">
        <f>'Data Entry'!S5</f>
        <v>0</v>
      </c>
      <c r="T7" s="157">
        <f>'Data Entry'!T5</f>
        <v>0</v>
      </c>
      <c r="U7" s="157">
        <f>'Data Entry'!U5</f>
        <v>0</v>
      </c>
      <c r="V7" s="157">
        <f>'Data Entry'!V5</f>
        <v>0</v>
      </c>
      <c r="W7" s="157">
        <f>'Data Entry'!W5</f>
        <v>0</v>
      </c>
      <c r="X7" s="157">
        <f>'Data Entry'!X5</f>
        <v>0</v>
      </c>
      <c r="Y7" s="157">
        <f>'Data Entry'!Y5</f>
        <v>0</v>
      </c>
      <c r="Z7" s="157">
        <f>'Data Entry'!Z5</f>
        <v>0</v>
      </c>
      <c r="AA7" s="157">
        <f>'Data Entry'!AA5</f>
        <v>0</v>
      </c>
      <c r="AB7" s="157">
        <f>'Data Entry'!AB5</f>
        <v>0</v>
      </c>
      <c r="AC7" s="157">
        <f>'Data Entry'!AC5</f>
        <v>0</v>
      </c>
      <c r="AD7" s="157">
        <f>'Data Entry'!AD5</f>
        <v>0</v>
      </c>
      <c r="AE7" s="157">
        <f>'Data Entry'!AE5</f>
        <v>0</v>
      </c>
      <c r="AF7" s="157">
        <f>'Data Entry'!AF5</f>
        <v>0</v>
      </c>
      <c r="AG7" s="157">
        <f>'Data Entry'!AG5</f>
        <v>0</v>
      </c>
      <c r="AH7" s="157">
        <f>'Data Entry'!AH5</f>
        <v>0</v>
      </c>
      <c r="AI7" s="57">
        <f t="shared" si="0"/>
        <v>0</v>
      </c>
      <c r="AJ7" s="57" t="str">
        <f t="shared" si="1"/>
        <v>0 0</v>
      </c>
      <c r="AK7" s="173">
        <f>IF('Data Entry'!AP5="","",('Data Entry'!AP5-1)*5/4)</f>
        <v>1.25</v>
      </c>
      <c r="AL7" s="173">
        <f>IF('Data Entry'!AQ5="","",('Data Entry'!AQ5-1)*5/4)</f>
        <v>2.5</v>
      </c>
      <c r="AM7" s="174">
        <f>IF(OR('Data Entry'!AR5="",'Data Entry'!AR5=7),"",'Data Entry'!AR5-1)</f>
        <v>2</v>
      </c>
      <c r="AN7" s="174">
        <f>IF(OR('Data Entry'!AS5="",'Data Entry'!AS5=7),"",('Data Entry'!AS5-1))</f>
        <v>2</v>
      </c>
      <c r="AO7" s="174">
        <f>IF(OR('Data Entry'!AT5="",'Data Entry'!AT5=7),"",('Data Entry'!AT5-1))</f>
        <v>2</v>
      </c>
      <c r="AP7" s="173">
        <f>IF('Data Entry'!AU5="","",('Data Entry'!AU5-1)*5/6)</f>
        <v>0.83333333333333337</v>
      </c>
      <c r="AQ7" s="174">
        <f>IF('Data Entry'!AV5="","",'Data Entry'!AV5-1)</f>
        <v>1</v>
      </c>
      <c r="AR7" s="173">
        <f t="shared" si="2"/>
        <v>7</v>
      </c>
      <c r="AS7" s="173">
        <v>4</v>
      </c>
      <c r="AT7" s="175">
        <v>90.513800000000003</v>
      </c>
      <c r="AU7" s="175">
        <v>13.78281</v>
      </c>
      <c r="AV7" s="176"/>
      <c r="AW7" s="177">
        <f t="shared" si="3"/>
        <v>11.583333333333334</v>
      </c>
      <c r="AX7" s="176"/>
      <c r="AY7" s="177">
        <f t="shared" si="4"/>
        <v>1.6547619047619049</v>
      </c>
      <c r="AZ7" s="178"/>
      <c r="BA7" s="172">
        <f t="shared" si="5"/>
        <v>66.904761904761898</v>
      </c>
      <c r="BB7" s="179"/>
      <c r="BC7" s="172">
        <f t="shared" si="6"/>
        <v>32.870664185867682</v>
      </c>
    </row>
    <row r="8" spans="1:55" ht="12.75" customHeight="1">
      <c r="A8" s="168">
        <f>'Data Entry'!A6</f>
        <v>3821565747</v>
      </c>
      <c r="B8" s="168">
        <f>'Data Entry'!B6</f>
        <v>61781046</v>
      </c>
      <c r="C8" s="169">
        <f>'Data Entry'!C6</f>
        <v>42074.036469907405</v>
      </c>
      <c r="D8" s="169">
        <f>'Data Entry'!D6</f>
        <v>42074.038206018522</v>
      </c>
      <c r="E8" s="157" t="str">
        <f>'Data Entry'!E6</f>
        <v>58.173.113.97</v>
      </c>
      <c r="F8" s="157">
        <f>'Data Entry'!F6</f>
        <v>0</v>
      </c>
      <c r="G8" s="157" t="str">
        <f>'Data Entry'!G6</f>
        <v>ClaimantFN</v>
      </c>
      <c r="H8" s="157" t="str">
        <f>'Data Entry'!H6</f>
        <v>ClaimantLastName</v>
      </c>
      <c r="I8" s="168">
        <f>'Data Entry'!I6</f>
        <v>0</v>
      </c>
      <c r="J8" s="157" t="str">
        <f>'Data Entry'!J6</f>
        <v>No, I want to input the claim's particulars</v>
      </c>
      <c r="K8" s="157" t="str">
        <f>'Data Entry'!K6</f>
        <v>123467890ab</v>
      </c>
      <c r="L8" s="157" t="str">
        <f>'Data Entry'!L6</f>
        <v>ClaimantFN</v>
      </c>
      <c r="M8" s="170" t="str">
        <f>'Data Entry'!M6</f>
        <v>ClaimantInitials</v>
      </c>
      <c r="N8" s="157" t="str">
        <f>'Data Entry'!N6</f>
        <v>ClaimantLastName</v>
      </c>
      <c r="O8" s="171" t="str">
        <f>'Data Entry'!O6</f>
        <v>4/24/1961</v>
      </c>
      <c r="P8" s="157" t="str">
        <f>'Data Entry'!P6</f>
        <v>M</v>
      </c>
      <c r="Q8" s="157" t="str">
        <f>'Data Entry'!Q6</f>
        <v>EmployerFullName</v>
      </c>
      <c r="R8" s="157" t="str">
        <f>'Data Entry'!R6</f>
        <v>NTDFirstName</v>
      </c>
      <c r="S8" s="157" t="str">
        <f>'Data Entry'!S6</f>
        <v>NTDInitials</v>
      </c>
      <c r="T8" s="157" t="str">
        <f>'Data Entry'!T6</f>
        <v>NTDLastName</v>
      </c>
      <c r="U8" s="157" t="str">
        <f>'Data Entry'!U6</f>
        <v>NTDProvNum</v>
      </c>
      <c r="V8" s="157" t="str">
        <f>'Data Entry'!V6</f>
        <v>jamesbenjamin1961@gmail.com</v>
      </c>
      <c r="W8" s="157" t="str">
        <f>'Data Entry'!W6</f>
        <v>No</v>
      </c>
      <c r="X8" s="157">
        <f>'Data Entry'!X6</f>
        <v>0</v>
      </c>
      <c r="Y8" s="157">
        <f>'Data Entry'!Y6</f>
        <v>0</v>
      </c>
      <c r="Z8" s="157">
        <f>'Data Entry'!Z6</f>
        <v>0</v>
      </c>
      <c r="AA8" s="157">
        <f>'Data Entry'!AA6</f>
        <v>0</v>
      </c>
      <c r="AB8" s="157">
        <f>'Data Entry'!AB6</f>
        <v>0</v>
      </c>
      <c r="AC8" s="157">
        <f>'Data Entry'!AC6</f>
        <v>0</v>
      </c>
      <c r="AD8" s="157">
        <f>'Data Entry'!AD6</f>
        <v>0</v>
      </c>
      <c r="AE8" s="157">
        <f>'Data Entry'!AE6</f>
        <v>0</v>
      </c>
      <c r="AF8" s="157">
        <f>'Data Entry'!AF6</f>
        <v>0</v>
      </c>
      <c r="AG8" s="157">
        <f>'Data Entry'!AG6</f>
        <v>0</v>
      </c>
      <c r="AH8" s="157">
        <f>'Data Entry'!AH6</f>
        <v>0</v>
      </c>
      <c r="AI8" s="57" t="str">
        <f t="shared" si="0"/>
        <v>jamesbenjamin1961@gmail.com</v>
      </c>
      <c r="AJ8" s="57" t="str">
        <f t="shared" si="1"/>
        <v>ClaimantFN ClaimantLastName</v>
      </c>
      <c r="AK8" s="173">
        <f>IF('Data Entry'!AP6="","",('Data Entry'!AP6-1)*5/4)</f>
        <v>2.5</v>
      </c>
      <c r="AL8" s="173">
        <f>IF('Data Entry'!AQ6="","",('Data Entry'!AQ6-1)*5/4)</f>
        <v>2.5</v>
      </c>
      <c r="AM8" s="173" t="str">
        <f>IF(OR('Data Entry'!AR6="",'Data Entry'!AR6=7),"",'Data Entry'!AR6-1)</f>
        <v/>
      </c>
      <c r="AN8" s="173" t="str">
        <f>IF(OR('Data Entry'!AS6="",'Data Entry'!AS6=7),"",('Data Entry'!AS6-1))</f>
        <v/>
      </c>
      <c r="AO8" s="173" t="str">
        <f>IF(OR('Data Entry'!AT6="",'Data Entry'!AT6=7),"",('Data Entry'!AT6-1))</f>
        <v/>
      </c>
      <c r="AP8" s="173">
        <f>IF('Data Entry'!AU6="","",('Data Entry'!AU6-1)*5/6)</f>
        <v>1.6666666666666667</v>
      </c>
      <c r="AQ8" s="174">
        <f>IF('Data Entry'!AV6="","",'Data Entry'!AV6-1)</f>
        <v>2</v>
      </c>
      <c r="AR8" s="173">
        <f t="shared" si="2"/>
        <v>4</v>
      </c>
      <c r="AS8" s="173">
        <v>4</v>
      </c>
      <c r="AT8" s="175">
        <v>90.513800000000003</v>
      </c>
      <c r="AU8" s="175">
        <v>13.78281</v>
      </c>
      <c r="AV8" s="176"/>
      <c r="AW8" s="177">
        <f t="shared" si="3"/>
        <v>8.6666666666666679</v>
      </c>
      <c r="AX8" s="176"/>
      <c r="AY8" s="177">
        <f t="shared" si="4"/>
        <v>2.166666666666667</v>
      </c>
      <c r="AZ8" s="178"/>
      <c r="BA8" s="172">
        <f t="shared" si="5"/>
        <v>56.666666666666657</v>
      </c>
      <c r="BB8" s="179"/>
      <c r="BC8" s="172">
        <f t="shared" si="6"/>
        <v>25.442501686279254</v>
      </c>
    </row>
    <row r="9" spans="1:55" ht="12.75" customHeight="1">
      <c r="A9" s="168">
        <f>'Data Entry'!A7</f>
        <v>3821894792</v>
      </c>
      <c r="B9" s="168">
        <f>'Data Entry'!B7</f>
        <v>61781046</v>
      </c>
      <c r="C9" s="169">
        <f>'Data Entry'!C7</f>
        <v>42074.156724537039</v>
      </c>
      <c r="D9" s="169">
        <f>'Data Entry'!D7</f>
        <v>42074.15697916667</v>
      </c>
      <c r="E9" s="157" t="str">
        <f>'Data Entry'!E7</f>
        <v>58.173.113.97</v>
      </c>
      <c r="F9" s="157">
        <f>'Data Entry'!F7</f>
        <v>0</v>
      </c>
      <c r="G9" s="157">
        <f>'Data Entry'!G7</f>
        <v>0</v>
      </c>
      <c r="H9" s="157">
        <f>'Data Entry'!H7</f>
        <v>0</v>
      </c>
      <c r="I9" s="168">
        <f>'Data Entry'!I7</f>
        <v>0</v>
      </c>
      <c r="J9" s="157" t="str">
        <f>'Data Entry'!J7</f>
        <v>Yes, I have the client identification code</v>
      </c>
      <c r="K9" s="157" t="str">
        <f>'Data Entry'!K7</f>
        <v>12345678code</v>
      </c>
      <c r="L9" s="157">
        <f>'Data Entry'!L7</f>
        <v>0</v>
      </c>
      <c r="M9" s="170">
        <f>'Data Entry'!M7</f>
        <v>0</v>
      </c>
      <c r="N9" s="157">
        <f>'Data Entry'!N7</f>
        <v>0</v>
      </c>
      <c r="O9" s="171">
        <f>'Data Entry'!O7</f>
        <v>0</v>
      </c>
      <c r="P9" s="157">
        <f>'Data Entry'!P7</f>
        <v>0</v>
      </c>
      <c r="Q9" s="157">
        <f>'Data Entry'!Q7</f>
        <v>0</v>
      </c>
      <c r="R9" s="157">
        <f>'Data Entry'!R7</f>
        <v>0</v>
      </c>
      <c r="S9" s="157">
        <f>'Data Entry'!S7</f>
        <v>0</v>
      </c>
      <c r="T9" s="157">
        <f>'Data Entry'!T7</f>
        <v>0</v>
      </c>
      <c r="U9" s="157">
        <f>'Data Entry'!U7</f>
        <v>0</v>
      </c>
      <c r="V9" s="157">
        <f>'Data Entry'!V7</f>
        <v>0</v>
      </c>
      <c r="W9" s="157">
        <f>'Data Entry'!W7</f>
        <v>0</v>
      </c>
      <c r="X9" s="157">
        <f>'Data Entry'!X7</f>
        <v>0</v>
      </c>
      <c r="Y9" s="157">
        <f>'Data Entry'!Y7</f>
        <v>0</v>
      </c>
      <c r="Z9" s="157">
        <f>'Data Entry'!Z7</f>
        <v>0</v>
      </c>
      <c r="AA9" s="157">
        <f>'Data Entry'!AA7</f>
        <v>0</v>
      </c>
      <c r="AB9" s="157">
        <f>'Data Entry'!AB7</f>
        <v>0</v>
      </c>
      <c r="AC9" s="157">
        <f>'Data Entry'!AC7</f>
        <v>0</v>
      </c>
      <c r="AD9" s="157">
        <f>'Data Entry'!AD7</f>
        <v>0</v>
      </c>
      <c r="AE9" s="157">
        <f>'Data Entry'!AE7</f>
        <v>0</v>
      </c>
      <c r="AF9" s="157">
        <f>'Data Entry'!AF7</f>
        <v>0</v>
      </c>
      <c r="AG9" s="157">
        <f>'Data Entry'!AG7</f>
        <v>0</v>
      </c>
      <c r="AH9" s="157">
        <f>'Data Entry'!AH7</f>
        <v>0</v>
      </c>
      <c r="AI9" s="57">
        <f t="shared" si="0"/>
        <v>0</v>
      </c>
      <c r="AJ9" s="57" t="str">
        <f t="shared" si="1"/>
        <v>0 0</v>
      </c>
      <c r="AK9" s="173">
        <f>IF('Data Entry'!AP7="","",('Data Entry'!AP7-1)*5/4)</f>
        <v>2.5</v>
      </c>
      <c r="AL9" s="173">
        <f>IF('Data Entry'!AQ7="","",('Data Entry'!AQ7-1)*5/4)</f>
        <v>2.5</v>
      </c>
      <c r="AM9" s="173" t="str">
        <f>IF(OR('Data Entry'!AR7="",'Data Entry'!AR7=7),"",'Data Entry'!AR7-1)</f>
        <v/>
      </c>
      <c r="AN9" s="174">
        <f>IF(OR('Data Entry'!AS7="",'Data Entry'!AS7=7),"",('Data Entry'!AS7-1))</f>
        <v>2</v>
      </c>
      <c r="AO9" s="174">
        <f>IF(OR('Data Entry'!AT7="",'Data Entry'!AT7=7),"",('Data Entry'!AT7-1))</f>
        <v>2</v>
      </c>
      <c r="AP9" s="173">
        <f>IF('Data Entry'!AU7="","",('Data Entry'!AU7-1)*5/6)</f>
        <v>0.83333333333333337</v>
      </c>
      <c r="AQ9" s="174">
        <f>IF('Data Entry'!AV7="","",'Data Entry'!AV7-1)</f>
        <v>1</v>
      </c>
      <c r="AR9" s="173">
        <f t="shared" si="2"/>
        <v>6</v>
      </c>
      <c r="AS9" s="173">
        <v>4</v>
      </c>
      <c r="AT9" s="175">
        <v>90.513800000000003</v>
      </c>
      <c r="AU9" s="175">
        <v>13.78281</v>
      </c>
      <c r="AV9" s="176"/>
      <c r="AW9" s="177">
        <f t="shared" si="3"/>
        <v>10.833333333333334</v>
      </c>
      <c r="AX9" s="176"/>
      <c r="AY9" s="177">
        <f t="shared" si="4"/>
        <v>1.8055555555555556</v>
      </c>
      <c r="AZ9" s="178"/>
      <c r="BA9" s="172">
        <f t="shared" si="5"/>
        <v>63.888888888888893</v>
      </c>
      <c r="BB9" s="179"/>
      <c r="BC9" s="172">
        <f t="shared" si="6"/>
        <v>30.682523294516059</v>
      </c>
    </row>
    <row r="10" spans="1:55" ht="12.75" customHeight="1">
      <c r="A10" s="168">
        <f>'Data Entry'!A8</f>
        <v>3821990748</v>
      </c>
      <c r="B10" s="168">
        <f>'Data Entry'!B8</f>
        <v>61781046</v>
      </c>
      <c r="C10" s="169">
        <f>'Data Entry'!C8</f>
        <v>42074.203043981484</v>
      </c>
      <c r="D10" s="169">
        <f>'Data Entry'!D8</f>
        <v>42074.203773148147</v>
      </c>
      <c r="E10" s="157" t="str">
        <f>'Data Entry'!E8</f>
        <v>58.173.113.97</v>
      </c>
      <c r="F10" s="157">
        <f>'Data Entry'!F8</f>
        <v>0</v>
      </c>
      <c r="G10" s="157" t="str">
        <f>'Data Entry'!G8</f>
        <v>James</v>
      </c>
      <c r="H10" s="157" t="str">
        <f>'Data Entry'!H8</f>
        <v>Benjamin</v>
      </c>
      <c r="I10" s="168">
        <f>'Data Entry'!I8</f>
        <v>0</v>
      </c>
      <c r="J10" s="157" t="str">
        <f>'Data Entry'!J8</f>
        <v>No, I want to input the claim's particulars</v>
      </c>
      <c r="K10" s="157" t="str">
        <f>'Data Entry'!K8</f>
        <v>123467890ab</v>
      </c>
      <c r="L10" s="157" t="str">
        <f>'Data Entry'!L8</f>
        <v>James</v>
      </c>
      <c r="M10" s="170" t="str">
        <f>'Data Entry'!M8</f>
        <v>James</v>
      </c>
      <c r="N10" s="157" t="str">
        <f>'Data Entry'!N8</f>
        <v>Benjamin</v>
      </c>
      <c r="O10" s="171" t="str">
        <f>'Data Entry'!O8</f>
        <v>4/24/1961</v>
      </c>
      <c r="P10" s="157" t="str">
        <f>'Data Entry'!P8</f>
        <v>M</v>
      </c>
      <c r="Q10" s="157" t="str">
        <f>'Data Entry'!Q8</f>
        <v>EmployerFullName</v>
      </c>
      <c r="R10" s="157" t="str">
        <f>'Data Entry'!R8</f>
        <v>NTDFirstName</v>
      </c>
      <c r="S10" s="157" t="str">
        <f>'Data Entry'!S8</f>
        <v>James</v>
      </c>
      <c r="T10" s="157" t="str">
        <f>'Data Entry'!T8</f>
        <v>Benjamin</v>
      </c>
      <c r="U10" s="157" t="str">
        <f>'Data Entry'!U8</f>
        <v>NTDProvNum</v>
      </c>
      <c r="V10" s="157" t="str">
        <f>'Data Entry'!V8</f>
        <v>jamesbenjamin1961@gmail.com</v>
      </c>
      <c r="W10" s="157" t="str">
        <f>'Data Entry'!W8</f>
        <v>No</v>
      </c>
      <c r="X10" s="157">
        <f>'Data Entry'!X8</f>
        <v>0</v>
      </c>
      <c r="Y10" s="157">
        <f>'Data Entry'!Y8</f>
        <v>0</v>
      </c>
      <c r="Z10" s="157">
        <f>'Data Entry'!Z8</f>
        <v>0</v>
      </c>
      <c r="AA10" s="157">
        <f>'Data Entry'!AA8</f>
        <v>0</v>
      </c>
      <c r="AB10" s="157">
        <f>'Data Entry'!AB8</f>
        <v>0</v>
      </c>
      <c r="AC10" s="157">
        <f>'Data Entry'!AC8</f>
        <v>0</v>
      </c>
      <c r="AD10" s="157">
        <f>'Data Entry'!AD8</f>
        <v>0</v>
      </c>
      <c r="AE10" s="157">
        <f>'Data Entry'!AE8</f>
        <v>0</v>
      </c>
      <c r="AF10" s="157">
        <f>'Data Entry'!AF8</f>
        <v>0</v>
      </c>
      <c r="AG10" s="157">
        <f>'Data Entry'!AG8</f>
        <v>0</v>
      </c>
      <c r="AH10" s="157">
        <f>'Data Entry'!AH8</f>
        <v>0</v>
      </c>
      <c r="AI10" s="57" t="str">
        <f t="shared" si="0"/>
        <v>jamesbenjamin1961@gmail.com</v>
      </c>
      <c r="AJ10" s="57" t="str">
        <f t="shared" si="1"/>
        <v>James Benjamin</v>
      </c>
      <c r="AK10" s="173">
        <f>IF('Data Entry'!AP8="","",('Data Entry'!AP8-1)*5/4)</f>
        <v>1.25</v>
      </c>
      <c r="AL10" s="173">
        <f>IF('Data Entry'!AQ8="","",('Data Entry'!AQ8-1)*5/4)</f>
        <v>1.25</v>
      </c>
      <c r="AM10" s="174">
        <f>IF(OR('Data Entry'!AR8="",'Data Entry'!AR8=7),"",'Data Entry'!AR8-1)</f>
        <v>1</v>
      </c>
      <c r="AN10" s="174">
        <f>IF(OR('Data Entry'!AS8="",'Data Entry'!AS8=7),"",('Data Entry'!AS8-1))</f>
        <v>1</v>
      </c>
      <c r="AO10" s="174">
        <f>IF(OR('Data Entry'!AT8="",'Data Entry'!AT8=7),"",('Data Entry'!AT8-1))</f>
        <v>1</v>
      </c>
      <c r="AP10" s="173">
        <f>IF('Data Entry'!AU8="","",('Data Entry'!AU8-1)*5/6)</f>
        <v>2.5</v>
      </c>
      <c r="AQ10" s="174">
        <f>IF('Data Entry'!AV8="","",'Data Entry'!AV8-1)</f>
        <v>2</v>
      </c>
      <c r="AR10" s="173">
        <f t="shared" si="2"/>
        <v>7</v>
      </c>
      <c r="AS10" s="173">
        <v>4</v>
      </c>
      <c r="AT10" s="175">
        <v>90.513800000000003</v>
      </c>
      <c r="AU10" s="175">
        <v>13.78281</v>
      </c>
      <c r="AV10" s="176"/>
      <c r="AW10" s="177">
        <f t="shared" si="3"/>
        <v>10</v>
      </c>
      <c r="AX10" s="176"/>
      <c r="AY10" s="177">
        <f t="shared" si="4"/>
        <v>1.4285714285714286</v>
      </c>
      <c r="AZ10" s="178"/>
      <c r="BA10" s="172">
        <f t="shared" si="5"/>
        <v>71.428571428571431</v>
      </c>
      <c r="BB10" s="179"/>
      <c r="BC10" s="172">
        <f t="shared" si="6"/>
        <v>36.15287552289513</v>
      </c>
    </row>
    <row r="11" spans="1:55" ht="12.75" customHeight="1">
      <c r="A11" s="168">
        <f>'Data Entry'!A9</f>
        <v>3821990063</v>
      </c>
      <c r="B11" s="168">
        <f>'Data Entry'!B9</f>
        <v>61781046</v>
      </c>
      <c r="C11" s="169">
        <f>'Data Entry'!C9</f>
        <v>42074.202685185184</v>
      </c>
      <c r="D11" s="169">
        <f>'Data Entry'!D9</f>
        <v>42074.202951388892</v>
      </c>
      <c r="E11" s="157" t="str">
        <f>'Data Entry'!E9</f>
        <v>58.173.113.97</v>
      </c>
      <c r="F11" s="157">
        <f>'Data Entry'!F9</f>
        <v>0</v>
      </c>
      <c r="G11" s="157">
        <f>'Data Entry'!G9</f>
        <v>0</v>
      </c>
      <c r="H11" s="157">
        <f>'Data Entry'!H9</f>
        <v>0</v>
      </c>
      <c r="I11" s="168">
        <f>'Data Entry'!I9</f>
        <v>0</v>
      </c>
      <c r="J11" s="157" t="str">
        <f>'Data Entry'!J9</f>
        <v>Yes, I have the client identification code</v>
      </c>
      <c r="K11" s="157" t="str">
        <f>'Data Entry'!K9</f>
        <v>12345678code</v>
      </c>
      <c r="L11" s="157">
        <f>'Data Entry'!L9</f>
        <v>0</v>
      </c>
      <c r="M11" s="170">
        <f>'Data Entry'!M9</f>
        <v>0</v>
      </c>
      <c r="N11" s="157">
        <f>'Data Entry'!N9</f>
        <v>0</v>
      </c>
      <c r="O11" s="171">
        <f>'Data Entry'!O9</f>
        <v>0</v>
      </c>
      <c r="P11" s="157">
        <f>'Data Entry'!P9</f>
        <v>0</v>
      </c>
      <c r="Q11" s="157">
        <f>'Data Entry'!Q9</f>
        <v>0</v>
      </c>
      <c r="R11" s="157">
        <f>'Data Entry'!R9</f>
        <v>0</v>
      </c>
      <c r="S11" s="157">
        <f>'Data Entry'!S9</f>
        <v>0</v>
      </c>
      <c r="T11" s="157">
        <f>'Data Entry'!T9</f>
        <v>0</v>
      </c>
      <c r="U11" s="157">
        <f>'Data Entry'!U9</f>
        <v>0</v>
      </c>
      <c r="V11" s="157">
        <f>'Data Entry'!V9</f>
        <v>0</v>
      </c>
      <c r="W11" s="157">
        <f>'Data Entry'!W9</f>
        <v>0</v>
      </c>
      <c r="X11" s="157">
        <f>'Data Entry'!X9</f>
        <v>0</v>
      </c>
      <c r="Y11" s="157">
        <f>'Data Entry'!Y9</f>
        <v>0</v>
      </c>
      <c r="Z11" s="157">
        <f>'Data Entry'!Z9</f>
        <v>0</v>
      </c>
      <c r="AA11" s="157">
        <f>'Data Entry'!AA9</f>
        <v>0</v>
      </c>
      <c r="AB11" s="157">
        <f>'Data Entry'!AB9</f>
        <v>0</v>
      </c>
      <c r="AC11" s="157">
        <f>'Data Entry'!AC9</f>
        <v>0</v>
      </c>
      <c r="AD11" s="157">
        <f>'Data Entry'!AD9</f>
        <v>0</v>
      </c>
      <c r="AE11" s="157">
        <f>'Data Entry'!AE9</f>
        <v>0</v>
      </c>
      <c r="AF11" s="157">
        <f>'Data Entry'!AF9</f>
        <v>0</v>
      </c>
      <c r="AG11" s="157">
        <f>'Data Entry'!AG9</f>
        <v>0</v>
      </c>
      <c r="AH11" s="157">
        <f>'Data Entry'!AH9</f>
        <v>0</v>
      </c>
      <c r="AI11" s="57">
        <f t="shared" si="0"/>
        <v>0</v>
      </c>
      <c r="AJ11" s="57" t="str">
        <f t="shared" si="1"/>
        <v>0 0</v>
      </c>
      <c r="AK11" s="173">
        <f>IF('Data Entry'!AP9="","",('Data Entry'!AP9-1)*5/4)</f>
        <v>1.25</v>
      </c>
      <c r="AL11" s="173">
        <f>IF('Data Entry'!AQ9="","",('Data Entry'!AQ9-1)*5/4)</f>
        <v>1.25</v>
      </c>
      <c r="AM11" s="174">
        <f>IF(OR('Data Entry'!AR9="",'Data Entry'!AR9=7),"",'Data Entry'!AR9-1)</f>
        <v>1</v>
      </c>
      <c r="AN11" s="174">
        <f>IF(OR('Data Entry'!AS9="",'Data Entry'!AS9=7),"",('Data Entry'!AS9-1))</f>
        <v>1</v>
      </c>
      <c r="AO11" s="174">
        <f>IF(OR('Data Entry'!AT9="",'Data Entry'!AT9=7),"",('Data Entry'!AT9-1))</f>
        <v>1</v>
      </c>
      <c r="AP11" s="173">
        <f>IF('Data Entry'!AU9="","",('Data Entry'!AU9-1)*5/6)</f>
        <v>0.83333333333333337</v>
      </c>
      <c r="AQ11" s="174">
        <f>IF('Data Entry'!AV9="","",'Data Entry'!AV9-1)</f>
        <v>1</v>
      </c>
      <c r="AR11" s="173">
        <f t="shared" si="2"/>
        <v>7</v>
      </c>
      <c r="AS11" s="173">
        <v>4</v>
      </c>
      <c r="AT11" s="175">
        <v>90.513800000000003</v>
      </c>
      <c r="AU11" s="175">
        <v>13.78281</v>
      </c>
      <c r="AV11" s="176"/>
      <c r="AW11" s="177">
        <f t="shared" si="3"/>
        <v>7.333333333333333</v>
      </c>
      <c r="AX11" s="176"/>
      <c r="AY11" s="177">
        <f t="shared" si="4"/>
        <v>1.0476190476190477</v>
      </c>
      <c r="AZ11" s="178"/>
      <c r="BA11" s="172">
        <f t="shared" si="5"/>
        <v>79.047619047619051</v>
      </c>
      <c r="BB11" s="179"/>
      <c r="BC11" s="172">
        <f t="shared" si="6"/>
        <v>41.680810406309774</v>
      </c>
    </row>
    <row r="12" spans="1:55" ht="12.75" customHeight="1">
      <c r="A12" s="168">
        <f>'Data Entry'!A10</f>
        <v>3949752333</v>
      </c>
      <c r="B12" s="168">
        <f>'Data Entry'!B10</f>
        <v>61781046</v>
      </c>
      <c r="C12" s="169">
        <f>'Data Entry'!C10</f>
        <v>42131.209583333337</v>
      </c>
      <c r="D12" s="169">
        <f>'Data Entry'!D10</f>
        <v>42131.210034722222</v>
      </c>
      <c r="E12" s="157" t="str">
        <f>'Data Entry'!E10</f>
        <v>58.173.113.97</v>
      </c>
      <c r="F12" s="157">
        <f>'Data Entry'!F10</f>
        <v>0</v>
      </c>
      <c r="G12" s="157">
        <f>'Data Entry'!G10</f>
        <v>0</v>
      </c>
      <c r="H12" s="157">
        <f>'Data Entry'!H10</f>
        <v>0</v>
      </c>
      <c r="I12" s="168">
        <f>'Data Entry'!I10</f>
        <v>0</v>
      </c>
      <c r="J12" s="157" t="str">
        <f>'Data Entry'!J10</f>
        <v>Yes, I have the client identification code</v>
      </c>
      <c r="K12" s="157">
        <f>'Data Entry'!K10</f>
        <v>123456789</v>
      </c>
      <c r="L12" s="157">
        <f>'Data Entry'!L10</f>
        <v>0</v>
      </c>
      <c r="M12" s="170">
        <f>'Data Entry'!M10</f>
        <v>0</v>
      </c>
      <c r="N12" s="157">
        <f>'Data Entry'!N10</f>
        <v>0</v>
      </c>
      <c r="O12" s="171">
        <f>'Data Entry'!O10</f>
        <v>0</v>
      </c>
      <c r="P12" s="157">
        <f>'Data Entry'!P10</f>
        <v>0</v>
      </c>
      <c r="Q12" s="157">
        <f>'Data Entry'!Q10</f>
        <v>0</v>
      </c>
      <c r="R12" s="157">
        <f>'Data Entry'!R10</f>
        <v>0</v>
      </c>
      <c r="S12" s="157">
        <f>'Data Entry'!S10</f>
        <v>0</v>
      </c>
      <c r="T12" s="157">
        <f>'Data Entry'!T10</f>
        <v>0</v>
      </c>
      <c r="U12" s="157">
        <f>'Data Entry'!U10</f>
        <v>0</v>
      </c>
      <c r="V12" s="157">
        <f>'Data Entry'!V10</f>
        <v>0</v>
      </c>
      <c r="W12" s="157">
        <f>'Data Entry'!W10</f>
        <v>0</v>
      </c>
      <c r="X12" s="157">
        <f>'Data Entry'!X10</f>
        <v>0</v>
      </c>
      <c r="Y12" s="157">
        <f>'Data Entry'!Y10</f>
        <v>0</v>
      </c>
      <c r="Z12" s="157">
        <f>'Data Entry'!Z10</f>
        <v>0</v>
      </c>
      <c r="AA12" s="157">
        <f>'Data Entry'!AA10</f>
        <v>0</v>
      </c>
      <c r="AB12" s="157">
        <f>'Data Entry'!AB10</f>
        <v>0</v>
      </c>
      <c r="AC12" s="157">
        <f>'Data Entry'!AC10</f>
        <v>0</v>
      </c>
      <c r="AD12" s="157">
        <f>'Data Entry'!AD10</f>
        <v>0</v>
      </c>
      <c r="AE12" s="157">
        <f>'Data Entry'!AE10</f>
        <v>0</v>
      </c>
      <c r="AF12" s="157">
        <f>'Data Entry'!AF10</f>
        <v>0</v>
      </c>
      <c r="AG12" s="157">
        <f>'Data Entry'!AG10</f>
        <v>0</v>
      </c>
      <c r="AH12" s="157">
        <f>'Data Entry'!AH10</f>
        <v>0</v>
      </c>
      <c r="AI12" s="57">
        <f t="shared" si="0"/>
        <v>0</v>
      </c>
      <c r="AJ12" s="57" t="str">
        <f t="shared" si="1"/>
        <v>0 0</v>
      </c>
      <c r="AK12" s="173">
        <f>IF('Data Entry'!AP10="","",('Data Entry'!AP10-1)*5/4)</f>
        <v>1.25</v>
      </c>
      <c r="AL12" s="173">
        <f>IF('Data Entry'!AQ10="","",('Data Entry'!AQ10-1)*5/4)</f>
        <v>1.25</v>
      </c>
      <c r="AM12" s="174">
        <f>IF(OR('Data Entry'!AR10="",'Data Entry'!AR10=7),"",'Data Entry'!AR10-1)</f>
        <v>1</v>
      </c>
      <c r="AN12" s="174">
        <f>IF(OR('Data Entry'!AS10="",'Data Entry'!AS10=7),"",('Data Entry'!AS10-1))</f>
        <v>1</v>
      </c>
      <c r="AO12" s="174">
        <f>IF(OR('Data Entry'!AT10="",'Data Entry'!AT10=7),"",('Data Entry'!AT10-1))</f>
        <v>1</v>
      </c>
      <c r="AP12" s="173">
        <f>IF('Data Entry'!AU10="","",('Data Entry'!AU10-1)*5/6)</f>
        <v>2.5</v>
      </c>
      <c r="AQ12" s="174">
        <f>IF('Data Entry'!AV10="","",'Data Entry'!AV10-1)</f>
        <v>1</v>
      </c>
      <c r="AR12" s="173">
        <f t="shared" si="2"/>
        <v>7</v>
      </c>
      <c r="AS12" s="173">
        <v>4</v>
      </c>
      <c r="AT12" s="175">
        <v>90.513800000000003</v>
      </c>
      <c r="AU12" s="175">
        <v>13.78281</v>
      </c>
      <c r="AV12" s="176"/>
      <c r="AW12" s="177">
        <f t="shared" si="3"/>
        <v>9</v>
      </c>
      <c r="AX12" s="176"/>
      <c r="AY12" s="177">
        <f t="shared" si="4"/>
        <v>1.2857142857142858</v>
      </c>
      <c r="AZ12" s="178"/>
      <c r="BA12" s="172">
        <f t="shared" si="5"/>
        <v>74.285714285714278</v>
      </c>
      <c r="BB12" s="179"/>
      <c r="BC12" s="172">
        <f t="shared" si="6"/>
        <v>38.225851104175618</v>
      </c>
    </row>
    <row r="13" spans="1:55" ht="12.75" customHeight="1">
      <c r="A13" s="168">
        <f>'Data Entry'!A11</f>
        <v>3949816044</v>
      </c>
      <c r="B13" s="168">
        <f>'Data Entry'!B11</f>
        <v>61781046</v>
      </c>
      <c r="C13" s="169">
        <f>'Data Entry'!C11</f>
        <v>42131.251956018517</v>
      </c>
      <c r="D13" s="169">
        <f>'Data Entry'!D11</f>
        <v>42131.252256944441</v>
      </c>
      <c r="E13" s="157" t="str">
        <f>'Data Entry'!E11</f>
        <v>58.173.113.97</v>
      </c>
      <c r="F13" s="157">
        <f>'Data Entry'!F11</f>
        <v>0</v>
      </c>
      <c r="G13" s="157">
        <f>'Data Entry'!G11</f>
        <v>0</v>
      </c>
      <c r="H13" s="157">
        <f>'Data Entry'!H11</f>
        <v>0</v>
      </c>
      <c r="I13" s="168">
        <f>'Data Entry'!I11</f>
        <v>0</v>
      </c>
      <c r="J13" s="157" t="str">
        <f>'Data Entry'!J11</f>
        <v>Yes, I have the client identification code</v>
      </c>
      <c r="K13" s="157" t="str">
        <f>'Data Entry'!K11</f>
        <v>wert</v>
      </c>
      <c r="L13" s="157">
        <f>'Data Entry'!L11</f>
        <v>0</v>
      </c>
      <c r="M13" s="170">
        <f>'Data Entry'!M11</f>
        <v>0</v>
      </c>
      <c r="N13" s="157">
        <f>'Data Entry'!N11</f>
        <v>0</v>
      </c>
      <c r="O13" s="171">
        <f>'Data Entry'!O11</f>
        <v>0</v>
      </c>
      <c r="P13" s="157">
        <f>'Data Entry'!P11</f>
        <v>0</v>
      </c>
      <c r="Q13" s="157">
        <f>'Data Entry'!Q11</f>
        <v>0</v>
      </c>
      <c r="R13" s="157">
        <f>'Data Entry'!R11</f>
        <v>0</v>
      </c>
      <c r="S13" s="157">
        <f>'Data Entry'!S11</f>
        <v>0</v>
      </c>
      <c r="T13" s="157">
        <f>'Data Entry'!T11</f>
        <v>0</v>
      </c>
      <c r="U13" s="157">
        <f>'Data Entry'!U11</f>
        <v>0</v>
      </c>
      <c r="V13" s="157">
        <f>'Data Entry'!V11</f>
        <v>0</v>
      </c>
      <c r="W13" s="157">
        <f>'Data Entry'!W11</f>
        <v>0</v>
      </c>
      <c r="X13" s="157">
        <f>'Data Entry'!X11</f>
        <v>0</v>
      </c>
      <c r="Y13" s="157">
        <f>'Data Entry'!Y11</f>
        <v>0</v>
      </c>
      <c r="Z13" s="157">
        <f>'Data Entry'!Z11</f>
        <v>0</v>
      </c>
      <c r="AA13" s="157">
        <f>'Data Entry'!AA11</f>
        <v>0</v>
      </c>
      <c r="AB13" s="157">
        <f>'Data Entry'!AB11</f>
        <v>0</v>
      </c>
      <c r="AC13" s="157">
        <f>'Data Entry'!AC11</f>
        <v>0</v>
      </c>
      <c r="AD13" s="157">
        <f>'Data Entry'!AD11</f>
        <v>0</v>
      </c>
      <c r="AE13" s="157">
        <f>'Data Entry'!AE11</f>
        <v>0</v>
      </c>
      <c r="AF13" s="157">
        <f>'Data Entry'!AF11</f>
        <v>0</v>
      </c>
      <c r="AG13" s="157">
        <f>'Data Entry'!AG11</f>
        <v>0</v>
      </c>
      <c r="AH13" s="157">
        <f>'Data Entry'!AH11</f>
        <v>0</v>
      </c>
      <c r="AI13" s="57">
        <f t="shared" si="0"/>
        <v>0</v>
      </c>
      <c r="AJ13" s="57" t="str">
        <f t="shared" si="1"/>
        <v>0 0</v>
      </c>
      <c r="AK13" s="173">
        <f>IF('Data Entry'!AP11="","",('Data Entry'!AP11-1)*5/4)</f>
        <v>1.25</v>
      </c>
      <c r="AL13" s="173">
        <f>IF('Data Entry'!AQ11="","",('Data Entry'!AQ11-1)*5/4)</f>
        <v>1.25</v>
      </c>
      <c r="AM13" s="174">
        <f>IF(OR('Data Entry'!AR11="",'Data Entry'!AR11=7),"",'Data Entry'!AR11-1)</f>
        <v>1</v>
      </c>
      <c r="AN13" s="174">
        <f>IF(OR('Data Entry'!AS11="",'Data Entry'!AS11=7),"",('Data Entry'!AS11-1))</f>
        <v>1</v>
      </c>
      <c r="AO13" s="174">
        <f>IF(OR('Data Entry'!AT11="",'Data Entry'!AT11=7),"",('Data Entry'!AT11-1))</f>
        <v>1</v>
      </c>
      <c r="AP13" s="173">
        <f>IF('Data Entry'!AU11="","",('Data Entry'!AU11-1)*5/6)</f>
        <v>1.6666666666666667</v>
      </c>
      <c r="AQ13" s="174">
        <f>IF('Data Entry'!AV11="","",'Data Entry'!AV11-1)</f>
        <v>1</v>
      </c>
      <c r="AR13" s="173">
        <f t="shared" si="2"/>
        <v>7</v>
      </c>
      <c r="AS13" s="173">
        <v>4</v>
      </c>
      <c r="AT13" s="175">
        <v>90.513800000000003</v>
      </c>
      <c r="AU13" s="175">
        <v>13.78281</v>
      </c>
      <c r="AV13" s="176"/>
      <c r="AW13" s="177">
        <f t="shared" si="3"/>
        <v>8.1666666666666679</v>
      </c>
      <c r="AX13" s="176"/>
      <c r="AY13" s="177">
        <f t="shared" si="4"/>
        <v>1.1666666666666667</v>
      </c>
      <c r="AZ13" s="178"/>
      <c r="BA13" s="172">
        <f t="shared" si="5"/>
        <v>76.666666666666671</v>
      </c>
      <c r="BB13" s="179"/>
      <c r="BC13" s="172">
        <f t="shared" si="6"/>
        <v>39.953330755242703</v>
      </c>
    </row>
    <row r="14" spans="1:55" ht="12.75" customHeight="1">
      <c r="A14" s="157">
        <f>'Data Entry'!A513</f>
        <v>0</v>
      </c>
      <c r="B14" s="157">
        <f>'Data Entry'!B513</f>
        <v>0</v>
      </c>
      <c r="C14" s="157">
        <f>'Data Entry'!C513</f>
        <v>0</v>
      </c>
      <c r="D14" s="157">
        <f>'Data Entry'!D513</f>
        <v>0</v>
      </c>
      <c r="E14" s="157">
        <f>'Data Entry'!E513</f>
        <v>0</v>
      </c>
      <c r="F14" s="157">
        <f>'Data Entry'!F513</f>
        <v>0</v>
      </c>
      <c r="G14" s="157">
        <f>'Data Entry'!G513</f>
        <v>0</v>
      </c>
      <c r="H14" s="157">
        <f>'Data Entry'!H513</f>
        <v>0</v>
      </c>
      <c r="I14" s="157">
        <f>'Data Entry'!I513</f>
        <v>0</v>
      </c>
      <c r="J14" s="157">
        <f>'Data Entry'!J513</f>
        <v>0</v>
      </c>
      <c r="K14" s="157">
        <f>'Data Entry'!K513</f>
        <v>0</v>
      </c>
      <c r="L14" s="157">
        <f>'Data Entry'!L513</f>
        <v>0</v>
      </c>
      <c r="M14" s="157">
        <f>'Data Entry'!M513</f>
        <v>0</v>
      </c>
      <c r="N14" s="157">
        <f>'Data Entry'!N513</f>
        <v>0</v>
      </c>
      <c r="O14" s="157">
        <f>'Data Entry'!O513</f>
        <v>0</v>
      </c>
      <c r="P14" s="157">
        <f>'Data Entry'!P513</f>
        <v>0</v>
      </c>
      <c r="Q14" s="157">
        <f>'Data Entry'!Q513</f>
        <v>0</v>
      </c>
      <c r="R14" s="157">
        <f>'Data Entry'!R513</f>
        <v>0</v>
      </c>
      <c r="S14" s="157">
        <f>'Data Entry'!S513</f>
        <v>0</v>
      </c>
      <c r="T14" s="157">
        <f>'Data Entry'!T513</f>
        <v>0</v>
      </c>
      <c r="U14" s="157">
        <f>'Data Entry'!U513</f>
        <v>0</v>
      </c>
      <c r="V14" s="157">
        <f>'Data Entry'!V513</f>
        <v>0</v>
      </c>
      <c r="W14" s="157">
        <f>'Data Entry'!W513</f>
        <v>0</v>
      </c>
      <c r="X14" s="157">
        <f>'Data Entry'!X513</f>
        <v>0</v>
      </c>
      <c r="Y14" s="157">
        <f>'Data Entry'!Y513</f>
        <v>0</v>
      </c>
      <c r="Z14" s="157">
        <f>'Data Entry'!Z513</f>
        <v>0</v>
      </c>
      <c r="AA14" s="157">
        <f>'Data Entry'!AA513</f>
        <v>0</v>
      </c>
      <c r="AB14" s="157">
        <f>'Data Entry'!AB513</f>
        <v>0</v>
      </c>
      <c r="AC14" s="157">
        <f>'Data Entry'!AC513</f>
        <v>0</v>
      </c>
      <c r="AD14" s="157">
        <f>'Data Entry'!AD513</f>
        <v>0</v>
      </c>
      <c r="AE14" s="157">
        <f>'Data Entry'!AE513</f>
        <v>0</v>
      </c>
      <c r="AF14" s="157">
        <f>'Data Entry'!AF513</f>
        <v>0</v>
      </c>
      <c r="AG14" s="157">
        <f>'Data Entry'!AG513</f>
        <v>0</v>
      </c>
      <c r="AH14" s="157">
        <f>'Data Entry'!AH513</f>
        <v>0</v>
      </c>
      <c r="AI14" s="57">
        <f t="shared" si="0"/>
        <v>0</v>
      </c>
      <c r="AJ14" s="57" t="str">
        <f t="shared" si="1"/>
        <v>0 0</v>
      </c>
      <c r="AK14" s="173" t="str">
        <f>IF('Data Entry'!AP513="","",('Data Entry'!AP513-1)*5/4)</f>
        <v/>
      </c>
      <c r="AL14" s="173" t="str">
        <f>IF('Data Entry'!AQ513="","",('Data Entry'!AQ513-1)*5/4)</f>
        <v/>
      </c>
      <c r="AM14" s="173" t="str">
        <f>IF(OR('Data Entry'!AR513="",'Data Entry'!AR513=7),"",'Data Entry'!AR513-1)</f>
        <v/>
      </c>
      <c r="AN14" s="173" t="str">
        <f>IF(OR('Data Entry'!AS513="",'Data Entry'!AS513=7),"",('Data Entry'!AS513-1))</f>
        <v/>
      </c>
      <c r="AO14" s="173" t="str">
        <f>IF(OR('Data Entry'!AT513="",'Data Entry'!AT513=7),"",('Data Entry'!AT513-1))</f>
        <v/>
      </c>
      <c r="AP14" s="173" t="str">
        <f>IF('Data Entry'!AU513="","",('Data Entry'!AU513-1)*5/6)</f>
        <v/>
      </c>
      <c r="AQ14" s="173" t="str">
        <f>IF('Data Entry'!AV513="","",'Data Entry'!AV513-1)</f>
        <v/>
      </c>
      <c r="AR14" s="173">
        <f t="shared" si="2"/>
        <v>0</v>
      </c>
      <c r="AS14" s="173">
        <v>4</v>
      </c>
      <c r="AT14" s="175">
        <v>90.513800000000003</v>
      </c>
      <c r="AU14" s="175">
        <v>13.78281</v>
      </c>
      <c r="AV14" s="176"/>
      <c r="AW14" s="177" t="str">
        <f t="shared" si="3"/>
        <v>Not enough items, Missing</v>
      </c>
      <c r="AX14" s="176"/>
      <c r="AY14" s="177" t="str">
        <f t="shared" si="4"/>
        <v>Not enough items, Missing</v>
      </c>
      <c r="AZ14" s="178"/>
      <c r="BA14" s="172" t="str">
        <f t="shared" si="5"/>
        <v>Not enough items, Missing</v>
      </c>
      <c r="BB14" s="179"/>
      <c r="BC14" s="172" t="str">
        <f t="shared" si="6"/>
        <v>Not enough items, Missing</v>
      </c>
    </row>
    <row r="15" spans="1:55" ht="12.75" customHeight="1">
      <c r="A15" s="157">
        <f>'Data Entry'!A514</f>
        <v>0</v>
      </c>
      <c r="B15" s="157">
        <f>'Data Entry'!B514</f>
        <v>0</v>
      </c>
      <c r="C15" s="157">
        <f>'Data Entry'!C514</f>
        <v>0</v>
      </c>
      <c r="D15" s="157">
        <f>'Data Entry'!D514</f>
        <v>0</v>
      </c>
      <c r="E15" s="157">
        <f>'Data Entry'!E514</f>
        <v>0</v>
      </c>
      <c r="F15" s="157">
        <f>'Data Entry'!F514</f>
        <v>0</v>
      </c>
      <c r="G15" s="157">
        <f>'Data Entry'!G514</f>
        <v>0</v>
      </c>
      <c r="H15" s="157">
        <f>'Data Entry'!H514</f>
        <v>0</v>
      </c>
      <c r="I15" s="157">
        <f>'Data Entry'!I514</f>
        <v>0</v>
      </c>
      <c r="J15" s="157">
        <f>'Data Entry'!J514</f>
        <v>0</v>
      </c>
      <c r="K15" s="157">
        <f>'Data Entry'!K514</f>
        <v>0</v>
      </c>
      <c r="L15" s="157">
        <f>'Data Entry'!L514</f>
        <v>0</v>
      </c>
      <c r="M15" s="157">
        <f>'Data Entry'!M514</f>
        <v>0</v>
      </c>
      <c r="N15" s="157">
        <f>'Data Entry'!N514</f>
        <v>0</v>
      </c>
      <c r="O15" s="157">
        <f>'Data Entry'!O514</f>
        <v>0</v>
      </c>
      <c r="P15" s="157">
        <f>'Data Entry'!P514</f>
        <v>0</v>
      </c>
      <c r="Q15" s="157">
        <f>'Data Entry'!Q514</f>
        <v>0</v>
      </c>
      <c r="R15" s="157">
        <f>'Data Entry'!R514</f>
        <v>0</v>
      </c>
      <c r="S15" s="157">
        <f>'Data Entry'!S514</f>
        <v>0</v>
      </c>
      <c r="T15" s="157">
        <f>'Data Entry'!T514</f>
        <v>0</v>
      </c>
      <c r="U15" s="157">
        <f>'Data Entry'!U514</f>
        <v>0</v>
      </c>
      <c r="V15" s="157">
        <f>'Data Entry'!V514</f>
        <v>0</v>
      </c>
      <c r="W15" s="157">
        <f>'Data Entry'!W514</f>
        <v>0</v>
      </c>
      <c r="X15" s="157">
        <f>'Data Entry'!X514</f>
        <v>0</v>
      </c>
      <c r="Y15" s="157">
        <f>'Data Entry'!Y514</f>
        <v>0</v>
      </c>
      <c r="Z15" s="157">
        <f>'Data Entry'!Z514</f>
        <v>0</v>
      </c>
      <c r="AA15" s="157">
        <f>'Data Entry'!AA514</f>
        <v>0</v>
      </c>
      <c r="AB15" s="157">
        <f>'Data Entry'!AB514</f>
        <v>0</v>
      </c>
      <c r="AC15" s="157">
        <f>'Data Entry'!AC514</f>
        <v>0</v>
      </c>
      <c r="AD15" s="157">
        <f>'Data Entry'!AD514</f>
        <v>0</v>
      </c>
      <c r="AE15" s="157">
        <f>'Data Entry'!AE514</f>
        <v>0</v>
      </c>
      <c r="AF15" s="157">
        <f>'Data Entry'!AF514</f>
        <v>0</v>
      </c>
      <c r="AG15" s="157">
        <f>'Data Entry'!AG514</f>
        <v>0</v>
      </c>
      <c r="AH15" s="157">
        <f>'Data Entry'!AH514</f>
        <v>0</v>
      </c>
      <c r="AI15" s="57">
        <f t="shared" si="0"/>
        <v>0</v>
      </c>
      <c r="AJ15" s="57" t="str">
        <f t="shared" si="1"/>
        <v>0 0</v>
      </c>
      <c r="AK15" s="173" t="str">
        <f>IF('Data Entry'!AP514="","",('Data Entry'!AP514-1)*5/4)</f>
        <v/>
      </c>
      <c r="AL15" s="173" t="str">
        <f>IF('Data Entry'!AQ514="","",('Data Entry'!AQ514-1)*5/4)</f>
        <v/>
      </c>
      <c r="AM15" s="173" t="str">
        <f>IF(OR('Data Entry'!AR514="",'Data Entry'!AR514=7),"",'Data Entry'!AR514-1)</f>
        <v/>
      </c>
      <c r="AN15" s="173" t="str">
        <f>IF(OR('Data Entry'!AS514="",'Data Entry'!AS514=7),"",('Data Entry'!AS514-1))</f>
        <v/>
      </c>
      <c r="AO15" s="173" t="str">
        <f>IF(OR('Data Entry'!AT514="",'Data Entry'!AT514=7),"",('Data Entry'!AT514-1))</f>
        <v/>
      </c>
      <c r="AP15" s="173" t="str">
        <f>IF('Data Entry'!AU514="","",('Data Entry'!AU514-1)*5/6)</f>
        <v/>
      </c>
      <c r="AQ15" s="173" t="str">
        <f>IF('Data Entry'!AV514="","",'Data Entry'!AV514-1)</f>
        <v/>
      </c>
      <c r="AR15" s="173">
        <f t="shared" si="2"/>
        <v>0</v>
      </c>
      <c r="AS15" s="173">
        <v>4</v>
      </c>
      <c r="AT15" s="175">
        <v>90.513800000000003</v>
      </c>
      <c r="AU15" s="175">
        <v>13.78281</v>
      </c>
      <c r="AV15" s="176"/>
      <c r="AW15" s="177" t="str">
        <f t="shared" si="3"/>
        <v>Not enough items, Missing</v>
      </c>
      <c r="AX15" s="176"/>
      <c r="AY15" s="177" t="str">
        <f t="shared" si="4"/>
        <v>Not enough items, Missing</v>
      </c>
      <c r="AZ15" s="178"/>
      <c r="BA15" s="172" t="str">
        <f t="shared" si="5"/>
        <v>Not enough items, Missing</v>
      </c>
      <c r="BB15" s="179"/>
      <c r="BC15" s="172" t="str">
        <f t="shared" si="6"/>
        <v>Not enough items, Missing</v>
      </c>
    </row>
    <row r="16" spans="1:55" ht="12.75" customHeight="1">
      <c r="A16" s="157">
        <f>'Data Entry'!A515</f>
        <v>0</v>
      </c>
      <c r="B16" s="157">
        <f>'Data Entry'!B515</f>
        <v>0</v>
      </c>
      <c r="C16" s="157">
        <f>'Data Entry'!C515</f>
        <v>0</v>
      </c>
      <c r="D16" s="157">
        <f>'Data Entry'!D515</f>
        <v>0</v>
      </c>
      <c r="E16" s="157">
        <f>'Data Entry'!E515</f>
        <v>0</v>
      </c>
      <c r="F16" s="157">
        <f>'Data Entry'!F515</f>
        <v>0</v>
      </c>
      <c r="G16" s="157">
        <f>'Data Entry'!G515</f>
        <v>0</v>
      </c>
      <c r="H16" s="157">
        <f>'Data Entry'!H515</f>
        <v>0</v>
      </c>
      <c r="I16" s="157">
        <f>'Data Entry'!I515</f>
        <v>0</v>
      </c>
      <c r="J16" s="157">
        <f>'Data Entry'!J515</f>
        <v>0</v>
      </c>
      <c r="K16" s="157">
        <f>'Data Entry'!K515</f>
        <v>0</v>
      </c>
      <c r="L16" s="157">
        <f>'Data Entry'!L515</f>
        <v>0</v>
      </c>
      <c r="M16" s="157">
        <f>'Data Entry'!M515</f>
        <v>0</v>
      </c>
      <c r="N16" s="157">
        <f>'Data Entry'!N515</f>
        <v>0</v>
      </c>
      <c r="O16" s="157">
        <f>'Data Entry'!O515</f>
        <v>0</v>
      </c>
      <c r="P16" s="157">
        <f>'Data Entry'!P515</f>
        <v>0</v>
      </c>
      <c r="Q16" s="157">
        <f>'Data Entry'!Q515</f>
        <v>0</v>
      </c>
      <c r="R16" s="157">
        <f>'Data Entry'!R515</f>
        <v>0</v>
      </c>
      <c r="S16" s="157">
        <f>'Data Entry'!S515</f>
        <v>0</v>
      </c>
      <c r="T16" s="157">
        <f>'Data Entry'!T515</f>
        <v>0</v>
      </c>
      <c r="U16" s="157">
        <f>'Data Entry'!U515</f>
        <v>0</v>
      </c>
      <c r="V16" s="157">
        <f>'Data Entry'!V515</f>
        <v>0</v>
      </c>
      <c r="W16" s="157">
        <f>'Data Entry'!W515</f>
        <v>0</v>
      </c>
      <c r="X16" s="157">
        <f>'Data Entry'!X515</f>
        <v>0</v>
      </c>
      <c r="Y16" s="157">
        <f>'Data Entry'!Y515</f>
        <v>0</v>
      </c>
      <c r="Z16" s="157">
        <f>'Data Entry'!Z515</f>
        <v>0</v>
      </c>
      <c r="AA16" s="157">
        <f>'Data Entry'!AA515</f>
        <v>0</v>
      </c>
      <c r="AB16" s="157">
        <f>'Data Entry'!AB515</f>
        <v>0</v>
      </c>
      <c r="AC16" s="157">
        <f>'Data Entry'!AC515</f>
        <v>0</v>
      </c>
      <c r="AD16" s="157">
        <f>'Data Entry'!AD515</f>
        <v>0</v>
      </c>
      <c r="AE16" s="157">
        <f>'Data Entry'!AE515</f>
        <v>0</v>
      </c>
      <c r="AF16" s="157">
        <f>'Data Entry'!AF515</f>
        <v>0</v>
      </c>
      <c r="AG16" s="157">
        <f>'Data Entry'!AG515</f>
        <v>0</v>
      </c>
      <c r="AH16" s="157">
        <f>'Data Entry'!AH515</f>
        <v>0</v>
      </c>
      <c r="AI16" s="57">
        <f t="shared" si="0"/>
        <v>0</v>
      </c>
      <c r="AJ16" s="57" t="str">
        <f t="shared" si="1"/>
        <v>0 0</v>
      </c>
      <c r="AK16" s="173" t="str">
        <f>IF('Data Entry'!AP515="","",('Data Entry'!AP515-1)*5/4)</f>
        <v/>
      </c>
      <c r="AL16" s="173" t="str">
        <f>IF('Data Entry'!AQ515="","",('Data Entry'!AQ515-1)*5/4)</f>
        <v/>
      </c>
      <c r="AM16" s="173" t="str">
        <f>IF(OR('Data Entry'!AR515="",'Data Entry'!AR515=7),"",'Data Entry'!AR515-1)</f>
        <v/>
      </c>
      <c r="AN16" s="173" t="str">
        <f>IF(OR('Data Entry'!AS515="",'Data Entry'!AS515=7),"",('Data Entry'!AS515-1))</f>
        <v/>
      </c>
      <c r="AO16" s="173" t="str">
        <f>IF(OR('Data Entry'!AT515="",'Data Entry'!AT515=7),"",('Data Entry'!AT515-1))</f>
        <v/>
      </c>
      <c r="AP16" s="173" t="str">
        <f>IF('Data Entry'!AU515="","",('Data Entry'!AU515-1)*5/6)</f>
        <v/>
      </c>
      <c r="AQ16" s="173" t="str">
        <f>IF('Data Entry'!AV515="","",'Data Entry'!AV515-1)</f>
        <v/>
      </c>
      <c r="AR16" s="173">
        <f t="shared" si="2"/>
        <v>0</v>
      </c>
      <c r="AS16" s="173">
        <v>4</v>
      </c>
      <c r="AT16" s="175">
        <v>90.513800000000003</v>
      </c>
      <c r="AU16" s="175">
        <v>13.78281</v>
      </c>
      <c r="AV16" s="176"/>
      <c r="AW16" s="177" t="str">
        <f t="shared" si="3"/>
        <v>Not enough items, Missing</v>
      </c>
      <c r="AX16" s="176"/>
      <c r="AY16" s="177" t="str">
        <f t="shared" si="4"/>
        <v>Not enough items, Missing</v>
      </c>
      <c r="AZ16" s="178"/>
      <c r="BA16" s="172" t="str">
        <f t="shared" si="5"/>
        <v>Not enough items, Missing</v>
      </c>
      <c r="BB16" s="179"/>
      <c r="BC16" s="172" t="str">
        <f t="shared" si="6"/>
        <v>Not enough items, Missing</v>
      </c>
    </row>
    <row r="17" spans="1:55" ht="12.75" customHeight="1">
      <c r="A17" s="157">
        <f>'Data Entry'!A516</f>
        <v>0</v>
      </c>
      <c r="B17" s="157">
        <f>'Data Entry'!B516</f>
        <v>0</v>
      </c>
      <c r="C17" s="157">
        <f>'Data Entry'!C516</f>
        <v>0</v>
      </c>
      <c r="D17" s="157">
        <f>'Data Entry'!D516</f>
        <v>0</v>
      </c>
      <c r="E17" s="157">
        <f>'Data Entry'!E516</f>
        <v>0</v>
      </c>
      <c r="F17" s="157">
        <f>'Data Entry'!F516</f>
        <v>0</v>
      </c>
      <c r="G17" s="157">
        <f>'Data Entry'!G516</f>
        <v>0</v>
      </c>
      <c r="H17" s="157">
        <f>'Data Entry'!H516</f>
        <v>0</v>
      </c>
      <c r="I17" s="157">
        <f>'Data Entry'!I516</f>
        <v>0</v>
      </c>
      <c r="J17" s="157">
        <f>'Data Entry'!J516</f>
        <v>0</v>
      </c>
      <c r="K17" s="157">
        <f>'Data Entry'!K516</f>
        <v>0</v>
      </c>
      <c r="L17" s="157">
        <f>'Data Entry'!L516</f>
        <v>0</v>
      </c>
      <c r="M17" s="157">
        <f>'Data Entry'!M516</f>
        <v>0</v>
      </c>
      <c r="N17" s="157">
        <f>'Data Entry'!N516</f>
        <v>0</v>
      </c>
      <c r="O17" s="157">
        <f>'Data Entry'!O516</f>
        <v>0</v>
      </c>
      <c r="P17" s="157">
        <f>'Data Entry'!P516</f>
        <v>0</v>
      </c>
      <c r="Q17" s="157">
        <f>'Data Entry'!Q516</f>
        <v>0</v>
      </c>
      <c r="R17" s="157">
        <f>'Data Entry'!R516</f>
        <v>0</v>
      </c>
      <c r="S17" s="157">
        <f>'Data Entry'!S516</f>
        <v>0</v>
      </c>
      <c r="T17" s="157">
        <f>'Data Entry'!T516</f>
        <v>0</v>
      </c>
      <c r="U17" s="157">
        <f>'Data Entry'!U516</f>
        <v>0</v>
      </c>
      <c r="V17" s="157">
        <f>'Data Entry'!V516</f>
        <v>0</v>
      </c>
      <c r="W17" s="157">
        <f>'Data Entry'!W516</f>
        <v>0</v>
      </c>
      <c r="X17" s="157">
        <f>'Data Entry'!X516</f>
        <v>0</v>
      </c>
      <c r="Y17" s="157">
        <f>'Data Entry'!Y516</f>
        <v>0</v>
      </c>
      <c r="Z17" s="157">
        <f>'Data Entry'!Z516</f>
        <v>0</v>
      </c>
      <c r="AA17" s="157">
        <f>'Data Entry'!AA516</f>
        <v>0</v>
      </c>
      <c r="AB17" s="157">
        <f>'Data Entry'!AB516</f>
        <v>0</v>
      </c>
      <c r="AC17" s="157">
        <f>'Data Entry'!AC516</f>
        <v>0</v>
      </c>
      <c r="AD17" s="157">
        <f>'Data Entry'!AD516</f>
        <v>0</v>
      </c>
      <c r="AE17" s="157">
        <f>'Data Entry'!AE516</f>
        <v>0</v>
      </c>
      <c r="AF17" s="157">
        <f>'Data Entry'!AF516</f>
        <v>0</v>
      </c>
      <c r="AG17" s="157">
        <f>'Data Entry'!AG516</f>
        <v>0</v>
      </c>
      <c r="AH17" s="157">
        <f>'Data Entry'!AH516</f>
        <v>0</v>
      </c>
      <c r="AI17" s="57">
        <f t="shared" si="0"/>
        <v>0</v>
      </c>
      <c r="AJ17" s="57" t="str">
        <f t="shared" si="1"/>
        <v>0 0</v>
      </c>
      <c r="AK17" s="173" t="str">
        <f>IF('Data Entry'!AP516="","",('Data Entry'!AP516-1)*5/4)</f>
        <v/>
      </c>
      <c r="AL17" s="173" t="str">
        <f>IF('Data Entry'!AQ516="","",('Data Entry'!AQ516-1)*5/4)</f>
        <v/>
      </c>
      <c r="AM17" s="173" t="str">
        <f>IF(OR('Data Entry'!AR516="",'Data Entry'!AR516=7),"",'Data Entry'!AR516-1)</f>
        <v/>
      </c>
      <c r="AN17" s="173" t="str">
        <f>IF(OR('Data Entry'!AS516="",'Data Entry'!AS516=7),"",('Data Entry'!AS516-1))</f>
        <v/>
      </c>
      <c r="AO17" s="173" t="str">
        <f>IF(OR('Data Entry'!AT516="",'Data Entry'!AT516=7),"",('Data Entry'!AT516-1))</f>
        <v/>
      </c>
      <c r="AP17" s="173" t="str">
        <f>IF('Data Entry'!AU516="","",('Data Entry'!AU516-1)*5/6)</f>
        <v/>
      </c>
      <c r="AQ17" s="173" t="str">
        <f>IF('Data Entry'!AV516="","",'Data Entry'!AV516-1)</f>
        <v/>
      </c>
      <c r="AR17" s="173">
        <f t="shared" si="2"/>
        <v>0</v>
      </c>
      <c r="AS17" s="173">
        <v>4</v>
      </c>
      <c r="AT17" s="175">
        <v>90.513800000000003</v>
      </c>
      <c r="AU17" s="175">
        <v>13.78281</v>
      </c>
      <c r="AV17" s="176"/>
      <c r="AW17" s="177" t="str">
        <f t="shared" si="3"/>
        <v>Not enough items, Missing</v>
      </c>
      <c r="AX17" s="176"/>
      <c r="AY17" s="177" t="str">
        <f t="shared" si="4"/>
        <v>Not enough items, Missing</v>
      </c>
      <c r="AZ17" s="178"/>
      <c r="BA17" s="172" t="str">
        <f t="shared" si="5"/>
        <v>Not enough items, Missing</v>
      </c>
      <c r="BB17" s="179"/>
      <c r="BC17" s="172" t="str">
        <f t="shared" si="6"/>
        <v>Not enough items, Missing</v>
      </c>
    </row>
    <row r="18" spans="1:55" ht="12.75" customHeight="1">
      <c r="A18" s="157">
        <f>'Data Entry'!A517</f>
        <v>0</v>
      </c>
      <c r="B18" s="157">
        <f>'Data Entry'!B517</f>
        <v>0</v>
      </c>
      <c r="C18" s="157">
        <f>'Data Entry'!C517</f>
        <v>0</v>
      </c>
      <c r="D18" s="157">
        <f>'Data Entry'!D517</f>
        <v>0</v>
      </c>
      <c r="E18" s="157">
        <f>'Data Entry'!E517</f>
        <v>0</v>
      </c>
      <c r="F18" s="157">
        <f>'Data Entry'!F517</f>
        <v>0</v>
      </c>
      <c r="G18" s="157">
        <f>'Data Entry'!G517</f>
        <v>0</v>
      </c>
      <c r="H18" s="157">
        <f>'Data Entry'!H517</f>
        <v>0</v>
      </c>
      <c r="I18" s="157">
        <f>'Data Entry'!I517</f>
        <v>0</v>
      </c>
      <c r="J18" s="157">
        <f>'Data Entry'!J517</f>
        <v>0</v>
      </c>
      <c r="K18" s="157">
        <f>'Data Entry'!K517</f>
        <v>0</v>
      </c>
      <c r="L18" s="157">
        <f>'Data Entry'!L517</f>
        <v>0</v>
      </c>
      <c r="M18" s="157">
        <f>'Data Entry'!M517</f>
        <v>0</v>
      </c>
      <c r="N18" s="157">
        <f>'Data Entry'!N517</f>
        <v>0</v>
      </c>
      <c r="O18" s="157">
        <f>'Data Entry'!O517</f>
        <v>0</v>
      </c>
      <c r="P18" s="157">
        <f>'Data Entry'!P517</f>
        <v>0</v>
      </c>
      <c r="Q18" s="157">
        <f>'Data Entry'!Q517</f>
        <v>0</v>
      </c>
      <c r="R18" s="157">
        <f>'Data Entry'!R517</f>
        <v>0</v>
      </c>
      <c r="S18" s="157">
        <f>'Data Entry'!S517</f>
        <v>0</v>
      </c>
      <c r="T18" s="157">
        <f>'Data Entry'!T517</f>
        <v>0</v>
      </c>
      <c r="U18" s="157">
        <f>'Data Entry'!U517</f>
        <v>0</v>
      </c>
      <c r="V18" s="157">
        <f>'Data Entry'!V517</f>
        <v>0</v>
      </c>
      <c r="W18" s="157">
        <f>'Data Entry'!W517</f>
        <v>0</v>
      </c>
      <c r="X18" s="157">
        <f>'Data Entry'!X517</f>
        <v>0</v>
      </c>
      <c r="Y18" s="157">
        <f>'Data Entry'!Y517</f>
        <v>0</v>
      </c>
      <c r="Z18" s="157">
        <f>'Data Entry'!Z517</f>
        <v>0</v>
      </c>
      <c r="AA18" s="157">
        <f>'Data Entry'!AA517</f>
        <v>0</v>
      </c>
      <c r="AB18" s="157">
        <f>'Data Entry'!AB517</f>
        <v>0</v>
      </c>
      <c r="AC18" s="157">
        <f>'Data Entry'!AC517</f>
        <v>0</v>
      </c>
      <c r="AD18" s="157">
        <f>'Data Entry'!AD517</f>
        <v>0</v>
      </c>
      <c r="AE18" s="157">
        <f>'Data Entry'!AE517</f>
        <v>0</v>
      </c>
      <c r="AF18" s="157">
        <f>'Data Entry'!AF517</f>
        <v>0</v>
      </c>
      <c r="AG18" s="157">
        <f>'Data Entry'!AG517</f>
        <v>0</v>
      </c>
      <c r="AH18" s="157">
        <f>'Data Entry'!AH517</f>
        <v>0</v>
      </c>
      <c r="AI18" s="57">
        <f t="shared" si="0"/>
        <v>0</v>
      </c>
      <c r="AJ18" s="57" t="str">
        <f t="shared" si="1"/>
        <v>0 0</v>
      </c>
      <c r="AK18" s="173" t="str">
        <f>IF('Data Entry'!AP517="","",('Data Entry'!AP517-1)*5/4)</f>
        <v/>
      </c>
      <c r="AL18" s="173" t="str">
        <f>IF('Data Entry'!AQ517="","",('Data Entry'!AQ517-1)*5/4)</f>
        <v/>
      </c>
      <c r="AM18" s="173" t="str">
        <f>IF(OR('Data Entry'!AR517="",'Data Entry'!AR517=7),"",'Data Entry'!AR517-1)</f>
        <v/>
      </c>
      <c r="AN18" s="173" t="str">
        <f>IF(OR('Data Entry'!AS517="",'Data Entry'!AS517=7),"",('Data Entry'!AS517-1))</f>
        <v/>
      </c>
      <c r="AO18" s="173" t="str">
        <f>IF(OR('Data Entry'!AT517="",'Data Entry'!AT517=7),"",('Data Entry'!AT517-1))</f>
        <v/>
      </c>
      <c r="AP18" s="173" t="str">
        <f>IF('Data Entry'!AU517="","",('Data Entry'!AU517-1)*5/6)</f>
        <v/>
      </c>
      <c r="AQ18" s="173" t="str">
        <f>IF('Data Entry'!AV517="","",'Data Entry'!AV517-1)</f>
        <v/>
      </c>
      <c r="AR18" s="173">
        <f t="shared" si="2"/>
        <v>0</v>
      </c>
      <c r="AS18" s="173">
        <v>4</v>
      </c>
      <c r="AT18" s="175">
        <v>90.513800000000003</v>
      </c>
      <c r="AU18" s="175">
        <v>13.78281</v>
      </c>
      <c r="AV18" s="176"/>
      <c r="AW18" s="177" t="str">
        <f t="shared" si="3"/>
        <v>Not enough items, Missing</v>
      </c>
      <c r="AX18" s="176"/>
      <c r="AY18" s="177" t="str">
        <f t="shared" si="4"/>
        <v>Not enough items, Missing</v>
      </c>
      <c r="AZ18" s="178"/>
      <c r="BA18" s="172" t="str">
        <f t="shared" si="5"/>
        <v>Not enough items, Missing</v>
      </c>
      <c r="BB18" s="179"/>
      <c r="BC18" s="172" t="str">
        <f t="shared" si="6"/>
        <v>Not enough items, Missing</v>
      </c>
    </row>
    <row r="19" spans="1:55" ht="12.75" customHeight="1">
      <c r="A19" s="157">
        <f>'Data Entry'!A518</f>
        <v>0</v>
      </c>
      <c r="B19" s="157">
        <f>'Data Entry'!B518</f>
        <v>0</v>
      </c>
      <c r="C19" s="157">
        <f>'Data Entry'!C518</f>
        <v>0</v>
      </c>
      <c r="D19" s="157">
        <f>'Data Entry'!D518</f>
        <v>0</v>
      </c>
      <c r="E19" s="157">
        <f>'Data Entry'!E518</f>
        <v>0</v>
      </c>
      <c r="F19" s="157">
        <f>'Data Entry'!F518</f>
        <v>0</v>
      </c>
      <c r="G19" s="157">
        <f>'Data Entry'!G518</f>
        <v>0</v>
      </c>
      <c r="H19" s="157">
        <f>'Data Entry'!H518</f>
        <v>0</v>
      </c>
      <c r="I19" s="157">
        <f>'Data Entry'!I518</f>
        <v>0</v>
      </c>
      <c r="J19" s="157">
        <f>'Data Entry'!J518</f>
        <v>0</v>
      </c>
      <c r="K19" s="157">
        <f>'Data Entry'!K518</f>
        <v>0</v>
      </c>
      <c r="L19" s="157">
        <f>'Data Entry'!L518</f>
        <v>0</v>
      </c>
      <c r="M19" s="157">
        <f>'Data Entry'!M518</f>
        <v>0</v>
      </c>
      <c r="N19" s="157">
        <f>'Data Entry'!N518</f>
        <v>0</v>
      </c>
      <c r="O19" s="157">
        <f>'Data Entry'!O518</f>
        <v>0</v>
      </c>
      <c r="P19" s="157">
        <f>'Data Entry'!P518</f>
        <v>0</v>
      </c>
      <c r="Q19" s="157">
        <f>'Data Entry'!Q518</f>
        <v>0</v>
      </c>
      <c r="R19" s="157">
        <f>'Data Entry'!R518</f>
        <v>0</v>
      </c>
      <c r="S19" s="157">
        <f>'Data Entry'!S518</f>
        <v>0</v>
      </c>
      <c r="T19" s="157">
        <f>'Data Entry'!T518</f>
        <v>0</v>
      </c>
      <c r="U19" s="157">
        <f>'Data Entry'!U518</f>
        <v>0</v>
      </c>
      <c r="V19" s="157">
        <f>'Data Entry'!V518</f>
        <v>0</v>
      </c>
      <c r="W19" s="157">
        <f>'Data Entry'!W518</f>
        <v>0</v>
      </c>
      <c r="X19" s="157">
        <f>'Data Entry'!X518</f>
        <v>0</v>
      </c>
      <c r="Y19" s="157">
        <f>'Data Entry'!Y518</f>
        <v>0</v>
      </c>
      <c r="Z19" s="157">
        <f>'Data Entry'!Z518</f>
        <v>0</v>
      </c>
      <c r="AA19" s="157">
        <f>'Data Entry'!AA518</f>
        <v>0</v>
      </c>
      <c r="AB19" s="157">
        <f>'Data Entry'!AB518</f>
        <v>0</v>
      </c>
      <c r="AC19" s="157">
        <f>'Data Entry'!AC518</f>
        <v>0</v>
      </c>
      <c r="AD19" s="157">
        <f>'Data Entry'!AD518</f>
        <v>0</v>
      </c>
      <c r="AE19" s="157">
        <f>'Data Entry'!AE518</f>
        <v>0</v>
      </c>
      <c r="AF19" s="157">
        <f>'Data Entry'!AF518</f>
        <v>0</v>
      </c>
      <c r="AG19" s="157">
        <f>'Data Entry'!AG518</f>
        <v>0</v>
      </c>
      <c r="AH19" s="157">
        <f>'Data Entry'!AH518</f>
        <v>0</v>
      </c>
      <c r="AI19" s="57">
        <f t="shared" si="0"/>
        <v>0</v>
      </c>
      <c r="AJ19" s="57" t="str">
        <f t="shared" si="1"/>
        <v>0 0</v>
      </c>
      <c r="AK19" s="173" t="str">
        <f>IF('Data Entry'!AP518="","",('Data Entry'!AP518-1)*5/4)</f>
        <v/>
      </c>
      <c r="AL19" s="173" t="str">
        <f>IF('Data Entry'!AQ518="","",('Data Entry'!AQ518-1)*5/4)</f>
        <v/>
      </c>
      <c r="AM19" s="173" t="str">
        <f>IF(OR('Data Entry'!AR518="",'Data Entry'!AR518=7),"",'Data Entry'!AR518-1)</f>
        <v/>
      </c>
      <c r="AN19" s="173" t="str">
        <f>IF(OR('Data Entry'!AS518="",'Data Entry'!AS518=7),"",('Data Entry'!AS518-1))</f>
        <v/>
      </c>
      <c r="AO19" s="173" t="str">
        <f>IF(OR('Data Entry'!AT518="",'Data Entry'!AT518=7),"",('Data Entry'!AT518-1))</f>
        <v/>
      </c>
      <c r="AP19" s="173" t="str">
        <f>IF('Data Entry'!AU518="","",('Data Entry'!AU518-1)*5/6)</f>
        <v/>
      </c>
      <c r="AQ19" s="173" t="str">
        <f>IF('Data Entry'!AV518="","",'Data Entry'!AV518-1)</f>
        <v/>
      </c>
      <c r="AR19" s="173">
        <f t="shared" si="2"/>
        <v>0</v>
      </c>
      <c r="AS19" s="173">
        <v>4</v>
      </c>
      <c r="AT19" s="175">
        <v>90.513800000000003</v>
      </c>
      <c r="AU19" s="175">
        <v>13.78281</v>
      </c>
      <c r="AV19" s="176"/>
      <c r="AW19" s="177" t="str">
        <f t="shared" si="3"/>
        <v>Not enough items, Missing</v>
      </c>
      <c r="AX19" s="176"/>
      <c r="AY19" s="177" t="str">
        <f t="shared" si="4"/>
        <v>Not enough items, Missing</v>
      </c>
      <c r="AZ19" s="178"/>
      <c r="BA19" s="172" t="str">
        <f t="shared" si="5"/>
        <v>Not enough items, Missing</v>
      </c>
      <c r="BB19" s="179"/>
      <c r="BC19" s="172" t="str">
        <f t="shared" si="6"/>
        <v>Not enough items, Missing</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97"/>
  <sheetViews>
    <sheetView workbookViewId="0"/>
  </sheetViews>
  <sheetFormatPr defaultColWidth="15.140625" defaultRowHeight="15.75" customHeight="1"/>
  <cols>
    <col min="2" max="2" width="27.42578125" customWidth="1"/>
    <col min="5" max="5" width="12.7109375" customWidth="1"/>
    <col min="7" max="7" width="31.7109375" customWidth="1"/>
  </cols>
  <sheetData>
    <row r="1" spans="1:7" ht="15">
      <c r="A1" s="180"/>
      <c r="B1" s="68" t="str">
        <f t="array" ref="B1:B997">'Client  Data'!J:J</f>
        <v>Enter a claim number to be monitored</v>
      </c>
      <c r="C1" s="181"/>
      <c r="D1" s="180"/>
      <c r="E1" s="180"/>
      <c r="F1" s="180"/>
      <c r="G1" s="180"/>
    </row>
    <row r="2" spans="1:7" ht="15">
      <c r="A2" s="34"/>
      <c r="B2" t="str">
        <v>12345678790ab</v>
      </c>
      <c r="C2" s="54"/>
    </row>
    <row r="3" spans="1:7" ht="15">
      <c r="A3" s="34"/>
      <c r="B3" t="str">
        <v>wert</v>
      </c>
      <c r="C3" s="54"/>
    </row>
    <row r="4" spans="1:7" ht="15">
      <c r="A4" s="34"/>
      <c r="B4" t="str">
        <v>sdfSDFASDFAS</v>
      </c>
      <c r="C4" s="54"/>
    </row>
    <row r="5" spans="1:7" ht="15">
      <c r="A5" s="34"/>
      <c r="B5">
        <v>123456789</v>
      </c>
      <c r="C5" s="54"/>
    </row>
    <row r="6" spans="1:7" ht="15">
      <c r="B6" t="str">
        <v>code12345678</v>
      </c>
      <c r="C6" s="54"/>
    </row>
    <row r="7" spans="1:7" ht="15">
      <c r="B7" t="str">
        <v>jbtest</v>
      </c>
      <c r="C7" s="54"/>
    </row>
    <row r="8" spans="1:7" ht="15">
      <c r="B8" t="str">
        <v>Test123</v>
      </c>
      <c r="C8" s="54"/>
    </row>
    <row r="9" spans="1:7" ht="15">
      <c r="B9" t="str">
        <v>12345678790a</v>
      </c>
      <c r="C9" s="54"/>
    </row>
    <row r="10" spans="1:7" ht="15">
      <c r="B10" t="str">
        <v>ABC1234</v>
      </c>
      <c r="C10" s="54"/>
    </row>
    <row r="11" spans="1:7" ht="15">
      <c r="B11" t="str">
        <v>Claimantqd01</v>
      </c>
      <c r="C11" s="54"/>
    </row>
    <row r="12" spans="1:7" ht="15">
      <c r="B12" t="str">
        <v>1234567890ab</v>
      </c>
      <c r="C12" s="34"/>
      <c r="D12" s="34"/>
      <c r="E12" s="34"/>
      <c r="F12" s="34"/>
    </row>
    <row r="13" spans="1:7" ht="15">
      <c r="B13" t="str">
        <v>JudyIdelson</v>
      </c>
    </row>
    <row r="14" spans="1:7" ht="15">
      <c r="B14" s="18" t="str">
        <v>sdfSDFASDFAS</v>
      </c>
      <c r="C14" s="18"/>
      <c r="D14" s="18"/>
      <c r="E14" s="18"/>
      <c r="F14" s="18"/>
    </row>
    <row r="15" spans="1:7" ht="15">
      <c r="B15" s="18" t="str">
        <v>JohnMartin</v>
      </c>
      <c r="C15" s="18"/>
      <c r="D15" s="18"/>
      <c r="E15" s="18"/>
      <c r="F15" s="18"/>
    </row>
    <row r="16" spans="1:7" ht="15">
      <c r="B16" s="18" t="str">
        <v>test3</v>
      </c>
      <c r="C16" s="18"/>
      <c r="D16" s="18"/>
      <c r="E16" s="18"/>
      <c r="F16" s="18"/>
    </row>
    <row r="17" spans="2:6" ht="15">
      <c r="B17" s="18" t="str">
        <v>YesCode</v>
      </c>
      <c r="C17" s="18"/>
      <c r="D17" s="18"/>
      <c r="E17" s="18"/>
      <c r="F17" s="18"/>
    </row>
    <row r="18" spans="2:6" ht="15">
      <c r="B18" s="18" t="str">
        <v>test1</v>
      </c>
      <c r="C18" s="18"/>
      <c r="D18" s="18"/>
      <c r="E18" s="18"/>
      <c r="F18" s="18"/>
    </row>
    <row r="19" spans="2:6" ht="15">
      <c r="B19" s="18" t="str">
        <v>NoCode</v>
      </c>
      <c r="C19" s="18"/>
      <c r="D19" s="18"/>
      <c r="E19" s="18"/>
      <c r="F19" s="18"/>
    </row>
    <row r="20" spans="2:6" ht="15">
      <c r="B20" t="str">
        <v>edp123</v>
      </c>
      <c r="C20" s="54"/>
    </row>
    <row r="21" spans="2:6" ht="15">
      <c r="B21" t="str">
        <v>Franko1</v>
      </c>
      <c r="C21" s="54"/>
    </row>
    <row r="22" spans="2:6" ht="15">
      <c r="B22" t="str">
        <v>BumbleB</v>
      </c>
      <c r="C22" s="54"/>
    </row>
    <row r="23" spans="2:6" ht="15">
      <c r="B23" t="str">
        <v>AukeN</v>
      </c>
      <c r="C23" s="54"/>
    </row>
    <row r="24" spans="2:6" ht="15">
      <c r="B24" t="str">
        <v>AtherTest</v>
      </c>
      <c r="C24" s="54"/>
    </row>
    <row r="25" spans="2:6" ht="15">
      <c r="B25" t="str">
        <v>PRAJAPATI14051988</v>
      </c>
      <c r="C25" s="54"/>
    </row>
    <row r="26" spans="2:6" ht="15">
      <c r="B26" t="str">
        <v>SiraTest</v>
      </c>
      <c r="C26" s="54"/>
    </row>
    <row r="27" spans="2:6" ht="15">
      <c r="B27" t="str">
        <v>Price551944</v>
      </c>
      <c r="C27" s="54"/>
    </row>
    <row r="28" spans="2:6" ht="15">
      <c r="B28" t="str">
        <v>NCPHNTest</v>
      </c>
      <c r="C28" s="54"/>
    </row>
    <row r="29" spans="2:6" ht="15">
      <c r="B29">
        <v>0</v>
      </c>
      <c r="C29" s="54"/>
    </row>
    <row r="30" spans="2:6" ht="15">
      <c r="B30">
        <v>0</v>
      </c>
      <c r="C30" s="54"/>
    </row>
    <row r="31" spans="2:6" ht="15">
      <c r="B31">
        <v>0</v>
      </c>
      <c r="C31" s="54"/>
    </row>
    <row r="32" spans="2:6" ht="15">
      <c r="B32">
        <v>0</v>
      </c>
      <c r="C32" s="54"/>
    </row>
    <row r="33" spans="2:3" ht="15">
      <c r="B33">
        <v>0</v>
      </c>
      <c r="C33" s="54"/>
    </row>
    <row r="34" spans="2:3" ht="15">
      <c r="B34">
        <v>0</v>
      </c>
      <c r="C34" s="54"/>
    </row>
    <row r="35" spans="2:3" ht="15">
      <c r="B35">
        <v>0</v>
      </c>
      <c r="C35" s="54"/>
    </row>
    <row r="36" spans="2:3" ht="15">
      <c r="B36">
        <v>0</v>
      </c>
      <c r="C36" s="54"/>
    </row>
    <row r="37" spans="2:3" ht="15">
      <c r="B37">
        <v>0</v>
      </c>
      <c r="C37" s="54"/>
    </row>
    <row r="38" spans="2:3" ht="15">
      <c r="B38">
        <v>0</v>
      </c>
      <c r="C38" s="54"/>
    </row>
    <row r="39" spans="2:3" ht="15">
      <c r="B39">
        <v>0</v>
      </c>
      <c r="C39" s="54"/>
    </row>
    <row r="40" spans="2:3" ht="15">
      <c r="B40">
        <v>0</v>
      </c>
      <c r="C40" s="54"/>
    </row>
    <row r="41" spans="2:3" ht="15">
      <c r="B41">
        <v>0</v>
      </c>
      <c r="C41" s="54"/>
    </row>
    <row r="42" spans="2:3" ht="15">
      <c r="B42">
        <v>0</v>
      </c>
      <c r="C42" s="54"/>
    </row>
    <row r="43" spans="2:3" ht="15">
      <c r="B43">
        <v>0</v>
      </c>
      <c r="C43" s="54"/>
    </row>
    <row r="44" spans="2:3" ht="15">
      <c r="B44">
        <v>0</v>
      </c>
      <c r="C44" s="54"/>
    </row>
    <row r="45" spans="2:3" ht="15">
      <c r="B45">
        <v>0</v>
      </c>
      <c r="C45" s="54"/>
    </row>
    <row r="46" spans="2:3" ht="15">
      <c r="B46">
        <v>0</v>
      </c>
      <c r="C46" s="54"/>
    </row>
    <row r="47" spans="2:3" ht="15">
      <c r="B47">
        <v>0</v>
      </c>
      <c r="C47" s="54"/>
    </row>
    <row r="48" spans="2:3" ht="15">
      <c r="B48">
        <v>0</v>
      </c>
      <c r="C48" s="54"/>
    </row>
    <row r="49" spans="2:3" ht="15">
      <c r="B49">
        <v>0</v>
      </c>
      <c r="C49" s="54"/>
    </row>
    <row r="50" spans="2:3" ht="15">
      <c r="B50">
        <v>0</v>
      </c>
      <c r="C50" s="54"/>
    </row>
    <row r="51" spans="2:3" ht="15">
      <c r="B51">
        <v>0</v>
      </c>
      <c r="C51" s="54"/>
    </row>
    <row r="52" spans="2:3" ht="15">
      <c r="B52">
        <v>0</v>
      </c>
      <c r="C52" s="54"/>
    </row>
    <row r="53" spans="2:3" ht="15">
      <c r="B53">
        <v>0</v>
      </c>
      <c r="C53" s="54"/>
    </row>
    <row r="54" spans="2:3" ht="15">
      <c r="B54">
        <v>0</v>
      </c>
      <c r="C54" s="54"/>
    </row>
    <row r="55" spans="2:3" ht="15">
      <c r="B55">
        <v>0</v>
      </c>
      <c r="C55" s="54"/>
    </row>
    <row r="56" spans="2:3" ht="15">
      <c r="B56">
        <v>0</v>
      </c>
      <c r="C56" s="54"/>
    </row>
    <row r="57" spans="2:3" ht="15">
      <c r="B57">
        <v>0</v>
      </c>
      <c r="C57" s="54"/>
    </row>
    <row r="58" spans="2:3" ht="15">
      <c r="B58">
        <v>0</v>
      </c>
      <c r="C58" s="54"/>
    </row>
    <row r="59" spans="2:3" ht="15">
      <c r="B59">
        <v>0</v>
      </c>
      <c r="C59" s="54"/>
    </row>
    <row r="60" spans="2:3" ht="15">
      <c r="B60">
        <v>0</v>
      </c>
      <c r="C60" s="54"/>
    </row>
    <row r="61" spans="2:3" ht="15">
      <c r="B61">
        <v>0</v>
      </c>
      <c r="C61" s="54"/>
    </row>
    <row r="62" spans="2:3" ht="15">
      <c r="B62">
        <v>0</v>
      </c>
      <c r="C62" s="54"/>
    </row>
    <row r="63" spans="2:3" ht="15">
      <c r="B63">
        <v>0</v>
      </c>
      <c r="C63" s="54"/>
    </row>
    <row r="64" spans="2:3" ht="15">
      <c r="B64">
        <v>0</v>
      </c>
      <c r="C64" s="54"/>
    </row>
    <row r="65" spans="2:3" ht="15">
      <c r="B65">
        <v>0</v>
      </c>
      <c r="C65" s="54"/>
    </row>
    <row r="66" spans="2:3" ht="15">
      <c r="B66">
        <v>0</v>
      </c>
      <c r="C66" s="54"/>
    </row>
    <row r="67" spans="2:3" ht="15">
      <c r="B67">
        <v>0</v>
      </c>
      <c r="C67" s="54"/>
    </row>
    <row r="68" spans="2:3" ht="15">
      <c r="B68">
        <v>0</v>
      </c>
      <c r="C68" s="54"/>
    </row>
    <row r="69" spans="2:3" ht="15">
      <c r="B69">
        <v>0</v>
      </c>
      <c r="C69" s="54"/>
    </row>
    <row r="70" spans="2:3" ht="15">
      <c r="B70">
        <v>0</v>
      </c>
      <c r="C70" s="54"/>
    </row>
    <row r="71" spans="2:3" ht="15">
      <c r="B71">
        <v>0</v>
      </c>
      <c r="C71" s="54"/>
    </row>
    <row r="72" spans="2:3" ht="15">
      <c r="B72">
        <v>0</v>
      </c>
      <c r="C72" s="54"/>
    </row>
    <row r="73" spans="2:3" ht="15">
      <c r="B73">
        <v>0</v>
      </c>
      <c r="C73" s="54"/>
    </row>
    <row r="74" spans="2:3" ht="15">
      <c r="B74">
        <v>0</v>
      </c>
      <c r="C74" s="54"/>
    </row>
    <row r="75" spans="2:3" ht="15">
      <c r="B75">
        <v>0</v>
      </c>
      <c r="C75" s="54"/>
    </row>
    <row r="76" spans="2:3" ht="15">
      <c r="B76">
        <v>0</v>
      </c>
      <c r="C76" s="54"/>
    </row>
    <row r="77" spans="2:3" ht="15">
      <c r="B77">
        <v>0</v>
      </c>
      <c r="C77" s="54"/>
    </row>
    <row r="78" spans="2:3" ht="15">
      <c r="B78">
        <v>0</v>
      </c>
      <c r="C78" s="54"/>
    </row>
    <row r="79" spans="2:3" ht="15">
      <c r="B79">
        <v>0</v>
      </c>
      <c r="C79" s="54"/>
    </row>
    <row r="80" spans="2:3" ht="15">
      <c r="B80">
        <v>0</v>
      </c>
      <c r="C80" s="54"/>
    </row>
    <row r="81" spans="2:3" ht="15">
      <c r="B81">
        <v>0</v>
      </c>
      <c r="C81" s="54"/>
    </row>
    <row r="82" spans="2:3" ht="15">
      <c r="B82">
        <v>0</v>
      </c>
      <c r="C82" s="54"/>
    </row>
    <row r="83" spans="2:3" ht="15">
      <c r="B83">
        <v>0</v>
      </c>
      <c r="C83" s="54"/>
    </row>
    <row r="84" spans="2:3" ht="15">
      <c r="B84">
        <v>0</v>
      </c>
      <c r="C84" s="54"/>
    </row>
    <row r="85" spans="2:3" ht="15">
      <c r="B85">
        <v>0</v>
      </c>
      <c r="C85" s="54"/>
    </row>
    <row r="86" spans="2:3" ht="15">
      <c r="B86">
        <v>0</v>
      </c>
      <c r="C86" s="54"/>
    </row>
    <row r="87" spans="2:3" ht="15">
      <c r="B87">
        <v>0</v>
      </c>
      <c r="C87" s="54"/>
    </row>
    <row r="88" spans="2:3" ht="15">
      <c r="B88">
        <v>0</v>
      </c>
      <c r="C88" s="54"/>
    </row>
    <row r="89" spans="2:3" ht="15">
      <c r="B89">
        <v>0</v>
      </c>
      <c r="C89" s="54"/>
    </row>
    <row r="90" spans="2:3" ht="15">
      <c r="B90">
        <v>0</v>
      </c>
      <c r="C90" s="54"/>
    </row>
    <row r="91" spans="2:3" ht="15">
      <c r="B91">
        <v>0</v>
      </c>
      <c r="C91" s="54"/>
    </row>
    <row r="92" spans="2:3" ht="15">
      <c r="B92">
        <v>0</v>
      </c>
      <c r="C92" s="54"/>
    </row>
    <row r="93" spans="2:3" ht="15">
      <c r="B93">
        <v>0</v>
      </c>
      <c r="C93" s="54"/>
    </row>
    <row r="94" spans="2:3" ht="15">
      <c r="B94">
        <v>0</v>
      </c>
      <c r="C94" s="54"/>
    </row>
    <row r="95" spans="2:3" ht="15">
      <c r="B95">
        <v>0</v>
      </c>
      <c r="C95" s="54"/>
    </row>
    <row r="96" spans="2:3" ht="15">
      <c r="B96">
        <v>0</v>
      </c>
      <c r="C96" s="54"/>
    </row>
    <row r="97" spans="2:3" ht="15">
      <c r="B97">
        <v>0</v>
      </c>
      <c r="C97" s="54"/>
    </row>
    <row r="98" spans="2:3" ht="15">
      <c r="B98">
        <v>0</v>
      </c>
      <c r="C98" s="54"/>
    </row>
    <row r="99" spans="2:3" ht="15">
      <c r="B99">
        <v>0</v>
      </c>
      <c r="C99" s="54"/>
    </row>
    <row r="100" spans="2:3" ht="15">
      <c r="B100">
        <v>0</v>
      </c>
      <c r="C100" s="54"/>
    </row>
    <row r="101" spans="2:3" ht="15">
      <c r="B101">
        <v>0</v>
      </c>
      <c r="C101" s="54"/>
    </row>
    <row r="102" spans="2:3" ht="15">
      <c r="B102">
        <v>0</v>
      </c>
      <c r="C102" s="54"/>
    </row>
    <row r="103" spans="2:3" ht="15">
      <c r="B103">
        <v>0</v>
      </c>
      <c r="C103" s="54"/>
    </row>
    <row r="104" spans="2:3" ht="15">
      <c r="B104">
        <v>0</v>
      </c>
      <c r="C104" s="54"/>
    </row>
    <row r="105" spans="2:3" ht="15">
      <c r="B105">
        <v>0</v>
      </c>
      <c r="C105" s="54"/>
    </row>
    <row r="106" spans="2:3" ht="15">
      <c r="B106">
        <v>0</v>
      </c>
      <c r="C106" s="54"/>
    </row>
    <row r="107" spans="2:3" ht="15">
      <c r="B107">
        <v>0</v>
      </c>
      <c r="C107" s="54"/>
    </row>
    <row r="108" spans="2:3" ht="15">
      <c r="B108">
        <v>0</v>
      </c>
      <c r="C108" s="54"/>
    </row>
    <row r="109" spans="2:3" ht="15">
      <c r="B109">
        <v>0</v>
      </c>
      <c r="C109" s="54"/>
    </row>
    <row r="110" spans="2:3" ht="15">
      <c r="B110">
        <v>0</v>
      </c>
      <c r="C110" s="54"/>
    </row>
    <row r="111" spans="2:3" ht="15">
      <c r="B111">
        <v>0</v>
      </c>
      <c r="C111" s="54"/>
    </row>
    <row r="112" spans="2:3" ht="15">
      <c r="B112">
        <v>0</v>
      </c>
      <c r="C112" s="54"/>
    </row>
    <row r="113" spans="2:3" ht="15">
      <c r="B113">
        <v>0</v>
      </c>
      <c r="C113" s="54"/>
    </row>
    <row r="114" spans="2:3" ht="15">
      <c r="B114">
        <v>0</v>
      </c>
      <c r="C114" s="54"/>
    </row>
    <row r="115" spans="2:3" ht="15">
      <c r="B115">
        <v>0</v>
      </c>
      <c r="C115" s="54"/>
    </row>
    <row r="116" spans="2:3" ht="15">
      <c r="B116">
        <v>0</v>
      </c>
      <c r="C116" s="54"/>
    </row>
    <row r="117" spans="2:3" ht="15">
      <c r="B117">
        <v>0</v>
      </c>
      <c r="C117" s="54"/>
    </row>
    <row r="118" spans="2:3" ht="15">
      <c r="B118">
        <v>0</v>
      </c>
      <c r="C118" s="54"/>
    </row>
    <row r="119" spans="2:3" ht="15">
      <c r="B119">
        <v>0</v>
      </c>
      <c r="C119" s="54"/>
    </row>
    <row r="120" spans="2:3" ht="15">
      <c r="B120">
        <v>0</v>
      </c>
      <c r="C120" s="54"/>
    </row>
    <row r="121" spans="2:3" ht="15">
      <c r="B121">
        <v>0</v>
      </c>
      <c r="C121" s="54"/>
    </row>
    <row r="122" spans="2:3" ht="15">
      <c r="B122">
        <v>0</v>
      </c>
      <c r="C122" s="54"/>
    </row>
    <row r="123" spans="2:3" ht="15">
      <c r="B123">
        <v>0</v>
      </c>
      <c r="C123" s="54"/>
    </row>
    <row r="124" spans="2:3" ht="15">
      <c r="B124">
        <v>0</v>
      </c>
      <c r="C124" s="54"/>
    </row>
    <row r="125" spans="2:3" ht="15">
      <c r="B125">
        <v>0</v>
      </c>
      <c r="C125" s="54"/>
    </row>
    <row r="126" spans="2:3" ht="15">
      <c r="B126">
        <v>0</v>
      </c>
      <c r="C126" s="54"/>
    </row>
    <row r="127" spans="2:3" ht="15">
      <c r="B127">
        <v>0</v>
      </c>
      <c r="C127" s="54"/>
    </row>
    <row r="128" spans="2:3" ht="15">
      <c r="B128">
        <v>0</v>
      </c>
      <c r="C128" s="54"/>
    </row>
    <row r="129" spans="2:3" ht="15">
      <c r="B129">
        <v>0</v>
      </c>
      <c r="C129" s="54"/>
    </row>
    <row r="130" spans="2:3" ht="15">
      <c r="B130">
        <v>0</v>
      </c>
      <c r="C130" s="54"/>
    </row>
    <row r="131" spans="2:3" ht="15">
      <c r="B131">
        <v>0</v>
      </c>
      <c r="C131" s="54"/>
    </row>
    <row r="132" spans="2:3" ht="15">
      <c r="B132">
        <v>0</v>
      </c>
      <c r="C132" s="54"/>
    </row>
    <row r="133" spans="2:3" ht="15">
      <c r="B133">
        <v>0</v>
      </c>
      <c r="C133" s="54"/>
    </row>
    <row r="134" spans="2:3" ht="15">
      <c r="B134">
        <v>0</v>
      </c>
      <c r="C134" s="54"/>
    </row>
    <row r="135" spans="2:3" ht="15">
      <c r="B135">
        <v>0</v>
      </c>
      <c r="C135" s="54"/>
    </row>
    <row r="136" spans="2:3" ht="15">
      <c r="B136">
        <v>0</v>
      </c>
      <c r="C136" s="54"/>
    </row>
    <row r="137" spans="2:3" ht="15">
      <c r="B137">
        <v>0</v>
      </c>
      <c r="C137" s="54"/>
    </row>
    <row r="138" spans="2:3" ht="15">
      <c r="B138">
        <v>0</v>
      </c>
      <c r="C138" s="54"/>
    </row>
    <row r="139" spans="2:3" ht="15">
      <c r="B139">
        <v>0</v>
      </c>
      <c r="C139" s="54"/>
    </row>
    <row r="140" spans="2:3" ht="15">
      <c r="B140">
        <v>0</v>
      </c>
      <c r="C140" s="54"/>
    </row>
    <row r="141" spans="2:3" ht="15">
      <c r="B141">
        <v>0</v>
      </c>
      <c r="C141" s="54"/>
    </row>
    <row r="142" spans="2:3" ht="15">
      <c r="B142">
        <v>0</v>
      </c>
      <c r="C142" s="54"/>
    </row>
    <row r="143" spans="2:3" ht="15">
      <c r="B143">
        <v>0</v>
      </c>
      <c r="C143" s="54"/>
    </row>
    <row r="144" spans="2:3" ht="15">
      <c r="B144">
        <v>0</v>
      </c>
      <c r="C144" s="54"/>
    </row>
    <row r="145" spans="2:3" ht="15">
      <c r="B145">
        <v>0</v>
      </c>
      <c r="C145" s="54"/>
    </row>
    <row r="146" spans="2:3" ht="15">
      <c r="B146">
        <v>0</v>
      </c>
      <c r="C146" s="54"/>
    </row>
    <row r="147" spans="2:3" ht="15">
      <c r="B147">
        <v>0</v>
      </c>
      <c r="C147" s="54"/>
    </row>
    <row r="148" spans="2:3" ht="15">
      <c r="B148">
        <v>0</v>
      </c>
      <c r="C148" s="54"/>
    </row>
    <row r="149" spans="2:3" ht="15">
      <c r="B149">
        <v>0</v>
      </c>
      <c r="C149" s="54"/>
    </row>
    <row r="150" spans="2:3" ht="15">
      <c r="B150">
        <v>0</v>
      </c>
      <c r="C150" s="54"/>
    </row>
    <row r="151" spans="2:3" ht="15">
      <c r="B151">
        <v>0</v>
      </c>
      <c r="C151" s="54"/>
    </row>
    <row r="152" spans="2:3" ht="15">
      <c r="B152">
        <v>0</v>
      </c>
      <c r="C152" s="54"/>
    </row>
    <row r="153" spans="2:3" ht="15">
      <c r="B153">
        <v>0</v>
      </c>
      <c r="C153" s="54"/>
    </row>
    <row r="154" spans="2:3" ht="15">
      <c r="B154">
        <v>0</v>
      </c>
      <c r="C154" s="54"/>
    </row>
    <row r="155" spans="2:3" ht="15">
      <c r="B155">
        <v>0</v>
      </c>
      <c r="C155" s="54"/>
    </row>
    <row r="156" spans="2:3" ht="15">
      <c r="B156">
        <v>0</v>
      </c>
      <c r="C156" s="54"/>
    </row>
    <row r="157" spans="2:3" ht="15">
      <c r="B157">
        <v>0</v>
      </c>
      <c r="C157" s="54"/>
    </row>
    <row r="158" spans="2:3" ht="15">
      <c r="B158">
        <v>0</v>
      </c>
      <c r="C158" s="54"/>
    </row>
    <row r="159" spans="2:3" ht="15">
      <c r="B159">
        <v>0</v>
      </c>
      <c r="C159" s="54"/>
    </row>
    <row r="160" spans="2:3" ht="15">
      <c r="B160">
        <v>0</v>
      </c>
      <c r="C160" s="54"/>
    </row>
    <row r="161" spans="2:3" ht="15">
      <c r="B161">
        <v>0</v>
      </c>
      <c r="C161" s="54"/>
    </row>
    <row r="162" spans="2:3" ht="15">
      <c r="B162">
        <v>0</v>
      </c>
      <c r="C162" s="54"/>
    </row>
    <row r="163" spans="2:3" ht="15">
      <c r="B163">
        <v>0</v>
      </c>
      <c r="C163" s="54"/>
    </row>
    <row r="164" spans="2:3" ht="15">
      <c r="B164">
        <v>0</v>
      </c>
      <c r="C164" s="54"/>
    </row>
    <row r="165" spans="2:3" ht="15">
      <c r="B165">
        <v>0</v>
      </c>
      <c r="C165" s="54"/>
    </row>
    <row r="166" spans="2:3" ht="15">
      <c r="B166">
        <v>0</v>
      </c>
      <c r="C166" s="54"/>
    </row>
    <row r="167" spans="2:3" ht="15">
      <c r="B167">
        <v>0</v>
      </c>
      <c r="C167" s="54"/>
    </row>
    <row r="168" spans="2:3" ht="15">
      <c r="B168">
        <v>0</v>
      </c>
      <c r="C168" s="54"/>
    </row>
    <row r="169" spans="2:3" ht="15">
      <c r="B169">
        <v>0</v>
      </c>
      <c r="C169" s="54"/>
    </row>
    <row r="170" spans="2:3" ht="15">
      <c r="B170">
        <v>0</v>
      </c>
      <c r="C170" s="54"/>
    </row>
    <row r="171" spans="2:3" ht="15">
      <c r="B171">
        <v>0</v>
      </c>
      <c r="C171" s="54"/>
    </row>
    <row r="172" spans="2:3" ht="15">
      <c r="B172">
        <v>0</v>
      </c>
      <c r="C172" s="54"/>
    </row>
    <row r="173" spans="2:3" ht="15">
      <c r="B173">
        <v>0</v>
      </c>
      <c r="C173" s="54"/>
    </row>
    <row r="174" spans="2:3" ht="15">
      <c r="B174">
        <v>0</v>
      </c>
      <c r="C174" s="54"/>
    </row>
    <row r="175" spans="2:3" ht="15">
      <c r="B175">
        <v>0</v>
      </c>
      <c r="C175" s="54"/>
    </row>
    <row r="176" spans="2:3" ht="15">
      <c r="B176">
        <v>0</v>
      </c>
      <c r="C176" s="54"/>
    </row>
    <row r="177" spans="2:3" ht="15">
      <c r="B177">
        <v>0</v>
      </c>
      <c r="C177" s="54"/>
    </row>
    <row r="178" spans="2:3" ht="15">
      <c r="B178">
        <v>0</v>
      </c>
      <c r="C178" s="54"/>
    </row>
    <row r="179" spans="2:3" ht="15">
      <c r="B179">
        <v>0</v>
      </c>
      <c r="C179" s="54"/>
    </row>
    <row r="180" spans="2:3" ht="15">
      <c r="B180">
        <v>0</v>
      </c>
      <c r="C180" s="54"/>
    </row>
    <row r="181" spans="2:3" ht="15">
      <c r="B181">
        <v>0</v>
      </c>
      <c r="C181" s="54"/>
    </row>
    <row r="182" spans="2:3" ht="15">
      <c r="B182">
        <v>0</v>
      </c>
      <c r="C182" s="54"/>
    </row>
    <row r="183" spans="2:3" ht="15">
      <c r="B183">
        <v>0</v>
      </c>
      <c r="C183" s="54"/>
    </row>
    <row r="184" spans="2:3" ht="15">
      <c r="B184">
        <v>0</v>
      </c>
      <c r="C184" s="54"/>
    </row>
    <row r="185" spans="2:3" ht="15">
      <c r="B185">
        <v>0</v>
      </c>
      <c r="C185" s="54"/>
    </row>
    <row r="186" spans="2:3" ht="15">
      <c r="B186">
        <v>0</v>
      </c>
      <c r="C186" s="54"/>
    </row>
    <row r="187" spans="2:3" ht="15">
      <c r="B187">
        <v>0</v>
      </c>
      <c r="C187" s="54"/>
    </row>
    <row r="188" spans="2:3" ht="15">
      <c r="B188">
        <v>0</v>
      </c>
      <c r="C188" s="54"/>
    </row>
    <row r="189" spans="2:3" ht="15">
      <c r="B189">
        <v>0</v>
      </c>
      <c r="C189" s="54"/>
    </row>
    <row r="190" spans="2:3" ht="15">
      <c r="B190">
        <v>0</v>
      </c>
      <c r="C190" s="54"/>
    </row>
    <row r="191" spans="2:3" ht="15">
      <c r="B191">
        <v>0</v>
      </c>
      <c r="C191" s="54"/>
    </row>
    <row r="192" spans="2:3" ht="15">
      <c r="B192">
        <v>0</v>
      </c>
      <c r="C192" s="54"/>
    </row>
    <row r="193" spans="2:3" ht="15">
      <c r="B193">
        <v>0</v>
      </c>
      <c r="C193" s="54"/>
    </row>
    <row r="194" spans="2:3" ht="15">
      <c r="B194">
        <v>0</v>
      </c>
      <c r="C194" s="54"/>
    </row>
    <row r="195" spans="2:3" ht="15">
      <c r="B195">
        <v>0</v>
      </c>
      <c r="C195" s="54"/>
    </row>
    <row r="196" spans="2:3" ht="15">
      <c r="B196">
        <v>0</v>
      </c>
      <c r="C196" s="54"/>
    </row>
    <row r="197" spans="2:3" ht="15">
      <c r="B197">
        <v>0</v>
      </c>
      <c r="C197" s="54"/>
    </row>
    <row r="198" spans="2:3" ht="15">
      <c r="B198">
        <v>0</v>
      </c>
      <c r="C198" s="54"/>
    </row>
    <row r="199" spans="2:3" ht="15">
      <c r="B199">
        <v>0</v>
      </c>
      <c r="C199" s="54"/>
    </row>
    <row r="200" spans="2:3" ht="15">
      <c r="B200">
        <v>0</v>
      </c>
      <c r="C200" s="54"/>
    </row>
    <row r="201" spans="2:3" ht="15">
      <c r="B201">
        <v>0</v>
      </c>
      <c r="C201" s="54"/>
    </row>
    <row r="202" spans="2:3" ht="15">
      <c r="B202">
        <v>0</v>
      </c>
      <c r="C202" s="54"/>
    </row>
    <row r="203" spans="2:3" ht="15">
      <c r="B203">
        <v>0</v>
      </c>
      <c r="C203" s="54"/>
    </row>
    <row r="204" spans="2:3" ht="15">
      <c r="B204">
        <v>0</v>
      </c>
      <c r="C204" s="54"/>
    </row>
    <row r="205" spans="2:3" ht="15">
      <c r="B205">
        <v>0</v>
      </c>
      <c r="C205" s="54"/>
    </row>
    <row r="206" spans="2:3" ht="15">
      <c r="B206">
        <v>0</v>
      </c>
      <c r="C206" s="54"/>
    </row>
    <row r="207" spans="2:3" ht="15">
      <c r="B207">
        <v>0</v>
      </c>
      <c r="C207" s="54"/>
    </row>
    <row r="208" spans="2:3" ht="15">
      <c r="B208">
        <v>0</v>
      </c>
      <c r="C208" s="54"/>
    </row>
    <row r="209" spans="2:3" ht="15">
      <c r="B209">
        <v>0</v>
      </c>
      <c r="C209" s="54"/>
    </row>
    <row r="210" spans="2:3" ht="15">
      <c r="B210">
        <v>0</v>
      </c>
      <c r="C210" s="54"/>
    </row>
    <row r="211" spans="2:3" ht="15">
      <c r="B211">
        <v>0</v>
      </c>
      <c r="C211" s="54"/>
    </row>
    <row r="212" spans="2:3" ht="15">
      <c r="B212">
        <v>0</v>
      </c>
      <c r="C212" s="54"/>
    </row>
    <row r="213" spans="2:3" ht="15">
      <c r="B213">
        <v>0</v>
      </c>
      <c r="C213" s="54"/>
    </row>
    <row r="214" spans="2:3" ht="15">
      <c r="B214">
        <v>0</v>
      </c>
      <c r="C214" s="54"/>
    </row>
    <row r="215" spans="2:3" ht="15">
      <c r="B215">
        <v>0</v>
      </c>
      <c r="C215" s="54"/>
    </row>
    <row r="216" spans="2:3" ht="15">
      <c r="B216">
        <v>0</v>
      </c>
      <c r="C216" s="54"/>
    </row>
    <row r="217" spans="2:3" ht="15">
      <c r="B217">
        <v>0</v>
      </c>
      <c r="C217" s="54"/>
    </row>
    <row r="218" spans="2:3" ht="15">
      <c r="B218">
        <v>0</v>
      </c>
      <c r="C218" s="54"/>
    </row>
    <row r="219" spans="2:3" ht="15">
      <c r="B219">
        <v>0</v>
      </c>
      <c r="C219" s="54"/>
    </row>
    <row r="220" spans="2:3" ht="15">
      <c r="B220">
        <v>0</v>
      </c>
      <c r="C220" s="54"/>
    </row>
    <row r="221" spans="2:3" ht="15">
      <c r="B221">
        <v>0</v>
      </c>
      <c r="C221" s="54"/>
    </row>
    <row r="222" spans="2:3" ht="15">
      <c r="B222">
        <v>0</v>
      </c>
      <c r="C222" s="54"/>
    </row>
    <row r="223" spans="2:3" ht="15">
      <c r="B223">
        <v>0</v>
      </c>
      <c r="C223" s="54"/>
    </row>
    <row r="224" spans="2:3" ht="15">
      <c r="B224">
        <v>0</v>
      </c>
      <c r="C224" s="54"/>
    </row>
    <row r="225" spans="2:3" ht="15">
      <c r="B225">
        <v>0</v>
      </c>
      <c r="C225" s="54"/>
    </row>
    <row r="226" spans="2:3" ht="15">
      <c r="B226">
        <v>0</v>
      </c>
      <c r="C226" s="54"/>
    </row>
    <row r="227" spans="2:3" ht="15">
      <c r="B227">
        <v>0</v>
      </c>
      <c r="C227" s="54"/>
    </row>
    <row r="228" spans="2:3" ht="15">
      <c r="B228">
        <v>0</v>
      </c>
      <c r="C228" s="54"/>
    </row>
    <row r="229" spans="2:3" ht="15">
      <c r="B229">
        <v>0</v>
      </c>
      <c r="C229" s="54"/>
    </row>
    <row r="230" spans="2:3" ht="15">
      <c r="B230">
        <v>0</v>
      </c>
      <c r="C230" s="54"/>
    </row>
    <row r="231" spans="2:3" ht="15">
      <c r="B231">
        <v>0</v>
      </c>
      <c r="C231" s="54"/>
    </row>
    <row r="232" spans="2:3" ht="15">
      <c r="B232">
        <v>0</v>
      </c>
      <c r="C232" s="54"/>
    </row>
    <row r="233" spans="2:3" ht="15">
      <c r="B233">
        <v>0</v>
      </c>
      <c r="C233" s="54"/>
    </row>
    <row r="234" spans="2:3" ht="15">
      <c r="B234">
        <v>0</v>
      </c>
      <c r="C234" s="54"/>
    </row>
    <row r="235" spans="2:3" ht="15">
      <c r="B235">
        <v>0</v>
      </c>
      <c r="C235" s="54"/>
    </row>
    <row r="236" spans="2:3" ht="15">
      <c r="B236">
        <v>0</v>
      </c>
      <c r="C236" s="54"/>
    </row>
    <row r="237" spans="2:3" ht="15">
      <c r="B237">
        <v>0</v>
      </c>
      <c r="C237" s="54"/>
    </row>
    <row r="238" spans="2:3" ht="15">
      <c r="B238">
        <v>0</v>
      </c>
      <c r="C238" s="54"/>
    </row>
    <row r="239" spans="2:3" ht="15">
      <c r="B239">
        <v>0</v>
      </c>
      <c r="C239" s="54"/>
    </row>
    <row r="240" spans="2:3" ht="15">
      <c r="B240">
        <v>0</v>
      </c>
      <c r="C240" s="54"/>
    </row>
    <row r="241" spans="2:3" ht="15">
      <c r="B241">
        <v>0</v>
      </c>
      <c r="C241" s="54"/>
    </row>
    <row r="242" spans="2:3" ht="15">
      <c r="B242">
        <v>0</v>
      </c>
      <c r="C242" s="54"/>
    </row>
    <row r="243" spans="2:3" ht="15">
      <c r="B243">
        <v>0</v>
      </c>
      <c r="C243" s="54"/>
    </row>
    <row r="244" spans="2:3" ht="15">
      <c r="B244">
        <v>0</v>
      </c>
      <c r="C244" s="54"/>
    </row>
    <row r="245" spans="2:3" ht="15">
      <c r="B245">
        <v>0</v>
      </c>
      <c r="C245" s="54"/>
    </row>
    <row r="246" spans="2:3" ht="15">
      <c r="B246">
        <v>0</v>
      </c>
      <c r="C246" s="54"/>
    </row>
    <row r="247" spans="2:3" ht="15">
      <c r="B247">
        <v>0</v>
      </c>
      <c r="C247" s="54"/>
    </row>
    <row r="248" spans="2:3" ht="15">
      <c r="B248">
        <v>0</v>
      </c>
      <c r="C248" s="54"/>
    </row>
    <row r="249" spans="2:3" ht="15">
      <c r="B249">
        <v>0</v>
      </c>
      <c r="C249" s="54"/>
    </row>
    <row r="250" spans="2:3" ht="15">
      <c r="B250">
        <v>0</v>
      </c>
      <c r="C250" s="54"/>
    </row>
    <row r="251" spans="2:3" ht="15">
      <c r="B251">
        <v>0</v>
      </c>
      <c r="C251" s="54"/>
    </row>
    <row r="252" spans="2:3" ht="15">
      <c r="B252">
        <v>0</v>
      </c>
      <c r="C252" s="54"/>
    </row>
    <row r="253" spans="2:3" ht="15">
      <c r="B253">
        <v>0</v>
      </c>
      <c r="C253" s="54"/>
    </row>
    <row r="254" spans="2:3" ht="15">
      <c r="B254">
        <v>0</v>
      </c>
      <c r="C254" s="54"/>
    </row>
    <row r="255" spans="2:3" ht="15">
      <c r="B255">
        <v>0</v>
      </c>
      <c r="C255" s="54"/>
    </row>
    <row r="256" spans="2:3" ht="15">
      <c r="B256">
        <v>0</v>
      </c>
      <c r="C256" s="54"/>
    </row>
    <row r="257" spans="2:3" ht="15">
      <c r="B257">
        <v>0</v>
      </c>
      <c r="C257" s="54"/>
    </row>
    <row r="258" spans="2:3" ht="15">
      <c r="B258">
        <v>0</v>
      </c>
      <c r="C258" s="54"/>
    </row>
    <row r="259" spans="2:3" ht="15">
      <c r="B259">
        <v>0</v>
      </c>
      <c r="C259" s="54"/>
    </row>
    <row r="260" spans="2:3" ht="15">
      <c r="B260">
        <v>0</v>
      </c>
      <c r="C260" s="54"/>
    </row>
    <row r="261" spans="2:3" ht="15">
      <c r="B261">
        <v>0</v>
      </c>
      <c r="C261" s="54"/>
    </row>
    <row r="262" spans="2:3" ht="15">
      <c r="B262">
        <v>0</v>
      </c>
      <c r="C262" s="54"/>
    </row>
    <row r="263" spans="2:3" ht="15">
      <c r="B263">
        <v>0</v>
      </c>
      <c r="C263" s="54"/>
    </row>
    <row r="264" spans="2:3" ht="15">
      <c r="B264">
        <v>0</v>
      </c>
      <c r="C264" s="54"/>
    </row>
    <row r="265" spans="2:3" ht="15">
      <c r="B265">
        <v>0</v>
      </c>
      <c r="C265" s="54"/>
    </row>
    <row r="266" spans="2:3" ht="15">
      <c r="B266">
        <v>0</v>
      </c>
      <c r="C266" s="54"/>
    </row>
    <row r="267" spans="2:3" ht="15">
      <c r="B267">
        <v>0</v>
      </c>
      <c r="C267" s="54"/>
    </row>
    <row r="268" spans="2:3" ht="15">
      <c r="B268">
        <v>0</v>
      </c>
      <c r="C268" s="54"/>
    </row>
    <row r="269" spans="2:3" ht="15">
      <c r="B269">
        <v>0</v>
      </c>
      <c r="C269" s="54"/>
    </row>
    <row r="270" spans="2:3" ht="15">
      <c r="B270">
        <v>0</v>
      </c>
      <c r="C270" s="54"/>
    </row>
    <row r="271" spans="2:3" ht="15">
      <c r="B271">
        <v>0</v>
      </c>
      <c r="C271" s="54"/>
    </row>
    <row r="272" spans="2:3" ht="15">
      <c r="B272">
        <v>0</v>
      </c>
      <c r="C272" s="54"/>
    </row>
    <row r="273" spans="2:3" ht="15">
      <c r="B273">
        <v>0</v>
      </c>
      <c r="C273" s="54"/>
    </row>
    <row r="274" spans="2:3" ht="15">
      <c r="B274">
        <v>0</v>
      </c>
      <c r="C274" s="54"/>
    </row>
    <row r="275" spans="2:3" ht="15">
      <c r="B275">
        <v>0</v>
      </c>
      <c r="C275" s="54"/>
    </row>
    <row r="276" spans="2:3" ht="15">
      <c r="B276">
        <v>0</v>
      </c>
      <c r="C276" s="54"/>
    </row>
    <row r="277" spans="2:3" ht="15">
      <c r="B277">
        <v>0</v>
      </c>
      <c r="C277" s="54"/>
    </row>
    <row r="278" spans="2:3" ht="15">
      <c r="B278">
        <v>0</v>
      </c>
      <c r="C278" s="54"/>
    </row>
    <row r="279" spans="2:3" ht="15">
      <c r="B279">
        <v>0</v>
      </c>
      <c r="C279" s="54"/>
    </row>
    <row r="280" spans="2:3" ht="15">
      <c r="B280">
        <v>0</v>
      </c>
      <c r="C280" s="54"/>
    </row>
    <row r="281" spans="2:3" ht="15">
      <c r="B281">
        <v>0</v>
      </c>
      <c r="C281" s="54"/>
    </row>
    <row r="282" spans="2:3" ht="15">
      <c r="B282">
        <v>0</v>
      </c>
      <c r="C282" s="54"/>
    </row>
    <row r="283" spans="2:3" ht="15">
      <c r="B283">
        <v>0</v>
      </c>
      <c r="C283" s="54"/>
    </row>
    <row r="284" spans="2:3" ht="15">
      <c r="B284">
        <v>0</v>
      </c>
      <c r="C284" s="54"/>
    </row>
    <row r="285" spans="2:3" ht="15">
      <c r="B285">
        <v>0</v>
      </c>
      <c r="C285" s="54"/>
    </row>
    <row r="286" spans="2:3" ht="15">
      <c r="B286">
        <v>0</v>
      </c>
      <c r="C286" s="54"/>
    </row>
    <row r="287" spans="2:3" ht="15">
      <c r="B287">
        <v>0</v>
      </c>
      <c r="C287" s="54"/>
    </row>
    <row r="288" spans="2:3" ht="15">
      <c r="B288">
        <v>0</v>
      </c>
      <c r="C288" s="54"/>
    </row>
    <row r="289" spans="2:3" ht="15">
      <c r="B289">
        <v>0</v>
      </c>
      <c r="C289" s="54"/>
    </row>
    <row r="290" spans="2:3" ht="15">
      <c r="B290">
        <v>0</v>
      </c>
      <c r="C290" s="54"/>
    </row>
    <row r="291" spans="2:3" ht="15">
      <c r="B291">
        <v>0</v>
      </c>
      <c r="C291" s="54"/>
    </row>
    <row r="292" spans="2:3" ht="15">
      <c r="B292">
        <v>0</v>
      </c>
      <c r="C292" s="54"/>
    </row>
    <row r="293" spans="2:3" ht="15">
      <c r="B293">
        <v>0</v>
      </c>
      <c r="C293" s="54"/>
    </row>
    <row r="294" spans="2:3" ht="15">
      <c r="B294">
        <v>0</v>
      </c>
      <c r="C294" s="54"/>
    </row>
    <row r="295" spans="2:3" ht="15">
      <c r="B295">
        <v>0</v>
      </c>
      <c r="C295" s="54"/>
    </row>
    <row r="296" spans="2:3" ht="15">
      <c r="B296">
        <v>0</v>
      </c>
      <c r="C296" s="54"/>
    </row>
    <row r="297" spans="2:3" ht="15">
      <c r="B297">
        <v>0</v>
      </c>
      <c r="C297" s="54"/>
    </row>
    <row r="298" spans="2:3" ht="15">
      <c r="B298">
        <v>0</v>
      </c>
      <c r="C298" s="54"/>
    </row>
    <row r="299" spans="2:3" ht="15">
      <c r="B299">
        <v>0</v>
      </c>
      <c r="C299" s="54"/>
    </row>
    <row r="300" spans="2:3" ht="15">
      <c r="B300">
        <v>0</v>
      </c>
      <c r="C300" s="54"/>
    </row>
    <row r="301" spans="2:3" ht="15">
      <c r="B301">
        <v>0</v>
      </c>
      <c r="C301" s="54"/>
    </row>
    <row r="302" spans="2:3" ht="15">
      <c r="B302">
        <v>0</v>
      </c>
      <c r="C302" s="54"/>
    </row>
    <row r="303" spans="2:3" ht="15">
      <c r="B303">
        <v>0</v>
      </c>
      <c r="C303" s="54"/>
    </row>
    <row r="304" spans="2:3" ht="15">
      <c r="B304">
        <v>0</v>
      </c>
      <c r="C304" s="54"/>
    </row>
    <row r="305" spans="2:3" ht="15">
      <c r="B305">
        <v>0</v>
      </c>
      <c r="C305" s="54"/>
    </row>
    <row r="306" spans="2:3" ht="15">
      <c r="B306">
        <v>0</v>
      </c>
      <c r="C306" s="54"/>
    </row>
    <row r="307" spans="2:3" ht="15">
      <c r="B307">
        <v>0</v>
      </c>
      <c r="C307" s="54"/>
    </row>
    <row r="308" spans="2:3" ht="15">
      <c r="B308">
        <v>0</v>
      </c>
      <c r="C308" s="54"/>
    </row>
    <row r="309" spans="2:3" ht="15">
      <c r="B309">
        <v>0</v>
      </c>
      <c r="C309" s="54"/>
    </row>
    <row r="310" spans="2:3" ht="15">
      <c r="B310">
        <v>0</v>
      </c>
      <c r="C310" s="54"/>
    </row>
    <row r="311" spans="2:3" ht="15">
      <c r="B311">
        <v>0</v>
      </c>
      <c r="C311" s="54"/>
    </row>
    <row r="312" spans="2:3" ht="15">
      <c r="B312">
        <v>0</v>
      </c>
      <c r="C312" s="54"/>
    </row>
    <row r="313" spans="2:3" ht="15">
      <c r="B313">
        <v>0</v>
      </c>
      <c r="C313" s="54"/>
    </row>
    <row r="314" spans="2:3" ht="15">
      <c r="B314">
        <v>0</v>
      </c>
      <c r="C314" s="54"/>
    </row>
    <row r="315" spans="2:3" ht="15">
      <c r="B315">
        <v>0</v>
      </c>
      <c r="C315" s="54"/>
    </row>
    <row r="316" spans="2:3" ht="15">
      <c r="B316">
        <v>0</v>
      </c>
      <c r="C316" s="54"/>
    </row>
    <row r="317" spans="2:3" ht="15">
      <c r="B317">
        <v>0</v>
      </c>
      <c r="C317" s="54"/>
    </row>
    <row r="318" spans="2:3" ht="15">
      <c r="B318">
        <v>0</v>
      </c>
      <c r="C318" s="54"/>
    </row>
    <row r="319" spans="2:3" ht="15">
      <c r="B319">
        <v>0</v>
      </c>
      <c r="C319" s="54"/>
    </row>
    <row r="320" spans="2:3" ht="15">
      <c r="B320">
        <v>0</v>
      </c>
      <c r="C320" s="54"/>
    </row>
    <row r="321" spans="2:3" ht="15">
      <c r="B321">
        <v>0</v>
      </c>
      <c r="C321" s="54"/>
    </row>
    <row r="322" spans="2:3" ht="15">
      <c r="B322">
        <v>0</v>
      </c>
      <c r="C322" s="54"/>
    </row>
    <row r="323" spans="2:3" ht="15">
      <c r="B323">
        <v>0</v>
      </c>
      <c r="C323" s="54"/>
    </row>
    <row r="324" spans="2:3" ht="15">
      <c r="B324">
        <v>0</v>
      </c>
      <c r="C324" s="54"/>
    </row>
    <row r="325" spans="2:3" ht="15">
      <c r="B325">
        <v>0</v>
      </c>
      <c r="C325" s="54"/>
    </row>
    <row r="326" spans="2:3" ht="15">
      <c r="B326">
        <v>0</v>
      </c>
      <c r="C326" s="54"/>
    </row>
    <row r="327" spans="2:3" ht="15">
      <c r="B327">
        <v>0</v>
      </c>
      <c r="C327" s="54"/>
    </row>
    <row r="328" spans="2:3" ht="15">
      <c r="B328">
        <v>0</v>
      </c>
      <c r="C328" s="54"/>
    </row>
    <row r="329" spans="2:3" ht="15">
      <c r="B329">
        <v>0</v>
      </c>
      <c r="C329" s="54"/>
    </row>
    <row r="330" spans="2:3" ht="15">
      <c r="B330">
        <v>0</v>
      </c>
      <c r="C330" s="54"/>
    </row>
    <row r="331" spans="2:3" ht="15">
      <c r="B331">
        <v>0</v>
      </c>
      <c r="C331" s="54"/>
    </row>
    <row r="332" spans="2:3" ht="15">
      <c r="B332">
        <v>0</v>
      </c>
      <c r="C332" s="54"/>
    </row>
    <row r="333" spans="2:3" ht="15">
      <c r="B333">
        <v>0</v>
      </c>
      <c r="C333" s="54"/>
    </row>
    <row r="334" spans="2:3" ht="15">
      <c r="B334">
        <v>0</v>
      </c>
      <c r="C334" s="54"/>
    </row>
    <row r="335" spans="2:3" ht="15">
      <c r="B335">
        <v>0</v>
      </c>
      <c r="C335" s="54"/>
    </row>
    <row r="336" spans="2:3" ht="15">
      <c r="B336">
        <v>0</v>
      </c>
      <c r="C336" s="54"/>
    </row>
    <row r="337" spans="2:3" ht="15">
      <c r="B337">
        <v>0</v>
      </c>
      <c r="C337" s="54"/>
    </row>
    <row r="338" spans="2:3" ht="15">
      <c r="B338">
        <v>0</v>
      </c>
      <c r="C338" s="54"/>
    </row>
    <row r="339" spans="2:3" ht="15">
      <c r="B339">
        <v>0</v>
      </c>
      <c r="C339" s="54"/>
    </row>
    <row r="340" spans="2:3" ht="15">
      <c r="B340">
        <v>0</v>
      </c>
      <c r="C340" s="54"/>
    </row>
    <row r="341" spans="2:3" ht="15">
      <c r="B341">
        <v>0</v>
      </c>
      <c r="C341" s="54"/>
    </row>
    <row r="342" spans="2:3" ht="15">
      <c r="B342">
        <v>0</v>
      </c>
      <c r="C342" s="54"/>
    </row>
    <row r="343" spans="2:3" ht="15">
      <c r="B343">
        <v>0</v>
      </c>
      <c r="C343" s="54"/>
    </row>
    <row r="344" spans="2:3" ht="15">
      <c r="B344">
        <v>0</v>
      </c>
      <c r="C344" s="54"/>
    </row>
    <row r="345" spans="2:3" ht="15">
      <c r="B345">
        <v>0</v>
      </c>
      <c r="C345" s="54"/>
    </row>
    <row r="346" spans="2:3" ht="15">
      <c r="B346">
        <v>0</v>
      </c>
      <c r="C346" s="54"/>
    </row>
    <row r="347" spans="2:3" ht="15">
      <c r="B347">
        <v>0</v>
      </c>
      <c r="C347" s="54"/>
    </row>
    <row r="348" spans="2:3" ht="15">
      <c r="B348">
        <v>0</v>
      </c>
      <c r="C348" s="54"/>
    </row>
    <row r="349" spans="2:3" ht="15">
      <c r="B349">
        <v>0</v>
      </c>
      <c r="C349" s="54"/>
    </row>
    <row r="350" spans="2:3" ht="15">
      <c r="B350">
        <v>0</v>
      </c>
      <c r="C350" s="54"/>
    </row>
    <row r="351" spans="2:3" ht="15">
      <c r="B351">
        <v>0</v>
      </c>
      <c r="C351" s="54"/>
    </row>
    <row r="352" spans="2:3" ht="15">
      <c r="B352">
        <v>0</v>
      </c>
      <c r="C352" s="54"/>
    </row>
    <row r="353" spans="2:3" ht="15">
      <c r="B353">
        <v>0</v>
      </c>
      <c r="C353" s="54"/>
    </row>
    <row r="354" spans="2:3" ht="15">
      <c r="B354">
        <v>0</v>
      </c>
      <c r="C354" s="54"/>
    </row>
    <row r="355" spans="2:3" ht="15">
      <c r="B355">
        <v>0</v>
      </c>
      <c r="C355" s="54"/>
    </row>
    <row r="356" spans="2:3" ht="15">
      <c r="B356">
        <v>0</v>
      </c>
      <c r="C356" s="54"/>
    </row>
    <row r="357" spans="2:3" ht="15">
      <c r="B357">
        <v>0</v>
      </c>
      <c r="C357" s="54"/>
    </row>
    <row r="358" spans="2:3" ht="15">
      <c r="B358">
        <v>0</v>
      </c>
      <c r="C358" s="54"/>
    </row>
    <row r="359" spans="2:3" ht="15">
      <c r="B359">
        <v>0</v>
      </c>
      <c r="C359" s="54"/>
    </row>
    <row r="360" spans="2:3" ht="15">
      <c r="B360">
        <v>0</v>
      </c>
      <c r="C360" s="54"/>
    </row>
    <row r="361" spans="2:3" ht="15">
      <c r="B361">
        <v>0</v>
      </c>
      <c r="C361" s="54"/>
    </row>
    <row r="362" spans="2:3" ht="15">
      <c r="B362">
        <v>0</v>
      </c>
      <c r="C362" s="54"/>
    </row>
    <row r="363" spans="2:3" ht="15">
      <c r="B363">
        <v>0</v>
      </c>
      <c r="C363" s="54"/>
    </row>
    <row r="364" spans="2:3" ht="15">
      <c r="B364">
        <v>0</v>
      </c>
      <c r="C364" s="54"/>
    </row>
    <row r="365" spans="2:3" ht="15">
      <c r="B365">
        <v>0</v>
      </c>
      <c r="C365" s="54"/>
    </row>
    <row r="366" spans="2:3" ht="15">
      <c r="B366">
        <v>0</v>
      </c>
      <c r="C366" s="54"/>
    </row>
    <row r="367" spans="2:3" ht="15">
      <c r="B367">
        <v>0</v>
      </c>
      <c r="C367" s="54"/>
    </row>
    <row r="368" spans="2:3" ht="15">
      <c r="B368">
        <v>0</v>
      </c>
      <c r="C368" s="54"/>
    </row>
    <row r="369" spans="2:3" ht="15">
      <c r="B369">
        <v>0</v>
      </c>
      <c r="C369" s="54"/>
    </row>
    <row r="370" spans="2:3" ht="15">
      <c r="B370">
        <v>0</v>
      </c>
      <c r="C370" s="54"/>
    </row>
    <row r="371" spans="2:3" ht="15">
      <c r="B371">
        <v>0</v>
      </c>
      <c r="C371" s="54"/>
    </row>
    <row r="372" spans="2:3" ht="15">
      <c r="B372">
        <v>0</v>
      </c>
      <c r="C372" s="54"/>
    </row>
    <row r="373" spans="2:3" ht="15">
      <c r="B373">
        <v>0</v>
      </c>
      <c r="C373" s="54"/>
    </row>
    <row r="374" spans="2:3" ht="15">
      <c r="B374">
        <v>0</v>
      </c>
      <c r="C374" s="54"/>
    </row>
    <row r="375" spans="2:3" ht="15">
      <c r="B375">
        <v>0</v>
      </c>
      <c r="C375" s="54"/>
    </row>
    <row r="376" spans="2:3" ht="15">
      <c r="B376">
        <v>0</v>
      </c>
      <c r="C376" s="54"/>
    </row>
    <row r="377" spans="2:3" ht="15">
      <c r="B377">
        <v>0</v>
      </c>
      <c r="C377" s="54"/>
    </row>
    <row r="378" spans="2:3" ht="15">
      <c r="B378">
        <v>0</v>
      </c>
      <c r="C378" s="54"/>
    </row>
    <row r="379" spans="2:3" ht="15">
      <c r="B379">
        <v>0</v>
      </c>
      <c r="C379" s="54"/>
    </row>
    <row r="380" spans="2:3" ht="15">
      <c r="B380">
        <v>0</v>
      </c>
      <c r="C380" s="54"/>
    </row>
    <row r="381" spans="2:3" ht="15">
      <c r="B381">
        <v>0</v>
      </c>
      <c r="C381" s="54"/>
    </row>
    <row r="382" spans="2:3" ht="15">
      <c r="B382">
        <v>0</v>
      </c>
      <c r="C382" s="54"/>
    </row>
    <row r="383" spans="2:3" ht="15">
      <c r="B383">
        <v>0</v>
      </c>
      <c r="C383" s="54"/>
    </row>
    <row r="384" spans="2:3" ht="15">
      <c r="B384">
        <v>0</v>
      </c>
      <c r="C384" s="54"/>
    </row>
    <row r="385" spans="2:3" ht="15">
      <c r="B385">
        <v>0</v>
      </c>
      <c r="C385" s="54"/>
    </row>
    <row r="386" spans="2:3" ht="15">
      <c r="B386">
        <v>0</v>
      </c>
      <c r="C386" s="54"/>
    </row>
    <row r="387" spans="2:3" ht="15">
      <c r="B387">
        <v>0</v>
      </c>
      <c r="C387" s="54"/>
    </row>
    <row r="388" spans="2:3" ht="15">
      <c r="B388">
        <v>0</v>
      </c>
      <c r="C388" s="54"/>
    </row>
    <row r="389" spans="2:3" ht="15">
      <c r="B389">
        <v>0</v>
      </c>
      <c r="C389" s="54"/>
    </row>
    <row r="390" spans="2:3" ht="15">
      <c r="B390">
        <v>0</v>
      </c>
      <c r="C390" s="54"/>
    </row>
    <row r="391" spans="2:3" ht="15">
      <c r="B391">
        <v>0</v>
      </c>
      <c r="C391" s="54"/>
    </row>
    <row r="392" spans="2:3" ht="15">
      <c r="B392">
        <v>0</v>
      </c>
      <c r="C392" s="54"/>
    </row>
    <row r="393" spans="2:3" ht="15">
      <c r="B393">
        <v>0</v>
      </c>
      <c r="C393" s="54"/>
    </row>
    <row r="394" spans="2:3" ht="15">
      <c r="B394">
        <v>0</v>
      </c>
      <c r="C394" s="54"/>
    </row>
    <row r="395" spans="2:3" ht="15">
      <c r="B395">
        <v>0</v>
      </c>
      <c r="C395" s="54"/>
    </row>
    <row r="396" spans="2:3" ht="15">
      <c r="B396">
        <v>0</v>
      </c>
      <c r="C396" s="54"/>
    </row>
    <row r="397" spans="2:3" ht="15">
      <c r="B397">
        <v>0</v>
      </c>
      <c r="C397" s="54"/>
    </row>
    <row r="398" spans="2:3" ht="15">
      <c r="B398">
        <v>0</v>
      </c>
      <c r="C398" s="54"/>
    </row>
    <row r="399" spans="2:3" ht="15">
      <c r="B399">
        <v>0</v>
      </c>
      <c r="C399" s="54"/>
    </row>
    <row r="400" spans="2:3" ht="15">
      <c r="B400">
        <v>0</v>
      </c>
      <c r="C400" s="54"/>
    </row>
    <row r="401" spans="2:3" ht="15">
      <c r="B401">
        <v>0</v>
      </c>
      <c r="C401" s="54"/>
    </row>
    <row r="402" spans="2:3" ht="15">
      <c r="B402">
        <v>0</v>
      </c>
      <c r="C402" s="54"/>
    </row>
    <row r="403" spans="2:3" ht="15">
      <c r="B403">
        <v>0</v>
      </c>
      <c r="C403" s="54"/>
    </row>
    <row r="404" spans="2:3" ht="15">
      <c r="B404">
        <v>0</v>
      </c>
      <c r="C404" s="54"/>
    </row>
    <row r="405" spans="2:3" ht="15">
      <c r="B405">
        <v>0</v>
      </c>
      <c r="C405" s="54"/>
    </row>
    <row r="406" spans="2:3" ht="15">
      <c r="B406">
        <v>0</v>
      </c>
      <c r="C406" s="54"/>
    </row>
    <row r="407" spans="2:3" ht="15">
      <c r="B407">
        <v>0</v>
      </c>
      <c r="C407" s="54"/>
    </row>
    <row r="408" spans="2:3" ht="15">
      <c r="B408">
        <v>0</v>
      </c>
      <c r="C408" s="54"/>
    </row>
    <row r="409" spans="2:3" ht="15">
      <c r="B409">
        <v>0</v>
      </c>
      <c r="C409" s="54"/>
    </row>
    <row r="410" spans="2:3" ht="15">
      <c r="B410">
        <v>0</v>
      </c>
      <c r="C410" s="54"/>
    </row>
    <row r="411" spans="2:3" ht="15">
      <c r="B411">
        <v>0</v>
      </c>
      <c r="C411" s="54"/>
    </row>
    <row r="412" spans="2:3" ht="15">
      <c r="B412">
        <v>0</v>
      </c>
      <c r="C412" s="54"/>
    </row>
    <row r="413" spans="2:3" ht="15">
      <c r="B413">
        <v>0</v>
      </c>
      <c r="C413" s="54"/>
    </row>
    <row r="414" spans="2:3" ht="15">
      <c r="B414">
        <v>0</v>
      </c>
      <c r="C414" s="54"/>
    </row>
    <row r="415" spans="2:3" ht="15">
      <c r="B415">
        <v>0</v>
      </c>
      <c r="C415" s="54"/>
    </row>
    <row r="416" spans="2:3" ht="15">
      <c r="B416">
        <v>0</v>
      </c>
      <c r="C416" s="54"/>
    </row>
    <row r="417" spans="2:3" ht="15">
      <c r="B417">
        <v>0</v>
      </c>
      <c r="C417" s="54"/>
    </row>
    <row r="418" spans="2:3" ht="15">
      <c r="B418">
        <v>0</v>
      </c>
      <c r="C418" s="54"/>
    </row>
    <row r="419" spans="2:3" ht="15">
      <c r="B419">
        <v>0</v>
      </c>
      <c r="C419" s="54"/>
    </row>
    <row r="420" spans="2:3" ht="15">
      <c r="B420">
        <v>0</v>
      </c>
      <c r="C420" s="54"/>
    </row>
    <row r="421" spans="2:3" ht="15">
      <c r="B421">
        <v>0</v>
      </c>
      <c r="C421" s="54"/>
    </row>
    <row r="422" spans="2:3" ht="15">
      <c r="B422">
        <v>0</v>
      </c>
      <c r="C422" s="54"/>
    </row>
    <row r="423" spans="2:3" ht="15">
      <c r="B423">
        <v>0</v>
      </c>
      <c r="C423" s="54"/>
    </row>
    <row r="424" spans="2:3" ht="15">
      <c r="B424">
        <v>0</v>
      </c>
      <c r="C424" s="54"/>
    </row>
    <row r="425" spans="2:3" ht="15">
      <c r="B425">
        <v>0</v>
      </c>
      <c r="C425" s="54"/>
    </row>
    <row r="426" spans="2:3" ht="15">
      <c r="B426">
        <v>0</v>
      </c>
      <c r="C426" s="54"/>
    </row>
    <row r="427" spans="2:3" ht="15">
      <c r="B427">
        <v>0</v>
      </c>
      <c r="C427" s="54"/>
    </row>
    <row r="428" spans="2:3" ht="15">
      <c r="B428">
        <v>0</v>
      </c>
      <c r="C428" s="54"/>
    </row>
    <row r="429" spans="2:3" ht="15">
      <c r="B429">
        <v>0</v>
      </c>
      <c r="C429" s="54"/>
    </row>
    <row r="430" spans="2:3" ht="15">
      <c r="B430">
        <v>0</v>
      </c>
      <c r="C430" s="54"/>
    </row>
    <row r="431" spans="2:3" ht="15">
      <c r="B431">
        <v>0</v>
      </c>
      <c r="C431" s="54"/>
    </row>
    <row r="432" spans="2:3" ht="15">
      <c r="B432">
        <v>0</v>
      </c>
      <c r="C432" s="54"/>
    </row>
    <row r="433" spans="2:3" ht="15">
      <c r="B433">
        <v>0</v>
      </c>
      <c r="C433" s="54"/>
    </row>
    <row r="434" spans="2:3" ht="15">
      <c r="B434">
        <v>0</v>
      </c>
      <c r="C434" s="54"/>
    </row>
    <row r="435" spans="2:3" ht="15">
      <c r="B435">
        <v>0</v>
      </c>
      <c r="C435" s="54"/>
    </row>
    <row r="436" spans="2:3" ht="15">
      <c r="B436">
        <v>0</v>
      </c>
      <c r="C436" s="54"/>
    </row>
    <row r="437" spans="2:3" ht="15">
      <c r="B437">
        <v>0</v>
      </c>
      <c r="C437" s="54"/>
    </row>
    <row r="438" spans="2:3" ht="15">
      <c r="B438">
        <v>0</v>
      </c>
      <c r="C438" s="54"/>
    </row>
    <row r="439" spans="2:3" ht="15">
      <c r="B439">
        <v>0</v>
      </c>
      <c r="C439" s="54"/>
    </row>
    <row r="440" spans="2:3" ht="15">
      <c r="B440">
        <v>0</v>
      </c>
      <c r="C440" s="54"/>
    </row>
    <row r="441" spans="2:3" ht="15">
      <c r="B441">
        <v>0</v>
      </c>
      <c r="C441" s="54"/>
    </row>
    <row r="442" spans="2:3" ht="15">
      <c r="B442">
        <v>0</v>
      </c>
      <c r="C442" s="54"/>
    </row>
    <row r="443" spans="2:3" ht="15">
      <c r="B443">
        <v>0</v>
      </c>
      <c r="C443" s="54"/>
    </row>
    <row r="444" spans="2:3" ht="15">
      <c r="B444">
        <v>0</v>
      </c>
      <c r="C444" s="54"/>
    </row>
    <row r="445" spans="2:3" ht="15">
      <c r="B445">
        <v>0</v>
      </c>
      <c r="C445" s="54"/>
    </row>
    <row r="446" spans="2:3" ht="15">
      <c r="B446">
        <v>0</v>
      </c>
      <c r="C446" s="54"/>
    </row>
    <row r="447" spans="2:3" ht="15">
      <c r="B447">
        <v>0</v>
      </c>
      <c r="C447" s="54"/>
    </row>
    <row r="448" spans="2:3" ht="15">
      <c r="B448">
        <v>0</v>
      </c>
      <c r="C448" s="54"/>
    </row>
    <row r="449" spans="2:3" ht="15">
      <c r="B449">
        <v>0</v>
      </c>
      <c r="C449" s="54"/>
    </row>
    <row r="450" spans="2:3" ht="15">
      <c r="B450">
        <v>0</v>
      </c>
      <c r="C450" s="54"/>
    </row>
    <row r="451" spans="2:3" ht="15">
      <c r="B451">
        <v>0</v>
      </c>
      <c r="C451" s="54"/>
    </row>
    <row r="452" spans="2:3" ht="15">
      <c r="B452">
        <v>0</v>
      </c>
      <c r="C452" s="54"/>
    </row>
    <row r="453" spans="2:3" ht="15">
      <c r="B453">
        <v>0</v>
      </c>
      <c r="C453" s="54"/>
    </row>
    <row r="454" spans="2:3" ht="15">
      <c r="B454">
        <v>0</v>
      </c>
      <c r="C454" s="54"/>
    </row>
    <row r="455" spans="2:3" ht="15">
      <c r="B455">
        <v>0</v>
      </c>
      <c r="C455" s="54"/>
    </row>
    <row r="456" spans="2:3" ht="15">
      <c r="B456">
        <v>0</v>
      </c>
      <c r="C456" s="54"/>
    </row>
    <row r="457" spans="2:3" ht="15">
      <c r="B457">
        <v>0</v>
      </c>
      <c r="C457" s="54"/>
    </row>
    <row r="458" spans="2:3" ht="15">
      <c r="B458">
        <v>0</v>
      </c>
      <c r="C458" s="54"/>
    </row>
    <row r="459" spans="2:3" ht="15">
      <c r="B459">
        <v>0</v>
      </c>
      <c r="C459" s="54"/>
    </row>
    <row r="460" spans="2:3" ht="15">
      <c r="B460">
        <v>0</v>
      </c>
      <c r="C460" s="54"/>
    </row>
    <row r="461" spans="2:3" ht="15">
      <c r="B461">
        <v>0</v>
      </c>
      <c r="C461" s="54"/>
    </row>
    <row r="462" spans="2:3" ht="15">
      <c r="B462">
        <v>0</v>
      </c>
      <c r="C462" s="54"/>
    </row>
    <row r="463" spans="2:3" ht="15">
      <c r="B463">
        <v>0</v>
      </c>
      <c r="C463" s="54"/>
    </row>
    <row r="464" spans="2:3" ht="15">
      <c r="B464">
        <v>0</v>
      </c>
      <c r="C464" s="54"/>
    </row>
    <row r="465" spans="2:3" ht="15">
      <c r="B465">
        <v>0</v>
      </c>
      <c r="C465" s="54"/>
    </row>
    <row r="466" spans="2:3" ht="15">
      <c r="B466">
        <v>0</v>
      </c>
      <c r="C466" s="54"/>
    </row>
    <row r="467" spans="2:3" ht="15">
      <c r="B467">
        <v>0</v>
      </c>
      <c r="C467" s="54"/>
    </row>
    <row r="468" spans="2:3" ht="15">
      <c r="B468">
        <v>0</v>
      </c>
      <c r="C468" s="54"/>
    </row>
    <row r="469" spans="2:3" ht="15">
      <c r="B469">
        <v>0</v>
      </c>
      <c r="C469" s="54"/>
    </row>
    <row r="470" spans="2:3" ht="15">
      <c r="B470">
        <v>0</v>
      </c>
      <c r="C470" s="54"/>
    </row>
    <row r="471" spans="2:3" ht="15">
      <c r="B471">
        <v>0</v>
      </c>
      <c r="C471" s="54"/>
    </row>
    <row r="472" spans="2:3" ht="15">
      <c r="B472">
        <v>0</v>
      </c>
      <c r="C472" s="54"/>
    </row>
    <row r="473" spans="2:3" ht="15">
      <c r="B473">
        <v>0</v>
      </c>
      <c r="C473" s="54"/>
    </row>
    <row r="474" spans="2:3" ht="15">
      <c r="B474">
        <v>0</v>
      </c>
      <c r="C474" s="54"/>
    </row>
    <row r="475" spans="2:3" ht="15">
      <c r="B475">
        <v>0</v>
      </c>
      <c r="C475" s="54"/>
    </row>
    <row r="476" spans="2:3" ht="15">
      <c r="B476">
        <v>0</v>
      </c>
      <c r="C476" s="54"/>
    </row>
    <row r="477" spans="2:3" ht="15">
      <c r="B477">
        <v>0</v>
      </c>
      <c r="C477" s="54"/>
    </row>
    <row r="478" spans="2:3" ht="15">
      <c r="B478">
        <v>0</v>
      </c>
      <c r="C478" s="54"/>
    </row>
    <row r="479" spans="2:3" ht="15">
      <c r="B479">
        <v>0</v>
      </c>
      <c r="C479" s="54"/>
    </row>
    <row r="480" spans="2:3" ht="15">
      <c r="B480">
        <v>0</v>
      </c>
      <c r="C480" s="54"/>
    </row>
    <row r="481" spans="2:3" ht="15">
      <c r="B481">
        <v>0</v>
      </c>
      <c r="C481" s="54"/>
    </row>
    <row r="482" spans="2:3" ht="15">
      <c r="B482">
        <v>0</v>
      </c>
      <c r="C482" s="54"/>
    </row>
    <row r="483" spans="2:3" ht="15">
      <c r="B483">
        <v>0</v>
      </c>
      <c r="C483" s="54"/>
    </row>
    <row r="484" spans="2:3" ht="15">
      <c r="B484">
        <v>0</v>
      </c>
      <c r="C484" s="54"/>
    </row>
    <row r="485" spans="2:3" ht="15">
      <c r="B485">
        <v>0</v>
      </c>
      <c r="C485" s="54"/>
    </row>
    <row r="486" spans="2:3" ht="15">
      <c r="B486">
        <v>0</v>
      </c>
      <c r="C486" s="54"/>
    </row>
    <row r="487" spans="2:3" ht="15">
      <c r="B487">
        <v>0</v>
      </c>
      <c r="C487" s="54"/>
    </row>
    <row r="488" spans="2:3" ht="15">
      <c r="B488">
        <v>0</v>
      </c>
      <c r="C488" s="54"/>
    </row>
    <row r="489" spans="2:3" ht="15">
      <c r="B489">
        <v>0</v>
      </c>
      <c r="C489" s="54"/>
    </row>
    <row r="490" spans="2:3" ht="15">
      <c r="B490">
        <v>0</v>
      </c>
      <c r="C490" s="54"/>
    </row>
    <row r="491" spans="2:3" ht="15">
      <c r="B491">
        <v>0</v>
      </c>
      <c r="C491" s="54"/>
    </row>
    <row r="492" spans="2:3" ht="15">
      <c r="B492">
        <v>0</v>
      </c>
      <c r="C492" s="54"/>
    </row>
    <row r="493" spans="2:3" ht="15">
      <c r="B493">
        <v>0</v>
      </c>
      <c r="C493" s="54"/>
    </row>
    <row r="494" spans="2:3" ht="15">
      <c r="B494">
        <v>0</v>
      </c>
      <c r="C494" s="54"/>
    </row>
    <row r="495" spans="2:3" ht="15">
      <c r="B495">
        <v>0</v>
      </c>
      <c r="C495" s="54"/>
    </row>
    <row r="496" spans="2:3" ht="15">
      <c r="B496">
        <v>0</v>
      </c>
      <c r="C496" s="54"/>
    </row>
    <row r="497" spans="2:3" ht="15">
      <c r="B497">
        <v>0</v>
      </c>
      <c r="C497" s="54"/>
    </row>
    <row r="498" spans="2:3" ht="15">
      <c r="B498">
        <v>0</v>
      </c>
      <c r="C498" s="54"/>
    </row>
    <row r="499" spans="2:3" ht="15">
      <c r="B499">
        <v>0</v>
      </c>
      <c r="C499" s="54"/>
    </row>
    <row r="500" spans="2:3" ht="15">
      <c r="B500">
        <v>0</v>
      </c>
      <c r="C500" s="54"/>
    </row>
    <row r="501" spans="2:3" ht="15">
      <c r="B501">
        <v>0</v>
      </c>
      <c r="C501" s="54"/>
    </row>
    <row r="502" spans="2:3" ht="15">
      <c r="B502">
        <v>0</v>
      </c>
      <c r="C502" s="54"/>
    </row>
    <row r="503" spans="2:3" ht="15">
      <c r="B503">
        <v>0</v>
      </c>
      <c r="C503" s="54"/>
    </row>
    <row r="504" spans="2:3" ht="15">
      <c r="B504">
        <v>0</v>
      </c>
      <c r="C504" s="54"/>
    </row>
    <row r="505" spans="2:3" ht="15">
      <c r="B505">
        <v>0</v>
      </c>
      <c r="C505" s="54"/>
    </row>
    <row r="506" spans="2:3" ht="15">
      <c r="B506">
        <v>0</v>
      </c>
      <c r="C506" s="54"/>
    </row>
    <row r="507" spans="2:3" ht="15">
      <c r="B507">
        <v>0</v>
      </c>
      <c r="C507" s="54"/>
    </row>
    <row r="508" spans="2:3" ht="15">
      <c r="B508">
        <v>0</v>
      </c>
      <c r="C508" s="54"/>
    </row>
    <row r="509" spans="2:3" ht="15">
      <c r="B509">
        <v>0</v>
      </c>
      <c r="C509" s="54"/>
    </row>
    <row r="510" spans="2:3" ht="15">
      <c r="B510">
        <v>0</v>
      </c>
      <c r="C510" s="54"/>
    </row>
    <row r="511" spans="2:3" ht="15">
      <c r="B511">
        <v>0</v>
      </c>
      <c r="C511" s="54"/>
    </row>
    <row r="512" spans="2:3" ht="15">
      <c r="B512">
        <v>0</v>
      </c>
      <c r="C512" s="54"/>
    </row>
    <row r="513" spans="2:3" ht="15">
      <c r="B513">
        <v>0</v>
      </c>
      <c r="C513" s="54"/>
    </row>
    <row r="514" spans="2:3" ht="15">
      <c r="B514">
        <v>0</v>
      </c>
      <c r="C514" s="54"/>
    </row>
    <row r="515" spans="2:3" ht="15">
      <c r="B515">
        <v>0</v>
      </c>
      <c r="C515" s="54"/>
    </row>
    <row r="516" spans="2:3" ht="15">
      <c r="B516">
        <v>0</v>
      </c>
      <c r="C516" s="54"/>
    </row>
    <row r="517" spans="2:3" ht="15">
      <c r="B517">
        <v>0</v>
      </c>
      <c r="C517" s="54"/>
    </row>
    <row r="518" spans="2:3" ht="15">
      <c r="B518">
        <v>0</v>
      </c>
      <c r="C518" s="54"/>
    </row>
    <row r="519" spans="2:3" ht="15">
      <c r="B519">
        <v>0</v>
      </c>
      <c r="C519" s="54"/>
    </row>
    <row r="520" spans="2:3" ht="15">
      <c r="B520">
        <v>0</v>
      </c>
      <c r="C520" s="54"/>
    </row>
    <row r="521" spans="2:3" ht="15">
      <c r="B521">
        <v>0</v>
      </c>
      <c r="C521" s="54"/>
    </row>
    <row r="522" spans="2:3" ht="15.75" customHeight="1">
      <c r="B522">
        <v>0</v>
      </c>
    </row>
    <row r="523" spans="2:3" ht="15.75" customHeight="1">
      <c r="B523">
        <v>0</v>
      </c>
    </row>
    <row r="524" spans="2:3" ht="15.75" customHeight="1">
      <c r="B524">
        <v>0</v>
      </c>
    </row>
    <row r="525" spans="2:3" ht="15.75" customHeight="1">
      <c r="B525">
        <v>0</v>
      </c>
    </row>
    <row r="526" spans="2:3" ht="15.75" customHeight="1">
      <c r="B526">
        <v>0</v>
      </c>
    </row>
    <row r="527" spans="2:3" ht="15.75" customHeight="1">
      <c r="B527">
        <v>0</v>
      </c>
    </row>
    <row r="528" spans="2:3" ht="15.75" customHeight="1">
      <c r="B528">
        <v>0</v>
      </c>
    </row>
    <row r="529" spans="2:2" ht="15.75" customHeight="1">
      <c r="B529">
        <v>0</v>
      </c>
    </row>
    <row r="530" spans="2:2" ht="15.75" customHeight="1">
      <c r="B530">
        <v>0</v>
      </c>
    </row>
    <row r="531" spans="2:2" ht="15.75" customHeight="1">
      <c r="B531">
        <v>0</v>
      </c>
    </row>
    <row r="532" spans="2:2" ht="15.75" customHeight="1">
      <c r="B532">
        <v>0</v>
      </c>
    </row>
    <row r="533" spans="2:2" ht="15.75" customHeight="1">
      <c r="B533">
        <v>0</v>
      </c>
    </row>
    <row r="534" spans="2:2" ht="15.75" customHeight="1">
      <c r="B534">
        <v>0</v>
      </c>
    </row>
    <row r="535" spans="2:2" ht="15.75" customHeight="1">
      <c r="B535">
        <v>0</v>
      </c>
    </row>
    <row r="536" spans="2:2" ht="15.75" customHeight="1">
      <c r="B536">
        <v>0</v>
      </c>
    </row>
    <row r="537" spans="2:2" ht="15.75" customHeight="1">
      <c r="B537">
        <v>0</v>
      </c>
    </row>
    <row r="538" spans="2:2" ht="15.75" customHeight="1">
      <c r="B538">
        <v>0</v>
      </c>
    </row>
    <row r="539" spans="2:2" ht="15.75" customHeight="1">
      <c r="B539">
        <v>0</v>
      </c>
    </row>
    <row r="540" spans="2:2" ht="15.75" customHeight="1">
      <c r="B540">
        <v>0</v>
      </c>
    </row>
    <row r="541" spans="2:2" ht="15.75" customHeight="1">
      <c r="B541">
        <v>0</v>
      </c>
    </row>
    <row r="542" spans="2:2" ht="15.75" customHeight="1">
      <c r="B542">
        <v>0</v>
      </c>
    </row>
    <row r="543" spans="2:2" ht="15.75" customHeight="1">
      <c r="B543">
        <v>0</v>
      </c>
    </row>
    <row r="544" spans="2:2" ht="15.75" customHeight="1">
      <c r="B544">
        <v>0</v>
      </c>
    </row>
    <row r="545" spans="2:2" ht="15.75" customHeight="1">
      <c r="B545">
        <v>0</v>
      </c>
    </row>
    <row r="546" spans="2:2" ht="15.75" customHeight="1">
      <c r="B546">
        <v>0</v>
      </c>
    </row>
    <row r="547" spans="2:2" ht="15.75" customHeight="1">
      <c r="B547">
        <v>0</v>
      </c>
    </row>
    <row r="548" spans="2:2" ht="15.75" customHeight="1">
      <c r="B548">
        <v>0</v>
      </c>
    </row>
    <row r="549" spans="2:2" ht="15.75" customHeight="1">
      <c r="B549">
        <v>0</v>
      </c>
    </row>
    <row r="550" spans="2:2" ht="15.75" customHeight="1">
      <c r="B550">
        <v>0</v>
      </c>
    </row>
    <row r="551" spans="2:2" ht="15.75" customHeight="1">
      <c r="B551">
        <v>0</v>
      </c>
    </row>
    <row r="552" spans="2:2" ht="15.75" customHeight="1">
      <c r="B552">
        <v>0</v>
      </c>
    </row>
    <row r="553" spans="2:2" ht="15.75" customHeight="1">
      <c r="B553">
        <v>0</v>
      </c>
    </row>
    <row r="554" spans="2:2" ht="15.75" customHeight="1">
      <c r="B554">
        <v>0</v>
      </c>
    </row>
    <row r="555" spans="2:2" ht="15.75" customHeight="1">
      <c r="B555">
        <v>0</v>
      </c>
    </row>
    <row r="556" spans="2:2" ht="15.75" customHeight="1">
      <c r="B556">
        <v>0</v>
      </c>
    </row>
    <row r="557" spans="2:2" ht="15.75" customHeight="1">
      <c r="B557">
        <v>0</v>
      </c>
    </row>
    <row r="558" spans="2:2" ht="15.75" customHeight="1">
      <c r="B558">
        <v>0</v>
      </c>
    </row>
    <row r="559" spans="2:2" ht="15.75" customHeight="1">
      <c r="B559">
        <v>0</v>
      </c>
    </row>
    <row r="560" spans="2:2" ht="15.75" customHeight="1">
      <c r="B560">
        <v>0</v>
      </c>
    </row>
    <row r="561" spans="2:2" ht="15.75" customHeight="1">
      <c r="B561">
        <v>0</v>
      </c>
    </row>
    <row r="562" spans="2:2" ht="15.75" customHeight="1">
      <c r="B562">
        <v>0</v>
      </c>
    </row>
    <row r="563" spans="2:2" ht="15.75" customHeight="1">
      <c r="B563">
        <v>0</v>
      </c>
    </row>
    <row r="564" spans="2:2" ht="15.75" customHeight="1">
      <c r="B564">
        <v>0</v>
      </c>
    </row>
    <row r="565" spans="2:2" ht="15.75" customHeight="1">
      <c r="B565">
        <v>0</v>
      </c>
    </row>
    <row r="566" spans="2:2" ht="15.75" customHeight="1">
      <c r="B566">
        <v>0</v>
      </c>
    </row>
    <row r="567" spans="2:2" ht="15.75" customHeight="1">
      <c r="B567">
        <v>0</v>
      </c>
    </row>
    <row r="568" spans="2:2" ht="15.75" customHeight="1">
      <c r="B568">
        <v>0</v>
      </c>
    </row>
    <row r="569" spans="2:2" ht="15.75" customHeight="1">
      <c r="B569">
        <v>0</v>
      </c>
    </row>
    <row r="570" spans="2:2" ht="15.75" customHeight="1">
      <c r="B570">
        <v>0</v>
      </c>
    </row>
    <row r="571" spans="2:2" ht="15.75" customHeight="1">
      <c r="B571">
        <v>0</v>
      </c>
    </row>
    <row r="572" spans="2:2" ht="15.75" customHeight="1">
      <c r="B572">
        <v>0</v>
      </c>
    </row>
    <row r="573" spans="2:2" ht="15.75" customHeight="1">
      <c r="B573">
        <v>0</v>
      </c>
    </row>
    <row r="574" spans="2:2" ht="15.75" customHeight="1">
      <c r="B574">
        <v>0</v>
      </c>
    </row>
    <row r="575" spans="2:2" ht="15.75" customHeight="1">
      <c r="B575">
        <v>0</v>
      </c>
    </row>
    <row r="576" spans="2:2" ht="15.75" customHeight="1">
      <c r="B576">
        <v>0</v>
      </c>
    </row>
    <row r="577" spans="2:2" ht="15.75" customHeight="1">
      <c r="B577">
        <v>0</v>
      </c>
    </row>
    <row r="578" spans="2:2" ht="15.75" customHeight="1">
      <c r="B578">
        <v>0</v>
      </c>
    </row>
    <row r="579" spans="2:2" ht="15.75" customHeight="1">
      <c r="B579">
        <v>0</v>
      </c>
    </row>
    <row r="580" spans="2:2" ht="15.75" customHeight="1">
      <c r="B580">
        <v>0</v>
      </c>
    </row>
    <row r="581" spans="2:2" ht="15.75" customHeight="1">
      <c r="B581">
        <v>0</v>
      </c>
    </row>
    <row r="582" spans="2:2" ht="15.75" customHeight="1">
      <c r="B582">
        <v>0</v>
      </c>
    </row>
    <row r="583" spans="2:2" ht="15.75" customHeight="1">
      <c r="B583">
        <v>0</v>
      </c>
    </row>
    <row r="584" spans="2:2" ht="15.75" customHeight="1">
      <c r="B584">
        <v>0</v>
      </c>
    </row>
    <row r="585" spans="2:2" ht="15.75" customHeight="1">
      <c r="B585">
        <v>0</v>
      </c>
    </row>
    <row r="586" spans="2:2" ht="15.75" customHeight="1">
      <c r="B586">
        <v>0</v>
      </c>
    </row>
    <row r="587" spans="2:2" ht="15.75" customHeight="1">
      <c r="B587">
        <v>0</v>
      </c>
    </row>
    <row r="588" spans="2:2" ht="15.75" customHeight="1">
      <c r="B588">
        <v>0</v>
      </c>
    </row>
    <row r="589" spans="2:2" ht="15.75" customHeight="1">
      <c r="B589">
        <v>0</v>
      </c>
    </row>
    <row r="590" spans="2:2" ht="15.75" customHeight="1">
      <c r="B590">
        <v>0</v>
      </c>
    </row>
    <row r="591" spans="2:2" ht="15.75" customHeight="1">
      <c r="B591">
        <v>0</v>
      </c>
    </row>
    <row r="592" spans="2:2" ht="15.75" customHeight="1">
      <c r="B592">
        <v>0</v>
      </c>
    </row>
    <row r="593" spans="2:2" ht="15.75" customHeight="1">
      <c r="B593">
        <v>0</v>
      </c>
    </row>
    <row r="594" spans="2:2" ht="15.75" customHeight="1">
      <c r="B594">
        <v>0</v>
      </c>
    </row>
    <row r="595" spans="2:2" ht="15.75" customHeight="1">
      <c r="B595">
        <v>0</v>
      </c>
    </row>
    <row r="596" spans="2:2" ht="15.75" customHeight="1">
      <c r="B596">
        <v>0</v>
      </c>
    </row>
    <row r="597" spans="2:2" ht="15.75" customHeight="1">
      <c r="B597">
        <v>0</v>
      </c>
    </row>
    <row r="598" spans="2:2" ht="15.75" customHeight="1">
      <c r="B598">
        <v>0</v>
      </c>
    </row>
    <row r="599" spans="2:2" ht="15.75" customHeight="1">
      <c r="B599">
        <v>0</v>
      </c>
    </row>
    <row r="600" spans="2:2" ht="15.75" customHeight="1">
      <c r="B600">
        <v>0</v>
      </c>
    </row>
    <row r="601" spans="2:2" ht="15.75" customHeight="1">
      <c r="B601">
        <v>0</v>
      </c>
    </row>
    <row r="602" spans="2:2" ht="15.75" customHeight="1">
      <c r="B602">
        <v>0</v>
      </c>
    </row>
    <row r="603" spans="2:2" ht="15.75" customHeight="1">
      <c r="B603">
        <v>0</v>
      </c>
    </row>
    <row r="604" spans="2:2" ht="15.75" customHeight="1">
      <c r="B604">
        <v>0</v>
      </c>
    </row>
    <row r="605" spans="2:2" ht="15.75" customHeight="1">
      <c r="B605">
        <v>0</v>
      </c>
    </row>
    <row r="606" spans="2:2" ht="15.75" customHeight="1">
      <c r="B606">
        <v>0</v>
      </c>
    </row>
    <row r="607" spans="2:2" ht="15.75" customHeight="1">
      <c r="B607">
        <v>0</v>
      </c>
    </row>
    <row r="608" spans="2:2" ht="15.75" customHeight="1">
      <c r="B608">
        <v>0</v>
      </c>
    </row>
    <row r="609" spans="2:2" ht="15.75" customHeight="1">
      <c r="B609">
        <v>0</v>
      </c>
    </row>
    <row r="610" spans="2:2" ht="15.75" customHeight="1">
      <c r="B610">
        <v>0</v>
      </c>
    </row>
    <row r="611" spans="2:2" ht="15.75" customHeight="1">
      <c r="B611">
        <v>0</v>
      </c>
    </row>
    <row r="612" spans="2:2" ht="15.75" customHeight="1">
      <c r="B612">
        <v>0</v>
      </c>
    </row>
    <row r="613" spans="2:2" ht="15.75" customHeight="1">
      <c r="B613">
        <v>0</v>
      </c>
    </row>
    <row r="614" spans="2:2" ht="15.75" customHeight="1">
      <c r="B614">
        <v>0</v>
      </c>
    </row>
    <row r="615" spans="2:2" ht="15.75" customHeight="1">
      <c r="B615">
        <v>0</v>
      </c>
    </row>
    <row r="616" spans="2:2" ht="15.75" customHeight="1">
      <c r="B616">
        <v>0</v>
      </c>
    </row>
    <row r="617" spans="2:2" ht="15.75" customHeight="1">
      <c r="B617">
        <v>0</v>
      </c>
    </row>
    <row r="618" spans="2:2" ht="15.75" customHeight="1">
      <c r="B618">
        <v>0</v>
      </c>
    </row>
    <row r="619" spans="2:2" ht="15.75" customHeight="1">
      <c r="B619">
        <v>0</v>
      </c>
    </row>
    <row r="620" spans="2:2" ht="15.75" customHeight="1">
      <c r="B620">
        <v>0</v>
      </c>
    </row>
    <row r="621" spans="2:2" ht="15.75" customHeight="1">
      <c r="B621">
        <v>0</v>
      </c>
    </row>
    <row r="622" spans="2:2" ht="15.75" customHeight="1">
      <c r="B622">
        <v>0</v>
      </c>
    </row>
    <row r="623" spans="2:2" ht="15.75" customHeight="1">
      <c r="B623">
        <v>0</v>
      </c>
    </row>
    <row r="624" spans="2:2" ht="15.75" customHeight="1">
      <c r="B624">
        <v>0</v>
      </c>
    </row>
    <row r="625" spans="2:2" ht="15.75" customHeight="1">
      <c r="B625">
        <v>0</v>
      </c>
    </row>
    <row r="626" spans="2:2" ht="15.75" customHeight="1">
      <c r="B626">
        <v>0</v>
      </c>
    </row>
    <row r="627" spans="2:2" ht="15.75" customHeight="1">
      <c r="B627">
        <v>0</v>
      </c>
    </row>
    <row r="628" spans="2:2" ht="15.75" customHeight="1">
      <c r="B628">
        <v>0</v>
      </c>
    </row>
    <row r="629" spans="2:2" ht="15.75" customHeight="1">
      <c r="B629">
        <v>0</v>
      </c>
    </row>
    <row r="630" spans="2:2" ht="15.75" customHeight="1">
      <c r="B630">
        <v>0</v>
      </c>
    </row>
    <row r="631" spans="2:2" ht="15.75" customHeight="1">
      <c r="B631">
        <v>0</v>
      </c>
    </row>
    <row r="632" spans="2:2" ht="15.75" customHeight="1">
      <c r="B632">
        <v>0</v>
      </c>
    </row>
    <row r="633" spans="2:2" ht="15.75" customHeight="1">
      <c r="B633">
        <v>0</v>
      </c>
    </row>
    <row r="634" spans="2:2" ht="15.75" customHeight="1">
      <c r="B634">
        <v>0</v>
      </c>
    </row>
    <row r="635" spans="2:2" ht="15.75" customHeight="1">
      <c r="B635">
        <v>0</v>
      </c>
    </row>
    <row r="636" spans="2:2" ht="15.75" customHeight="1">
      <c r="B636">
        <v>0</v>
      </c>
    </row>
    <row r="637" spans="2:2" ht="15.75" customHeight="1">
      <c r="B637">
        <v>0</v>
      </c>
    </row>
    <row r="638" spans="2:2" ht="15.75" customHeight="1">
      <c r="B638">
        <v>0</v>
      </c>
    </row>
    <row r="639" spans="2:2" ht="15.75" customHeight="1">
      <c r="B639">
        <v>0</v>
      </c>
    </row>
    <row r="640" spans="2:2" ht="15.75" customHeight="1">
      <c r="B640">
        <v>0</v>
      </c>
    </row>
    <row r="641" spans="2:2" ht="15.75" customHeight="1">
      <c r="B641">
        <v>0</v>
      </c>
    </row>
    <row r="642" spans="2:2" ht="15.75" customHeight="1">
      <c r="B642">
        <v>0</v>
      </c>
    </row>
    <row r="643" spans="2:2" ht="15.75" customHeight="1">
      <c r="B643">
        <v>0</v>
      </c>
    </row>
    <row r="644" spans="2:2" ht="15.75" customHeight="1">
      <c r="B644">
        <v>0</v>
      </c>
    </row>
    <row r="645" spans="2:2" ht="15.75" customHeight="1">
      <c r="B645">
        <v>0</v>
      </c>
    </row>
    <row r="646" spans="2:2" ht="15.75" customHeight="1">
      <c r="B646">
        <v>0</v>
      </c>
    </row>
    <row r="647" spans="2:2" ht="15.75" customHeight="1">
      <c r="B647">
        <v>0</v>
      </c>
    </row>
    <row r="648" spans="2:2" ht="15.75" customHeight="1">
      <c r="B648">
        <v>0</v>
      </c>
    </row>
    <row r="649" spans="2:2" ht="15.75" customHeight="1">
      <c r="B649">
        <v>0</v>
      </c>
    </row>
    <row r="650" spans="2:2" ht="15.75" customHeight="1">
      <c r="B650">
        <v>0</v>
      </c>
    </row>
    <row r="651" spans="2:2" ht="15.75" customHeight="1">
      <c r="B651">
        <v>0</v>
      </c>
    </row>
    <row r="652" spans="2:2" ht="15.75" customHeight="1">
      <c r="B652">
        <v>0</v>
      </c>
    </row>
    <row r="653" spans="2:2" ht="15.75" customHeight="1">
      <c r="B653">
        <v>0</v>
      </c>
    </row>
    <row r="654" spans="2:2" ht="15.75" customHeight="1">
      <c r="B654">
        <v>0</v>
      </c>
    </row>
    <row r="655" spans="2:2" ht="15.75" customHeight="1">
      <c r="B655">
        <v>0</v>
      </c>
    </row>
    <row r="656" spans="2:2" ht="15.75" customHeight="1">
      <c r="B656">
        <v>0</v>
      </c>
    </row>
    <row r="657" spans="2:2" ht="15.75" customHeight="1">
      <c r="B657">
        <v>0</v>
      </c>
    </row>
    <row r="658" spans="2:2" ht="15.75" customHeight="1">
      <c r="B658">
        <v>0</v>
      </c>
    </row>
    <row r="659" spans="2:2" ht="15.75" customHeight="1">
      <c r="B659">
        <v>0</v>
      </c>
    </row>
    <row r="660" spans="2:2" ht="15.75" customHeight="1">
      <c r="B660">
        <v>0</v>
      </c>
    </row>
    <row r="661" spans="2:2" ht="15.75" customHeight="1">
      <c r="B661">
        <v>0</v>
      </c>
    </row>
    <row r="662" spans="2:2" ht="15.75" customHeight="1">
      <c r="B662">
        <v>0</v>
      </c>
    </row>
    <row r="663" spans="2:2" ht="15.75" customHeight="1">
      <c r="B663">
        <v>0</v>
      </c>
    </row>
    <row r="664" spans="2:2" ht="15.75" customHeight="1">
      <c r="B664">
        <v>0</v>
      </c>
    </row>
    <row r="665" spans="2:2" ht="15.75" customHeight="1">
      <c r="B665">
        <v>0</v>
      </c>
    </row>
    <row r="666" spans="2:2" ht="15.75" customHeight="1">
      <c r="B666">
        <v>0</v>
      </c>
    </row>
    <row r="667" spans="2:2" ht="15.75" customHeight="1">
      <c r="B667">
        <v>0</v>
      </c>
    </row>
    <row r="668" spans="2:2" ht="15.75" customHeight="1">
      <c r="B668">
        <v>0</v>
      </c>
    </row>
    <row r="669" spans="2:2" ht="15.75" customHeight="1">
      <c r="B669">
        <v>0</v>
      </c>
    </row>
    <row r="670" spans="2:2" ht="15.75" customHeight="1">
      <c r="B670">
        <v>0</v>
      </c>
    </row>
    <row r="671" spans="2:2" ht="15.75" customHeight="1">
      <c r="B671">
        <v>0</v>
      </c>
    </row>
    <row r="672" spans="2:2" ht="15.75" customHeight="1">
      <c r="B672">
        <v>0</v>
      </c>
    </row>
    <row r="673" spans="2:2" ht="15.75" customHeight="1">
      <c r="B673">
        <v>0</v>
      </c>
    </row>
    <row r="674" spans="2:2" ht="15.75" customHeight="1">
      <c r="B674">
        <v>0</v>
      </c>
    </row>
    <row r="675" spans="2:2" ht="15.75" customHeight="1">
      <c r="B675">
        <v>0</v>
      </c>
    </row>
    <row r="676" spans="2:2" ht="15.75" customHeight="1">
      <c r="B676">
        <v>0</v>
      </c>
    </row>
    <row r="677" spans="2:2" ht="15.75" customHeight="1">
      <c r="B677">
        <v>0</v>
      </c>
    </row>
    <row r="678" spans="2:2" ht="15.75" customHeight="1">
      <c r="B678">
        <v>0</v>
      </c>
    </row>
    <row r="679" spans="2:2" ht="15.75" customHeight="1">
      <c r="B679">
        <v>0</v>
      </c>
    </row>
    <row r="680" spans="2:2" ht="15.75" customHeight="1">
      <c r="B680">
        <v>0</v>
      </c>
    </row>
    <row r="681" spans="2:2" ht="15.75" customHeight="1">
      <c r="B681">
        <v>0</v>
      </c>
    </row>
    <row r="682" spans="2:2" ht="15.75" customHeight="1">
      <c r="B682">
        <v>0</v>
      </c>
    </row>
    <row r="683" spans="2:2" ht="15.75" customHeight="1">
      <c r="B683">
        <v>0</v>
      </c>
    </row>
    <row r="684" spans="2:2" ht="15.75" customHeight="1">
      <c r="B684">
        <v>0</v>
      </c>
    </row>
    <row r="685" spans="2:2" ht="15.75" customHeight="1">
      <c r="B685">
        <v>0</v>
      </c>
    </row>
    <row r="686" spans="2:2" ht="15.75" customHeight="1">
      <c r="B686">
        <v>0</v>
      </c>
    </row>
    <row r="687" spans="2:2" ht="15.75" customHeight="1">
      <c r="B687">
        <v>0</v>
      </c>
    </row>
    <row r="688" spans="2:2" ht="15.75" customHeight="1">
      <c r="B688">
        <v>0</v>
      </c>
    </row>
    <row r="689" spans="2:2" ht="15.75" customHeight="1">
      <c r="B689">
        <v>0</v>
      </c>
    </row>
    <row r="690" spans="2:2" ht="15.75" customHeight="1">
      <c r="B690">
        <v>0</v>
      </c>
    </row>
    <row r="691" spans="2:2" ht="15.75" customHeight="1">
      <c r="B691">
        <v>0</v>
      </c>
    </row>
    <row r="692" spans="2:2" ht="15.75" customHeight="1">
      <c r="B692">
        <v>0</v>
      </c>
    </row>
    <row r="693" spans="2:2" ht="15.75" customHeight="1">
      <c r="B693">
        <v>0</v>
      </c>
    </row>
    <row r="694" spans="2:2" ht="15.75" customHeight="1">
      <c r="B694">
        <v>0</v>
      </c>
    </row>
    <row r="695" spans="2:2" ht="15.75" customHeight="1">
      <c r="B695">
        <v>0</v>
      </c>
    </row>
    <row r="696" spans="2:2" ht="15.75" customHeight="1">
      <c r="B696">
        <v>0</v>
      </c>
    </row>
    <row r="697" spans="2:2" ht="15.75" customHeight="1">
      <c r="B697">
        <v>0</v>
      </c>
    </row>
    <row r="698" spans="2:2" ht="15.75" customHeight="1">
      <c r="B698">
        <v>0</v>
      </c>
    </row>
    <row r="699" spans="2:2" ht="15.75" customHeight="1">
      <c r="B699">
        <v>0</v>
      </c>
    </row>
    <row r="700" spans="2:2" ht="15.75" customHeight="1">
      <c r="B700">
        <v>0</v>
      </c>
    </row>
    <row r="701" spans="2:2" ht="15.75" customHeight="1">
      <c r="B701">
        <v>0</v>
      </c>
    </row>
    <row r="702" spans="2:2" ht="15.75" customHeight="1">
      <c r="B702">
        <v>0</v>
      </c>
    </row>
    <row r="703" spans="2:2" ht="15.75" customHeight="1">
      <c r="B703">
        <v>0</v>
      </c>
    </row>
    <row r="704" spans="2:2" ht="15.75" customHeight="1">
      <c r="B704">
        <v>0</v>
      </c>
    </row>
    <row r="705" spans="2:2" ht="15.75" customHeight="1">
      <c r="B705">
        <v>0</v>
      </c>
    </row>
    <row r="706" spans="2:2" ht="15.75" customHeight="1">
      <c r="B706">
        <v>0</v>
      </c>
    </row>
    <row r="707" spans="2:2" ht="15.75" customHeight="1">
      <c r="B707">
        <v>0</v>
      </c>
    </row>
    <row r="708" spans="2:2" ht="15.75" customHeight="1">
      <c r="B708">
        <v>0</v>
      </c>
    </row>
    <row r="709" spans="2:2" ht="15.75" customHeight="1">
      <c r="B709">
        <v>0</v>
      </c>
    </row>
    <row r="710" spans="2:2" ht="15.75" customHeight="1">
      <c r="B710">
        <v>0</v>
      </c>
    </row>
    <row r="711" spans="2:2" ht="15.75" customHeight="1">
      <c r="B711">
        <v>0</v>
      </c>
    </row>
    <row r="712" spans="2:2" ht="15.75" customHeight="1">
      <c r="B712">
        <v>0</v>
      </c>
    </row>
    <row r="713" spans="2:2" ht="15.75" customHeight="1">
      <c r="B713">
        <v>0</v>
      </c>
    </row>
    <row r="714" spans="2:2" ht="15.75" customHeight="1">
      <c r="B714">
        <v>0</v>
      </c>
    </row>
    <row r="715" spans="2:2" ht="15.75" customHeight="1">
      <c r="B715">
        <v>0</v>
      </c>
    </row>
    <row r="716" spans="2:2" ht="15.75" customHeight="1">
      <c r="B716">
        <v>0</v>
      </c>
    </row>
    <row r="717" spans="2:2" ht="15.75" customHeight="1">
      <c r="B717">
        <v>0</v>
      </c>
    </row>
    <row r="718" spans="2:2" ht="15.75" customHeight="1">
      <c r="B718">
        <v>0</v>
      </c>
    </row>
    <row r="719" spans="2:2" ht="15.75" customHeight="1">
      <c r="B719">
        <v>0</v>
      </c>
    </row>
    <row r="720" spans="2:2" ht="15.75" customHeight="1">
      <c r="B720">
        <v>0</v>
      </c>
    </row>
    <row r="721" spans="2:2" ht="15.75" customHeight="1">
      <c r="B721">
        <v>0</v>
      </c>
    </row>
    <row r="722" spans="2:2" ht="15.75" customHeight="1">
      <c r="B722">
        <v>0</v>
      </c>
    </row>
    <row r="723" spans="2:2" ht="15.75" customHeight="1">
      <c r="B723">
        <v>0</v>
      </c>
    </row>
    <row r="724" spans="2:2" ht="15.75" customHeight="1">
      <c r="B724">
        <v>0</v>
      </c>
    </row>
    <row r="725" spans="2:2" ht="15.75" customHeight="1">
      <c r="B725">
        <v>0</v>
      </c>
    </row>
    <row r="726" spans="2:2" ht="15.75" customHeight="1">
      <c r="B726">
        <v>0</v>
      </c>
    </row>
    <row r="727" spans="2:2" ht="15.75" customHeight="1">
      <c r="B727">
        <v>0</v>
      </c>
    </row>
    <row r="728" spans="2:2" ht="15.75" customHeight="1">
      <c r="B728">
        <v>0</v>
      </c>
    </row>
    <row r="729" spans="2:2" ht="15.75" customHeight="1">
      <c r="B729">
        <v>0</v>
      </c>
    </row>
    <row r="730" spans="2:2" ht="15.75" customHeight="1">
      <c r="B730">
        <v>0</v>
      </c>
    </row>
    <row r="731" spans="2:2" ht="15.75" customHeight="1">
      <c r="B731">
        <v>0</v>
      </c>
    </row>
    <row r="732" spans="2:2" ht="15.75" customHeight="1">
      <c r="B732">
        <v>0</v>
      </c>
    </row>
    <row r="733" spans="2:2" ht="15.75" customHeight="1">
      <c r="B733">
        <v>0</v>
      </c>
    </row>
    <row r="734" spans="2:2" ht="15.75" customHeight="1">
      <c r="B734">
        <v>0</v>
      </c>
    </row>
    <row r="735" spans="2:2" ht="15.75" customHeight="1">
      <c r="B735">
        <v>0</v>
      </c>
    </row>
    <row r="736" spans="2:2" ht="15.75" customHeight="1">
      <c r="B736">
        <v>0</v>
      </c>
    </row>
    <row r="737" spans="2:2" ht="15.75" customHeight="1">
      <c r="B737">
        <v>0</v>
      </c>
    </row>
    <row r="738" spans="2:2" ht="15.75" customHeight="1">
      <c r="B738">
        <v>0</v>
      </c>
    </row>
    <row r="739" spans="2:2" ht="15.75" customHeight="1">
      <c r="B739">
        <v>0</v>
      </c>
    </row>
    <row r="740" spans="2:2" ht="15.75" customHeight="1">
      <c r="B740">
        <v>0</v>
      </c>
    </row>
    <row r="741" spans="2:2" ht="15.75" customHeight="1">
      <c r="B741">
        <v>0</v>
      </c>
    </row>
    <row r="742" spans="2:2" ht="15.75" customHeight="1">
      <c r="B742">
        <v>0</v>
      </c>
    </row>
    <row r="743" spans="2:2" ht="15.75" customHeight="1">
      <c r="B743">
        <v>0</v>
      </c>
    </row>
    <row r="744" spans="2:2" ht="15.75" customHeight="1">
      <c r="B744">
        <v>0</v>
      </c>
    </row>
    <row r="745" spans="2:2" ht="15.75" customHeight="1">
      <c r="B745">
        <v>0</v>
      </c>
    </row>
    <row r="746" spans="2:2" ht="15.75" customHeight="1">
      <c r="B746">
        <v>0</v>
      </c>
    </row>
    <row r="747" spans="2:2" ht="15.75" customHeight="1">
      <c r="B747">
        <v>0</v>
      </c>
    </row>
    <row r="748" spans="2:2" ht="15.75" customHeight="1">
      <c r="B748">
        <v>0</v>
      </c>
    </row>
    <row r="749" spans="2:2" ht="15.75" customHeight="1">
      <c r="B749">
        <v>0</v>
      </c>
    </row>
    <row r="750" spans="2:2" ht="15.75" customHeight="1">
      <c r="B750">
        <v>0</v>
      </c>
    </row>
    <row r="751" spans="2:2" ht="15.75" customHeight="1">
      <c r="B751">
        <v>0</v>
      </c>
    </row>
    <row r="752" spans="2:2" ht="15.75" customHeight="1">
      <c r="B752">
        <v>0</v>
      </c>
    </row>
    <row r="753" spans="2:2" ht="15.75" customHeight="1">
      <c r="B753">
        <v>0</v>
      </c>
    </row>
    <row r="754" spans="2:2" ht="15.75" customHeight="1">
      <c r="B754">
        <v>0</v>
      </c>
    </row>
    <row r="755" spans="2:2" ht="15.75" customHeight="1">
      <c r="B755">
        <v>0</v>
      </c>
    </row>
    <row r="756" spans="2:2" ht="15.75" customHeight="1">
      <c r="B756">
        <v>0</v>
      </c>
    </row>
    <row r="757" spans="2:2" ht="15.75" customHeight="1">
      <c r="B757">
        <v>0</v>
      </c>
    </row>
    <row r="758" spans="2:2" ht="15.75" customHeight="1">
      <c r="B758">
        <v>0</v>
      </c>
    </row>
    <row r="759" spans="2:2" ht="15.75" customHeight="1">
      <c r="B759">
        <v>0</v>
      </c>
    </row>
    <row r="760" spans="2:2" ht="15.75" customHeight="1">
      <c r="B760">
        <v>0</v>
      </c>
    </row>
    <row r="761" spans="2:2" ht="15.75" customHeight="1">
      <c r="B761">
        <v>0</v>
      </c>
    </row>
    <row r="762" spans="2:2" ht="15.75" customHeight="1">
      <c r="B762">
        <v>0</v>
      </c>
    </row>
    <row r="763" spans="2:2" ht="15.75" customHeight="1">
      <c r="B763">
        <v>0</v>
      </c>
    </row>
    <row r="764" spans="2:2" ht="15.75" customHeight="1">
      <c r="B764">
        <v>0</v>
      </c>
    </row>
    <row r="765" spans="2:2" ht="15.75" customHeight="1">
      <c r="B765">
        <v>0</v>
      </c>
    </row>
    <row r="766" spans="2:2" ht="15.75" customHeight="1">
      <c r="B766">
        <v>0</v>
      </c>
    </row>
    <row r="767" spans="2:2" ht="15.75" customHeight="1">
      <c r="B767">
        <v>0</v>
      </c>
    </row>
    <row r="768" spans="2:2" ht="15.75" customHeight="1">
      <c r="B768">
        <v>0</v>
      </c>
    </row>
    <row r="769" spans="2:2" ht="15.75" customHeight="1">
      <c r="B769">
        <v>0</v>
      </c>
    </row>
    <row r="770" spans="2:2" ht="15.75" customHeight="1">
      <c r="B770">
        <v>0</v>
      </c>
    </row>
    <row r="771" spans="2:2" ht="15.75" customHeight="1">
      <c r="B771">
        <v>0</v>
      </c>
    </row>
    <row r="772" spans="2:2" ht="15.75" customHeight="1">
      <c r="B772">
        <v>0</v>
      </c>
    </row>
    <row r="773" spans="2:2" ht="15.75" customHeight="1">
      <c r="B773">
        <v>0</v>
      </c>
    </row>
    <row r="774" spans="2:2" ht="15.75" customHeight="1">
      <c r="B774">
        <v>0</v>
      </c>
    </row>
    <row r="775" spans="2:2" ht="15.75" customHeight="1">
      <c r="B775">
        <v>0</v>
      </c>
    </row>
    <row r="776" spans="2:2" ht="15.75" customHeight="1">
      <c r="B776">
        <v>0</v>
      </c>
    </row>
    <row r="777" spans="2:2" ht="15.75" customHeight="1">
      <c r="B777">
        <v>0</v>
      </c>
    </row>
    <row r="778" spans="2:2" ht="15.75" customHeight="1">
      <c r="B778">
        <v>0</v>
      </c>
    </row>
    <row r="779" spans="2:2" ht="15.75" customHeight="1">
      <c r="B779">
        <v>0</v>
      </c>
    </row>
    <row r="780" spans="2:2" ht="15.75" customHeight="1">
      <c r="B780">
        <v>0</v>
      </c>
    </row>
    <row r="781" spans="2:2" ht="15.75" customHeight="1">
      <c r="B781">
        <v>0</v>
      </c>
    </row>
    <row r="782" spans="2:2" ht="15.75" customHeight="1">
      <c r="B782">
        <v>0</v>
      </c>
    </row>
    <row r="783" spans="2:2" ht="15.75" customHeight="1">
      <c r="B783">
        <v>0</v>
      </c>
    </row>
    <row r="784" spans="2:2" ht="15.75" customHeight="1">
      <c r="B784">
        <v>0</v>
      </c>
    </row>
    <row r="785" spans="2:2" ht="15.75" customHeight="1">
      <c r="B785">
        <v>0</v>
      </c>
    </row>
    <row r="786" spans="2:2" ht="15.75" customHeight="1">
      <c r="B786">
        <v>0</v>
      </c>
    </row>
    <row r="787" spans="2:2" ht="15.75" customHeight="1">
      <c r="B787">
        <v>0</v>
      </c>
    </row>
    <row r="788" spans="2:2" ht="15.75" customHeight="1">
      <c r="B788">
        <v>0</v>
      </c>
    </row>
    <row r="789" spans="2:2" ht="15.75" customHeight="1">
      <c r="B789">
        <v>0</v>
      </c>
    </row>
    <row r="790" spans="2:2" ht="15.75" customHeight="1">
      <c r="B790">
        <v>0</v>
      </c>
    </row>
    <row r="791" spans="2:2" ht="15.75" customHeight="1">
      <c r="B791">
        <v>0</v>
      </c>
    </row>
    <row r="792" spans="2:2" ht="15.75" customHeight="1">
      <c r="B792">
        <v>0</v>
      </c>
    </row>
    <row r="793" spans="2:2" ht="15.75" customHeight="1">
      <c r="B793">
        <v>0</v>
      </c>
    </row>
    <row r="794" spans="2:2" ht="15.75" customHeight="1">
      <c r="B794">
        <v>0</v>
      </c>
    </row>
    <row r="795" spans="2:2" ht="15.75" customHeight="1">
      <c r="B795">
        <v>0</v>
      </c>
    </row>
    <row r="796" spans="2:2" ht="15.75" customHeight="1">
      <c r="B796">
        <v>0</v>
      </c>
    </row>
    <row r="797" spans="2:2" ht="15.75" customHeight="1">
      <c r="B797">
        <v>0</v>
      </c>
    </row>
    <row r="798" spans="2:2" ht="15.75" customHeight="1">
      <c r="B798">
        <v>0</v>
      </c>
    </row>
    <row r="799" spans="2:2" ht="15.75" customHeight="1">
      <c r="B799">
        <v>0</v>
      </c>
    </row>
    <row r="800" spans="2:2" ht="15.75" customHeight="1">
      <c r="B800">
        <v>0</v>
      </c>
    </row>
    <row r="801" spans="2:2" ht="15.75" customHeight="1">
      <c r="B801">
        <v>0</v>
      </c>
    </row>
    <row r="802" spans="2:2" ht="15.75" customHeight="1">
      <c r="B802">
        <v>0</v>
      </c>
    </row>
    <row r="803" spans="2:2" ht="15.75" customHeight="1">
      <c r="B803">
        <v>0</v>
      </c>
    </row>
    <row r="804" spans="2:2" ht="15.75" customHeight="1">
      <c r="B804">
        <v>0</v>
      </c>
    </row>
    <row r="805" spans="2:2" ht="15.75" customHeight="1">
      <c r="B805">
        <v>0</v>
      </c>
    </row>
    <row r="806" spans="2:2" ht="15.75" customHeight="1">
      <c r="B806">
        <v>0</v>
      </c>
    </row>
    <row r="807" spans="2:2" ht="15.75" customHeight="1">
      <c r="B807">
        <v>0</v>
      </c>
    </row>
    <row r="808" spans="2:2" ht="15.75" customHeight="1">
      <c r="B808">
        <v>0</v>
      </c>
    </row>
    <row r="809" spans="2:2" ht="15.75" customHeight="1">
      <c r="B809">
        <v>0</v>
      </c>
    </row>
    <row r="810" spans="2:2" ht="15.75" customHeight="1">
      <c r="B810">
        <v>0</v>
      </c>
    </row>
    <row r="811" spans="2:2" ht="15.75" customHeight="1">
      <c r="B811">
        <v>0</v>
      </c>
    </row>
    <row r="812" spans="2:2" ht="15.75" customHeight="1">
      <c r="B812">
        <v>0</v>
      </c>
    </row>
    <row r="813" spans="2:2" ht="15.75" customHeight="1">
      <c r="B813">
        <v>0</v>
      </c>
    </row>
    <row r="814" spans="2:2" ht="15.75" customHeight="1">
      <c r="B814">
        <v>0</v>
      </c>
    </row>
    <row r="815" spans="2:2" ht="15.75" customHeight="1">
      <c r="B815">
        <v>0</v>
      </c>
    </row>
    <row r="816" spans="2:2" ht="15.75" customHeight="1">
      <c r="B816">
        <v>0</v>
      </c>
    </row>
    <row r="817" spans="2:2" ht="15.75" customHeight="1">
      <c r="B817">
        <v>0</v>
      </c>
    </row>
    <row r="818" spans="2:2" ht="15.75" customHeight="1">
      <c r="B818">
        <v>0</v>
      </c>
    </row>
    <row r="819" spans="2:2" ht="15.75" customHeight="1">
      <c r="B819">
        <v>0</v>
      </c>
    </row>
    <row r="820" spans="2:2" ht="15.75" customHeight="1">
      <c r="B820">
        <v>0</v>
      </c>
    </row>
    <row r="821" spans="2:2" ht="15.75" customHeight="1">
      <c r="B821">
        <v>0</v>
      </c>
    </row>
    <row r="822" spans="2:2" ht="15.75" customHeight="1">
      <c r="B822">
        <v>0</v>
      </c>
    </row>
    <row r="823" spans="2:2" ht="15.75" customHeight="1">
      <c r="B823">
        <v>0</v>
      </c>
    </row>
    <row r="824" spans="2:2" ht="15.75" customHeight="1">
      <c r="B824">
        <v>0</v>
      </c>
    </row>
    <row r="825" spans="2:2" ht="15.75" customHeight="1">
      <c r="B825">
        <v>0</v>
      </c>
    </row>
    <row r="826" spans="2:2" ht="15.75" customHeight="1">
      <c r="B826">
        <v>0</v>
      </c>
    </row>
    <row r="827" spans="2:2" ht="15.75" customHeight="1">
      <c r="B827">
        <v>0</v>
      </c>
    </row>
    <row r="828" spans="2:2" ht="15.75" customHeight="1">
      <c r="B828">
        <v>0</v>
      </c>
    </row>
    <row r="829" spans="2:2" ht="15.75" customHeight="1">
      <c r="B829">
        <v>0</v>
      </c>
    </row>
    <row r="830" spans="2:2" ht="15.75" customHeight="1">
      <c r="B830">
        <v>0</v>
      </c>
    </row>
    <row r="831" spans="2:2" ht="15.75" customHeight="1">
      <c r="B831">
        <v>0</v>
      </c>
    </row>
    <row r="832" spans="2:2" ht="15.75" customHeight="1">
      <c r="B832">
        <v>0</v>
      </c>
    </row>
    <row r="833" spans="2:2" ht="15.75" customHeight="1">
      <c r="B833">
        <v>0</v>
      </c>
    </row>
    <row r="834" spans="2:2" ht="15.75" customHeight="1">
      <c r="B834">
        <v>0</v>
      </c>
    </row>
    <row r="835" spans="2:2" ht="15.75" customHeight="1">
      <c r="B835">
        <v>0</v>
      </c>
    </row>
    <row r="836" spans="2:2" ht="15.75" customHeight="1">
      <c r="B836">
        <v>0</v>
      </c>
    </row>
    <row r="837" spans="2:2" ht="15.75" customHeight="1">
      <c r="B837">
        <v>0</v>
      </c>
    </row>
    <row r="838" spans="2:2" ht="15.75" customHeight="1">
      <c r="B838">
        <v>0</v>
      </c>
    </row>
    <row r="839" spans="2:2" ht="15.75" customHeight="1">
      <c r="B839">
        <v>0</v>
      </c>
    </row>
    <row r="840" spans="2:2" ht="15.75" customHeight="1">
      <c r="B840">
        <v>0</v>
      </c>
    </row>
    <row r="841" spans="2:2" ht="15.75" customHeight="1">
      <c r="B841">
        <v>0</v>
      </c>
    </row>
    <row r="842" spans="2:2" ht="15.75" customHeight="1">
      <c r="B842">
        <v>0</v>
      </c>
    </row>
    <row r="843" spans="2:2" ht="15.75" customHeight="1">
      <c r="B843">
        <v>0</v>
      </c>
    </row>
    <row r="844" spans="2:2" ht="15.75" customHeight="1">
      <c r="B844">
        <v>0</v>
      </c>
    </row>
    <row r="845" spans="2:2" ht="15.75" customHeight="1">
      <c r="B845">
        <v>0</v>
      </c>
    </row>
    <row r="846" spans="2:2" ht="15.75" customHeight="1">
      <c r="B846">
        <v>0</v>
      </c>
    </row>
    <row r="847" spans="2:2" ht="15.75" customHeight="1">
      <c r="B847">
        <v>0</v>
      </c>
    </row>
    <row r="848" spans="2:2" ht="15.75" customHeight="1">
      <c r="B848">
        <v>0</v>
      </c>
    </row>
    <row r="849" spans="2:2" ht="15.75" customHeight="1">
      <c r="B849">
        <v>0</v>
      </c>
    </row>
    <row r="850" spans="2:2" ht="15.75" customHeight="1">
      <c r="B850">
        <v>0</v>
      </c>
    </row>
    <row r="851" spans="2:2" ht="15.75" customHeight="1">
      <c r="B851">
        <v>0</v>
      </c>
    </row>
    <row r="852" spans="2:2" ht="15.75" customHeight="1">
      <c r="B852">
        <v>0</v>
      </c>
    </row>
    <row r="853" spans="2:2" ht="15.75" customHeight="1">
      <c r="B853">
        <v>0</v>
      </c>
    </row>
    <row r="854" spans="2:2" ht="15.75" customHeight="1">
      <c r="B854">
        <v>0</v>
      </c>
    </row>
    <row r="855" spans="2:2" ht="15.75" customHeight="1">
      <c r="B855">
        <v>0</v>
      </c>
    </row>
    <row r="856" spans="2:2" ht="15.75" customHeight="1">
      <c r="B856">
        <v>0</v>
      </c>
    </row>
    <row r="857" spans="2:2" ht="15.75" customHeight="1">
      <c r="B857">
        <v>0</v>
      </c>
    </row>
    <row r="858" spans="2:2" ht="15.75" customHeight="1">
      <c r="B858">
        <v>0</v>
      </c>
    </row>
    <row r="859" spans="2:2" ht="15.75" customHeight="1">
      <c r="B859">
        <v>0</v>
      </c>
    </row>
    <row r="860" spans="2:2" ht="15.75" customHeight="1">
      <c r="B860">
        <v>0</v>
      </c>
    </row>
    <row r="861" spans="2:2" ht="15.75" customHeight="1">
      <c r="B861">
        <v>0</v>
      </c>
    </row>
    <row r="862" spans="2:2" ht="15.75" customHeight="1">
      <c r="B862">
        <v>0</v>
      </c>
    </row>
    <row r="863" spans="2:2" ht="15.75" customHeight="1">
      <c r="B863">
        <v>0</v>
      </c>
    </row>
    <row r="864" spans="2:2" ht="15.75" customHeight="1">
      <c r="B864">
        <v>0</v>
      </c>
    </row>
    <row r="865" spans="2:2" ht="15.75" customHeight="1">
      <c r="B865">
        <v>0</v>
      </c>
    </row>
    <row r="866" spans="2:2" ht="15.75" customHeight="1">
      <c r="B866">
        <v>0</v>
      </c>
    </row>
    <row r="867" spans="2:2" ht="15.75" customHeight="1">
      <c r="B867">
        <v>0</v>
      </c>
    </row>
    <row r="868" spans="2:2" ht="15.75" customHeight="1">
      <c r="B868">
        <v>0</v>
      </c>
    </row>
    <row r="869" spans="2:2" ht="15.75" customHeight="1">
      <c r="B869">
        <v>0</v>
      </c>
    </row>
    <row r="870" spans="2:2" ht="15.75" customHeight="1">
      <c r="B870">
        <v>0</v>
      </c>
    </row>
    <row r="871" spans="2:2" ht="15.75" customHeight="1">
      <c r="B871">
        <v>0</v>
      </c>
    </row>
    <row r="872" spans="2:2" ht="15.75" customHeight="1">
      <c r="B872">
        <v>0</v>
      </c>
    </row>
    <row r="873" spans="2:2" ht="15.75" customHeight="1">
      <c r="B873">
        <v>0</v>
      </c>
    </row>
    <row r="874" spans="2:2" ht="15.75" customHeight="1">
      <c r="B874">
        <v>0</v>
      </c>
    </row>
    <row r="875" spans="2:2" ht="15.75" customHeight="1">
      <c r="B875">
        <v>0</v>
      </c>
    </row>
    <row r="876" spans="2:2" ht="15.75" customHeight="1">
      <c r="B876">
        <v>0</v>
      </c>
    </row>
    <row r="877" spans="2:2" ht="15.75" customHeight="1">
      <c r="B877">
        <v>0</v>
      </c>
    </row>
    <row r="878" spans="2:2" ht="15.75" customHeight="1">
      <c r="B878">
        <v>0</v>
      </c>
    </row>
    <row r="879" spans="2:2" ht="15.75" customHeight="1">
      <c r="B879">
        <v>0</v>
      </c>
    </row>
    <row r="880" spans="2:2" ht="15.75" customHeight="1">
      <c r="B880">
        <v>0</v>
      </c>
    </row>
    <row r="881" spans="2:2" ht="15.75" customHeight="1">
      <c r="B881">
        <v>0</v>
      </c>
    </row>
    <row r="882" spans="2:2" ht="15.75" customHeight="1">
      <c r="B882">
        <v>0</v>
      </c>
    </row>
    <row r="883" spans="2:2" ht="15.75" customHeight="1">
      <c r="B883">
        <v>0</v>
      </c>
    </row>
    <row r="884" spans="2:2" ht="15.75" customHeight="1">
      <c r="B884">
        <v>0</v>
      </c>
    </row>
    <row r="885" spans="2:2" ht="15.75" customHeight="1">
      <c r="B885">
        <v>0</v>
      </c>
    </row>
    <row r="886" spans="2:2" ht="15.75" customHeight="1">
      <c r="B886">
        <v>0</v>
      </c>
    </row>
    <row r="887" spans="2:2" ht="15.75" customHeight="1">
      <c r="B887">
        <v>0</v>
      </c>
    </row>
    <row r="888" spans="2:2" ht="15.75" customHeight="1">
      <c r="B888">
        <v>0</v>
      </c>
    </row>
    <row r="889" spans="2:2" ht="15.75" customHeight="1">
      <c r="B889">
        <v>0</v>
      </c>
    </row>
    <row r="890" spans="2:2" ht="15.75" customHeight="1">
      <c r="B890">
        <v>0</v>
      </c>
    </row>
    <row r="891" spans="2:2" ht="15.75" customHeight="1">
      <c r="B891">
        <v>0</v>
      </c>
    </row>
    <row r="892" spans="2:2" ht="15.75" customHeight="1">
      <c r="B892">
        <v>0</v>
      </c>
    </row>
    <row r="893" spans="2:2" ht="15.75" customHeight="1">
      <c r="B893">
        <v>0</v>
      </c>
    </row>
    <row r="894" spans="2:2" ht="15.75" customHeight="1">
      <c r="B894">
        <v>0</v>
      </c>
    </row>
    <row r="895" spans="2:2" ht="15.75" customHeight="1">
      <c r="B895">
        <v>0</v>
      </c>
    </row>
    <row r="896" spans="2:2" ht="15.75" customHeight="1">
      <c r="B896">
        <v>0</v>
      </c>
    </row>
    <row r="897" spans="2:2" ht="15.75" customHeight="1">
      <c r="B897">
        <v>0</v>
      </c>
    </row>
    <row r="898" spans="2:2" ht="15.75" customHeight="1">
      <c r="B898">
        <v>0</v>
      </c>
    </row>
    <row r="899" spans="2:2" ht="15.75" customHeight="1">
      <c r="B899">
        <v>0</v>
      </c>
    </row>
    <row r="900" spans="2:2" ht="15.75" customHeight="1">
      <c r="B900">
        <v>0</v>
      </c>
    </row>
    <row r="901" spans="2:2" ht="15.75" customHeight="1">
      <c r="B901">
        <v>0</v>
      </c>
    </row>
    <row r="902" spans="2:2" ht="15.75" customHeight="1">
      <c r="B902">
        <v>0</v>
      </c>
    </row>
    <row r="903" spans="2:2" ht="15.75" customHeight="1">
      <c r="B903">
        <v>0</v>
      </c>
    </row>
    <row r="904" spans="2:2" ht="15.75" customHeight="1">
      <c r="B904">
        <v>0</v>
      </c>
    </row>
    <row r="905" spans="2:2" ht="15.75" customHeight="1">
      <c r="B905">
        <v>0</v>
      </c>
    </row>
    <row r="906" spans="2:2" ht="15.75" customHeight="1">
      <c r="B906">
        <v>0</v>
      </c>
    </row>
    <row r="907" spans="2:2" ht="15.75" customHeight="1">
      <c r="B907">
        <v>0</v>
      </c>
    </row>
    <row r="908" spans="2:2" ht="15.75" customHeight="1">
      <c r="B908">
        <v>0</v>
      </c>
    </row>
    <row r="909" spans="2:2" ht="15.75" customHeight="1">
      <c r="B909">
        <v>0</v>
      </c>
    </row>
    <row r="910" spans="2:2" ht="15.75" customHeight="1">
      <c r="B910">
        <v>0</v>
      </c>
    </row>
    <row r="911" spans="2:2" ht="15.75" customHeight="1">
      <c r="B911">
        <v>0</v>
      </c>
    </row>
    <row r="912" spans="2:2" ht="15.75" customHeight="1">
      <c r="B912">
        <v>0</v>
      </c>
    </row>
    <row r="913" spans="2:2" ht="15.75" customHeight="1">
      <c r="B913">
        <v>0</v>
      </c>
    </row>
    <row r="914" spans="2:2" ht="15.75" customHeight="1">
      <c r="B914">
        <v>0</v>
      </c>
    </row>
    <row r="915" spans="2:2" ht="15.75" customHeight="1">
      <c r="B915">
        <v>0</v>
      </c>
    </row>
    <row r="916" spans="2:2" ht="15.75" customHeight="1">
      <c r="B916">
        <v>0</v>
      </c>
    </row>
    <row r="917" spans="2:2" ht="15.75" customHeight="1">
      <c r="B917">
        <v>0</v>
      </c>
    </row>
    <row r="918" spans="2:2" ht="15.75" customHeight="1">
      <c r="B918">
        <v>0</v>
      </c>
    </row>
    <row r="919" spans="2:2" ht="15.75" customHeight="1">
      <c r="B919">
        <v>0</v>
      </c>
    </row>
    <row r="920" spans="2:2" ht="15.75" customHeight="1">
      <c r="B920">
        <v>0</v>
      </c>
    </row>
    <row r="921" spans="2:2" ht="15.75" customHeight="1">
      <c r="B921">
        <v>0</v>
      </c>
    </row>
    <row r="922" spans="2:2" ht="15.75" customHeight="1">
      <c r="B922">
        <v>0</v>
      </c>
    </row>
    <row r="923" spans="2:2" ht="15.75" customHeight="1">
      <c r="B923">
        <v>0</v>
      </c>
    </row>
    <row r="924" spans="2:2" ht="15.75" customHeight="1">
      <c r="B924">
        <v>0</v>
      </c>
    </row>
    <row r="925" spans="2:2" ht="15.75" customHeight="1">
      <c r="B925">
        <v>0</v>
      </c>
    </row>
    <row r="926" spans="2:2" ht="15.75" customHeight="1">
      <c r="B926">
        <v>0</v>
      </c>
    </row>
    <row r="927" spans="2:2" ht="15.75" customHeight="1">
      <c r="B927">
        <v>0</v>
      </c>
    </row>
    <row r="928" spans="2:2" ht="15.75" customHeight="1">
      <c r="B928">
        <v>0</v>
      </c>
    </row>
    <row r="929" spans="2:2" ht="15.75" customHeight="1">
      <c r="B929">
        <v>0</v>
      </c>
    </row>
    <row r="930" spans="2:2" ht="15.75" customHeight="1">
      <c r="B930">
        <v>0</v>
      </c>
    </row>
    <row r="931" spans="2:2" ht="15.75" customHeight="1">
      <c r="B931">
        <v>0</v>
      </c>
    </row>
    <row r="932" spans="2:2" ht="15.75" customHeight="1">
      <c r="B932">
        <v>0</v>
      </c>
    </row>
    <row r="933" spans="2:2" ht="15.75" customHeight="1">
      <c r="B933">
        <v>0</v>
      </c>
    </row>
    <row r="934" spans="2:2" ht="15.75" customHeight="1">
      <c r="B934">
        <v>0</v>
      </c>
    </row>
    <row r="935" spans="2:2" ht="15.75" customHeight="1">
      <c r="B935">
        <v>0</v>
      </c>
    </row>
    <row r="936" spans="2:2" ht="15.75" customHeight="1">
      <c r="B936">
        <v>0</v>
      </c>
    </row>
    <row r="937" spans="2:2" ht="15.75" customHeight="1">
      <c r="B937">
        <v>0</v>
      </c>
    </row>
    <row r="938" spans="2:2" ht="15.75" customHeight="1">
      <c r="B938">
        <v>0</v>
      </c>
    </row>
    <row r="939" spans="2:2" ht="15.75" customHeight="1">
      <c r="B939">
        <v>0</v>
      </c>
    </row>
    <row r="940" spans="2:2" ht="15.75" customHeight="1">
      <c r="B940">
        <v>0</v>
      </c>
    </row>
    <row r="941" spans="2:2" ht="15.75" customHeight="1">
      <c r="B941">
        <v>0</v>
      </c>
    </row>
    <row r="942" spans="2:2" ht="15.75" customHeight="1">
      <c r="B942">
        <v>0</v>
      </c>
    </row>
    <row r="943" spans="2:2" ht="15.75" customHeight="1">
      <c r="B943">
        <v>0</v>
      </c>
    </row>
    <row r="944" spans="2:2" ht="15.75" customHeight="1">
      <c r="B944">
        <v>0</v>
      </c>
    </row>
    <row r="945" spans="2:2" ht="15.75" customHeight="1">
      <c r="B945">
        <v>0</v>
      </c>
    </row>
    <row r="946" spans="2:2" ht="15.75" customHeight="1">
      <c r="B946">
        <v>0</v>
      </c>
    </row>
    <row r="947" spans="2:2" ht="15.75" customHeight="1">
      <c r="B947">
        <v>0</v>
      </c>
    </row>
    <row r="948" spans="2:2" ht="15.75" customHeight="1">
      <c r="B948">
        <v>0</v>
      </c>
    </row>
    <row r="949" spans="2:2" ht="15.75" customHeight="1">
      <c r="B949">
        <v>0</v>
      </c>
    </row>
    <row r="950" spans="2:2" ht="15.75" customHeight="1">
      <c r="B950">
        <v>0</v>
      </c>
    </row>
    <row r="951" spans="2:2" ht="15.75" customHeight="1">
      <c r="B951">
        <v>0</v>
      </c>
    </row>
    <row r="952" spans="2:2" ht="15.75" customHeight="1">
      <c r="B952">
        <v>0</v>
      </c>
    </row>
    <row r="953" spans="2:2" ht="15.75" customHeight="1">
      <c r="B953">
        <v>0</v>
      </c>
    </row>
    <row r="954" spans="2:2" ht="15.75" customHeight="1">
      <c r="B954">
        <v>0</v>
      </c>
    </row>
    <row r="955" spans="2:2" ht="15.75" customHeight="1">
      <c r="B955">
        <v>0</v>
      </c>
    </row>
    <row r="956" spans="2:2" ht="15.75" customHeight="1">
      <c r="B956">
        <v>0</v>
      </c>
    </row>
    <row r="957" spans="2:2" ht="15.75" customHeight="1">
      <c r="B957">
        <v>0</v>
      </c>
    </row>
    <row r="958" spans="2:2" ht="15.75" customHeight="1">
      <c r="B958">
        <v>0</v>
      </c>
    </row>
    <row r="959" spans="2:2" ht="15.75" customHeight="1">
      <c r="B959">
        <v>0</v>
      </c>
    </row>
    <row r="960" spans="2:2" ht="15.75" customHeight="1">
      <c r="B960">
        <v>0</v>
      </c>
    </row>
    <row r="961" spans="2:2" ht="15.75" customHeight="1">
      <c r="B961">
        <v>0</v>
      </c>
    </row>
    <row r="962" spans="2:2" ht="15.75" customHeight="1">
      <c r="B962">
        <v>0</v>
      </c>
    </row>
    <row r="963" spans="2:2" ht="15.75" customHeight="1">
      <c r="B963">
        <v>0</v>
      </c>
    </row>
    <row r="964" spans="2:2" ht="15.75" customHeight="1">
      <c r="B964">
        <v>0</v>
      </c>
    </row>
    <row r="965" spans="2:2" ht="15.75" customHeight="1">
      <c r="B965">
        <v>0</v>
      </c>
    </row>
    <row r="966" spans="2:2" ht="15.75" customHeight="1">
      <c r="B966">
        <v>0</v>
      </c>
    </row>
    <row r="967" spans="2:2" ht="15.75" customHeight="1">
      <c r="B967">
        <v>0</v>
      </c>
    </row>
    <row r="968" spans="2:2" ht="15.75" customHeight="1">
      <c r="B968">
        <v>0</v>
      </c>
    </row>
    <row r="969" spans="2:2" ht="15.75" customHeight="1">
      <c r="B969">
        <v>0</v>
      </c>
    </row>
    <row r="970" spans="2:2" ht="15.75" customHeight="1">
      <c r="B970">
        <v>0</v>
      </c>
    </row>
    <row r="971" spans="2:2" ht="15.75" customHeight="1">
      <c r="B971">
        <v>0</v>
      </c>
    </row>
    <row r="972" spans="2:2" ht="15.75" customHeight="1">
      <c r="B972">
        <v>0</v>
      </c>
    </row>
    <row r="973" spans="2:2" ht="15.75" customHeight="1">
      <c r="B973">
        <v>0</v>
      </c>
    </row>
    <row r="974" spans="2:2" ht="15.75" customHeight="1">
      <c r="B974">
        <v>0</v>
      </c>
    </row>
    <row r="975" spans="2:2" ht="15.75" customHeight="1">
      <c r="B975">
        <v>0</v>
      </c>
    </row>
    <row r="976" spans="2:2" ht="15.75" customHeight="1">
      <c r="B976">
        <v>0</v>
      </c>
    </row>
    <row r="977" spans="2:2" ht="15.75" customHeight="1">
      <c r="B977">
        <v>0</v>
      </c>
    </row>
    <row r="978" spans="2:2" ht="15.75" customHeight="1">
      <c r="B978">
        <v>0</v>
      </c>
    </row>
    <row r="979" spans="2:2" ht="15.75" customHeight="1">
      <c r="B979">
        <v>0</v>
      </c>
    </row>
    <row r="980" spans="2:2" ht="15.75" customHeight="1">
      <c r="B980">
        <v>0</v>
      </c>
    </row>
    <row r="981" spans="2:2" ht="15.75" customHeight="1">
      <c r="B981">
        <v>0</v>
      </c>
    </row>
    <row r="982" spans="2:2" ht="15.75" customHeight="1">
      <c r="B982">
        <v>0</v>
      </c>
    </row>
    <row r="983" spans="2:2" ht="15.75" customHeight="1">
      <c r="B983">
        <v>0</v>
      </c>
    </row>
    <row r="984" spans="2:2" ht="15.75" customHeight="1">
      <c r="B984">
        <v>0</v>
      </c>
    </row>
    <row r="985" spans="2:2" ht="15.75" customHeight="1">
      <c r="B985">
        <v>0</v>
      </c>
    </row>
    <row r="986" spans="2:2" ht="15.75" customHeight="1">
      <c r="B986">
        <v>0</v>
      </c>
    </row>
    <row r="987" spans="2:2" ht="15.75" customHeight="1">
      <c r="B987">
        <v>0</v>
      </c>
    </row>
    <row r="988" spans="2:2" ht="15.75" customHeight="1">
      <c r="B988">
        <v>0</v>
      </c>
    </row>
    <row r="989" spans="2:2" ht="15.75" customHeight="1">
      <c r="B989">
        <v>0</v>
      </c>
    </row>
    <row r="990" spans="2:2" ht="15.75" customHeight="1">
      <c r="B990">
        <v>0</v>
      </c>
    </row>
    <row r="991" spans="2:2" ht="15.75" customHeight="1">
      <c r="B991">
        <v>0</v>
      </c>
    </row>
    <row r="992" spans="2:2" ht="15.75" customHeight="1">
      <c r="B992">
        <v>0</v>
      </c>
    </row>
    <row r="993" spans="2:2" ht="15.75" customHeight="1">
      <c r="B993">
        <v>0</v>
      </c>
    </row>
    <row r="994" spans="2:2" ht="15.75" customHeight="1">
      <c r="B994">
        <v>0</v>
      </c>
    </row>
    <row r="995" spans="2:2" ht="15.75" customHeight="1">
      <c r="B995">
        <v>0</v>
      </c>
    </row>
    <row r="996" spans="2:2" ht="15.75" customHeight="1">
      <c r="B996">
        <v>0</v>
      </c>
    </row>
    <row r="997" spans="2:2" ht="15.75" customHeight="1">
      <c r="B99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35</vt:i4>
      </vt:variant>
      <vt:variant>
        <vt:lpstr>Named Ranges</vt:lpstr>
      </vt:variant>
      <vt:variant>
        <vt:i4>101</vt:i4>
      </vt:variant>
    </vt:vector>
  </HeadingPairs>
  <TitlesOfParts>
    <vt:vector size="136" baseType="lpstr">
      <vt:lpstr>Old QuickDash test data</vt:lpstr>
      <vt:lpstr>Old Mod Oswestry test data</vt:lpstr>
      <vt:lpstr>Old Neck Pain test data</vt:lpstr>
      <vt:lpstr>Test data Lower Limb Raw data</vt:lpstr>
      <vt:lpstr>Client  Data</vt:lpstr>
      <vt:lpstr>PROMIS G10 Data</vt:lpstr>
      <vt:lpstr>PROMIS G10 Score</vt:lpstr>
      <vt:lpstr>PROMIS G10 Scoring Matrix</vt:lpstr>
      <vt:lpstr>OMPQ Data</vt:lpstr>
      <vt:lpstr>OMPQ Score</vt:lpstr>
      <vt:lpstr>OMPQ Scoring Matrix</vt:lpstr>
      <vt:lpstr>HOOS Data</vt:lpstr>
      <vt:lpstr>HOOS Score</vt:lpstr>
      <vt:lpstr>HOOS Scoring Matrix</vt:lpstr>
      <vt:lpstr>Neck Pain Data</vt:lpstr>
      <vt:lpstr>Neck Pain Score</vt:lpstr>
      <vt:lpstr>Neck Pain Scoring Matrix</vt:lpstr>
      <vt:lpstr>KOOS Data</vt:lpstr>
      <vt:lpstr>KOOS Score</vt:lpstr>
      <vt:lpstr>KOOS Scoring Matrix</vt:lpstr>
      <vt:lpstr>K10 Data</vt:lpstr>
      <vt:lpstr>K10 Score</vt:lpstr>
      <vt:lpstr>K10 Scoring Matrix</vt:lpstr>
      <vt:lpstr>Oswestry Data</vt:lpstr>
      <vt:lpstr>Oswestry Scores</vt:lpstr>
      <vt:lpstr>Oswestry scoring sheet</vt:lpstr>
      <vt:lpstr>QDASH Data</vt:lpstr>
      <vt:lpstr>QDashScores</vt:lpstr>
      <vt:lpstr>Quick DASH scoring sheet</vt:lpstr>
      <vt:lpstr>Static Data</vt:lpstr>
      <vt:lpstr>Instructions for Lower Limb</vt:lpstr>
      <vt:lpstr>Lower Limb Raw data</vt:lpstr>
      <vt:lpstr>Data Entry</vt:lpstr>
      <vt:lpstr>Scoring sheet</vt:lpstr>
      <vt:lpstr>Chart data</vt:lpstr>
      <vt:lpstr>CodeToEmailData</vt:lpstr>
      <vt:lpstr>erroremail</vt:lpstr>
      <vt:lpstr>GlobalPhysAdjScore</vt:lpstr>
      <vt:lpstr>'K10 Scoring Matrix'!HOOSCoversion</vt:lpstr>
      <vt:lpstr>'KOOS Scoring Matrix'!HOOSCoversion</vt:lpstr>
      <vt:lpstr>HOOSCoversion</vt:lpstr>
      <vt:lpstr>'K10 Scoring Matrix'!HOOSMatrix</vt:lpstr>
      <vt:lpstr>'KOOS Scoring Matrix'!HOOSMatrix</vt:lpstr>
      <vt:lpstr>'OMPQ Scoring Matrix'!HOOSMatrix</vt:lpstr>
      <vt:lpstr>'PROMIS G10 Scoring Matrix'!HOOSMatrix</vt:lpstr>
      <vt:lpstr>HOOSMatrix</vt:lpstr>
      <vt:lpstr>K10Conversion</vt:lpstr>
      <vt:lpstr>K10Matrix</vt:lpstr>
      <vt:lpstr>'K10 Scoring Matrix'!KOOSMatrix</vt:lpstr>
      <vt:lpstr>KOOSMatrix</vt:lpstr>
      <vt:lpstr>LowerLimbQ1Q2</vt:lpstr>
      <vt:lpstr>LowerLimbQ3Q4Q5</vt:lpstr>
      <vt:lpstr>LowerLimbQ6</vt:lpstr>
      <vt:lpstr>LowerLimbQ7</vt:lpstr>
      <vt:lpstr>'K10 Scoring Matrix'!NeckQ1</vt:lpstr>
      <vt:lpstr>'KOOS Scoring Matrix'!NeckQ1</vt:lpstr>
      <vt:lpstr>'OMPQ Scoring Matrix'!NeckQ1</vt:lpstr>
      <vt:lpstr>'PROMIS G10 Scoring Matrix'!NeckQ1</vt:lpstr>
      <vt:lpstr>NeckQ1</vt:lpstr>
      <vt:lpstr>'K10 Scoring Matrix'!NeckQ10</vt:lpstr>
      <vt:lpstr>'KOOS Scoring Matrix'!NeckQ10</vt:lpstr>
      <vt:lpstr>'OMPQ Scoring Matrix'!NeckQ10</vt:lpstr>
      <vt:lpstr>'PROMIS G10 Scoring Matrix'!NeckQ10</vt:lpstr>
      <vt:lpstr>NeckQ10</vt:lpstr>
      <vt:lpstr>'HOOS Scoring Matrix'!NeckQ2</vt:lpstr>
      <vt:lpstr>'K10 Scoring Matrix'!NeckQ2</vt:lpstr>
      <vt:lpstr>'KOOS Scoring Matrix'!NeckQ2</vt:lpstr>
      <vt:lpstr>NeckQ2</vt:lpstr>
      <vt:lpstr>'HOOS Scoring Matrix'!NeckQ3</vt:lpstr>
      <vt:lpstr>'K10 Scoring Matrix'!NeckQ3</vt:lpstr>
      <vt:lpstr>'KOOS Scoring Matrix'!NeckQ3</vt:lpstr>
      <vt:lpstr>'OMPQ Scoring Matrix'!NeckQ3</vt:lpstr>
      <vt:lpstr>'PROMIS G10 Scoring Matrix'!NeckQ3</vt:lpstr>
      <vt:lpstr>NeckQ3</vt:lpstr>
      <vt:lpstr>'HOOS Scoring Matrix'!NeckQ4</vt:lpstr>
      <vt:lpstr>'K10 Scoring Matrix'!NeckQ4</vt:lpstr>
      <vt:lpstr>'KOOS Scoring Matrix'!NeckQ4</vt:lpstr>
      <vt:lpstr>'OMPQ Scoring Matrix'!NeckQ4</vt:lpstr>
      <vt:lpstr>'PROMIS G10 Scoring Matrix'!NeckQ4</vt:lpstr>
      <vt:lpstr>NeckQ4</vt:lpstr>
      <vt:lpstr>'HOOS Scoring Matrix'!NeckQ5</vt:lpstr>
      <vt:lpstr>'K10 Scoring Matrix'!NeckQ5</vt:lpstr>
      <vt:lpstr>'KOOS Scoring Matrix'!NeckQ5</vt:lpstr>
      <vt:lpstr>'OMPQ Scoring Matrix'!NeckQ5</vt:lpstr>
      <vt:lpstr>'PROMIS G10 Scoring Matrix'!NeckQ5</vt:lpstr>
      <vt:lpstr>NeckQ5</vt:lpstr>
      <vt:lpstr>'HOOS Scoring Matrix'!NeckQ6</vt:lpstr>
      <vt:lpstr>'K10 Scoring Matrix'!NeckQ6</vt:lpstr>
      <vt:lpstr>'KOOS Scoring Matrix'!NeckQ6</vt:lpstr>
      <vt:lpstr>'OMPQ Scoring Matrix'!NeckQ6</vt:lpstr>
      <vt:lpstr>'PROMIS G10 Scoring Matrix'!NeckQ6</vt:lpstr>
      <vt:lpstr>NeckQ6</vt:lpstr>
      <vt:lpstr>'HOOS Scoring Matrix'!NeckQ7</vt:lpstr>
      <vt:lpstr>'K10 Scoring Matrix'!NeckQ7</vt:lpstr>
      <vt:lpstr>'KOOS Scoring Matrix'!NeckQ7</vt:lpstr>
      <vt:lpstr>'OMPQ Scoring Matrix'!NeckQ7</vt:lpstr>
      <vt:lpstr>'PROMIS G10 Scoring Matrix'!NeckQ7</vt:lpstr>
      <vt:lpstr>NeckQ7</vt:lpstr>
      <vt:lpstr>'HOOS Scoring Matrix'!NeckQ8</vt:lpstr>
      <vt:lpstr>'K10 Scoring Matrix'!NeckQ8</vt:lpstr>
      <vt:lpstr>'KOOS Scoring Matrix'!NeckQ8</vt:lpstr>
      <vt:lpstr>'OMPQ Scoring Matrix'!NeckQ8</vt:lpstr>
      <vt:lpstr>'PROMIS G10 Scoring Matrix'!NeckQ8</vt:lpstr>
      <vt:lpstr>NeckQ8</vt:lpstr>
      <vt:lpstr>'HOOS Scoring Matrix'!NeckQ9</vt:lpstr>
      <vt:lpstr>'KOOS Scoring Matrix'!NeckQ9</vt:lpstr>
      <vt:lpstr>'OMPQ Scoring Matrix'!NeckQ9</vt:lpstr>
      <vt:lpstr>'PROMIS G10 Scoring Matrix'!NeckQ9</vt:lpstr>
      <vt:lpstr>NeckQ9</vt:lpstr>
      <vt:lpstr>OMPQ_TypeTable</vt:lpstr>
      <vt:lpstr>OMPQ6Matrix</vt:lpstr>
      <vt:lpstr>OMPQMatrix</vt:lpstr>
      <vt:lpstr>OMPQMatrix10</vt:lpstr>
      <vt:lpstr>OMPQMatrix11</vt:lpstr>
      <vt:lpstr>OMPQMatrix12</vt:lpstr>
      <vt:lpstr>OMPQMatrix13to15</vt:lpstr>
      <vt:lpstr>OMPQMatrix16to20</vt:lpstr>
      <vt:lpstr>OMPQMatrix2</vt:lpstr>
      <vt:lpstr>OMPQMatrix3</vt:lpstr>
      <vt:lpstr>OMPQMatrix4and5</vt:lpstr>
      <vt:lpstr>OMPQMatrix6</vt:lpstr>
      <vt:lpstr>OMPQMatrix7</vt:lpstr>
      <vt:lpstr>OMPQMatrix8</vt:lpstr>
      <vt:lpstr>OMPQMatrix9</vt:lpstr>
      <vt:lpstr>OswestryScoringMatrix</vt:lpstr>
      <vt:lpstr>PROMISQ10</vt:lpstr>
      <vt:lpstr>PROMISQ1to9</vt:lpstr>
      <vt:lpstr>PROMISQ6</vt:lpstr>
      <vt:lpstr>PROMISQ7</vt:lpstr>
      <vt:lpstr>PROMISQ8</vt:lpstr>
      <vt:lpstr>QDash4</vt:lpstr>
      <vt:lpstr>QDash5</vt:lpstr>
      <vt:lpstr>QDash6</vt:lpstr>
      <vt:lpstr>QDash7</vt:lpstr>
      <vt:lpstr>QDash8</vt:lpstr>
      <vt:lpstr>ScoringMatrix</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2016-08-20T13:33:06Z</dcterms:modified>
</cp:coreProperties>
</file>