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4030" windowHeight="9990"/>
  </bookViews>
  <sheets>
    <sheet name="DCLBank2014" sheetId="7" r:id="rId1"/>
  </sheets>
  <calcPr calcId="145621" concurrentCalc="0"/>
</workbook>
</file>

<file path=xl/calcChain.xml><?xml version="1.0" encoding="utf-8"?>
<calcChain xmlns="http://schemas.openxmlformats.org/spreadsheetml/2006/main">
  <c r="H159" i="7" l="1"/>
  <c r="H160" i="7"/>
  <c r="H4" i="7"/>
  <c r="H5" i="7"/>
  <c r="H7" i="7"/>
  <c r="H8" i="7"/>
  <c r="H9" i="7"/>
  <c r="H10" i="7"/>
  <c r="H11" i="7"/>
  <c r="H12" i="7"/>
  <c r="H13" i="7"/>
  <c r="H14" i="7"/>
  <c r="H15" i="7"/>
  <c r="H16" i="7"/>
  <c r="H17" i="7"/>
  <c r="H18" i="7"/>
  <c r="E185" i="7"/>
  <c r="E184" i="7"/>
  <c r="E182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6" i="7"/>
  <c r="E183" i="7"/>
  <c r="E209" i="7"/>
  <c r="G451" i="7"/>
  <c r="E451" i="7"/>
  <c r="E211" i="7"/>
  <c r="I189" i="7"/>
  <c r="I188" i="7"/>
  <c r="C430" i="7"/>
  <c r="E210" i="7"/>
  <c r="C413" i="7"/>
  <c r="C388" i="7"/>
  <c r="C346" i="7"/>
  <c r="C326" i="7"/>
  <c r="C281" i="7"/>
  <c r="C261" i="7"/>
  <c r="E207" i="7"/>
  <c r="E213" i="7"/>
  <c r="E188" i="7"/>
  <c r="G177" i="7"/>
  <c r="E191" i="7"/>
  <c r="E190" i="7"/>
  <c r="E186" i="7"/>
  <c r="E189" i="7"/>
  <c r="E187" i="7"/>
  <c r="I183" i="7"/>
  <c r="I184" i="7"/>
  <c r="I185" i="7"/>
  <c r="I186" i="7"/>
  <c r="I187" i="7"/>
  <c r="H183" i="7"/>
  <c r="H187" i="7"/>
  <c r="H186" i="7"/>
  <c r="H185" i="7"/>
  <c r="H184" i="7"/>
  <c r="F196" i="7"/>
  <c r="F197" i="7"/>
  <c r="F198" i="7"/>
  <c r="F199" i="7"/>
  <c r="F200" i="7"/>
  <c r="F201" i="7"/>
  <c r="F202" i="7"/>
  <c r="F203" i="7"/>
  <c r="G200" i="7"/>
  <c r="G203" i="7"/>
  <c r="G202" i="7"/>
  <c r="G201" i="7"/>
  <c r="G199" i="7"/>
  <c r="G198" i="7"/>
  <c r="G197" i="7"/>
  <c r="G196" i="7"/>
  <c r="F177" i="7"/>
  <c r="I190" i="7"/>
  <c r="G206" i="7"/>
  <c r="E193" i="7"/>
</calcChain>
</file>

<file path=xl/sharedStrings.xml><?xml version="1.0" encoding="utf-8"?>
<sst xmlns="http://schemas.openxmlformats.org/spreadsheetml/2006/main" count="633" uniqueCount="336">
  <si>
    <t>Balance</t>
  </si>
  <si>
    <t>Date</t>
  </si>
  <si>
    <t>Description</t>
  </si>
  <si>
    <t>Debit Amount</t>
  </si>
  <si>
    <t>Credit Amount</t>
  </si>
  <si>
    <t>Deposit</t>
  </si>
  <si>
    <t>Withdrawl</t>
  </si>
  <si>
    <t>PAYPAL Transfer</t>
  </si>
  <si>
    <t>BANK CARD REPLACEMENT FEE</t>
  </si>
  <si>
    <t>Meeting</t>
  </si>
  <si>
    <t>Insurance</t>
  </si>
  <si>
    <t>Ground Maintenance (Carpet Installation)</t>
  </si>
  <si>
    <t>Check#</t>
  </si>
  <si>
    <t>Transaction</t>
  </si>
  <si>
    <t>Trophies &amp; prizes</t>
  </si>
  <si>
    <t>CPA</t>
  </si>
  <si>
    <t xml:space="preserve">Cash Deposit 400 COIT ROAD PLANO TX 006034 </t>
  </si>
  <si>
    <t>DEPOSIT BRANCH</t>
  </si>
  <si>
    <t>Umpiring Seminar</t>
  </si>
  <si>
    <t>Balls &amp; Tapes</t>
  </si>
  <si>
    <t>Trophies</t>
  </si>
  <si>
    <t>Ground Usage Charges</t>
  </si>
  <si>
    <t>Srinivasa Rao Kilaparti (Fall 2013 Seven Umpiring on 1/4/2014)</t>
  </si>
  <si>
    <t>COP LIBRARY OL ROO CHK CARD PUR 972-7694507 TX 060326 (Umpiring Seminar)</t>
  </si>
  <si>
    <t>Lokesh Naiker (DCL/DYCL/DWCL/DLCL Logo Designer)</t>
  </si>
  <si>
    <t>mmawards.com (Trophy Fall 2013)</t>
  </si>
  <si>
    <t>Indoor Cricket Academy (Nivia Tennis Ball)</t>
  </si>
  <si>
    <t>Zahid Reza (CPA 2014)</t>
  </si>
  <si>
    <t>04-02 PAYPAL *AMERCRICFE CHK CARD PUR 402-935-7733 CA 004362 150.00</t>
  </si>
  <si>
    <t>04-07 REGISTER.COM*12614 CHK CARD PUR 877-731-4442 NY 081717 59.94</t>
  </si>
  <si>
    <t>Lonestar Cricket Club (LoneStar Cricket Ground) 2014</t>
  </si>
  <si>
    <t>Rent-A-Umpire (Srinivasa Rao Kilaparti paid by the DCL Teams for Spring 2014)</t>
  </si>
  <si>
    <t>Rajesh Nair (DYCL Atlanta Trip)</t>
  </si>
  <si>
    <t>ACE RENT A CAR DAL CHK CARD PUR DALLAS TX 039357 220.00 (DYCL Atlanta Trip)</t>
  </si>
  <si>
    <t>CHILI'S CONYERS CHK CARD PUR CONYERS GA 000224 205.66 (DYCL Atlanta Trip)</t>
  </si>
  <si>
    <t>COP LIBRARY OL ROO CHK CARD PUR 972-7694507 TX 066361 (Umpiring Seminar)</t>
  </si>
  <si>
    <t>COP LIBRARY OL ROO CHK CARD PUR 972-7694507 TX 066362 (Umpiring Seminar)</t>
  </si>
  <si>
    <t>ACE RENT A CAR DAL CHK CARD PUR DALLAS TX 024785 (DYCL Atlanta Trip)</t>
  </si>
  <si>
    <t>RICE N ROTI/2411 C POS PURCHASE PLANO TX 321078 (Captains Meeting)</t>
  </si>
  <si>
    <t>400 COIT ROAD ATM CASH W/D PLANO TX 007707 (Umpiring DYCL)</t>
  </si>
  <si>
    <t>Printed DYCL Cotton Tshirt Exra Innings 135 Tshirt</t>
  </si>
  <si>
    <t>TRAVELODGE CHK CARD PUR COVINGTON GA 024671  (DYCL Atlanta Trip)</t>
  </si>
  <si>
    <t>TRAVELODGE CHK CARD PUR COVINGTON GA 024689  (DYCL Atlanta Trip)</t>
  </si>
  <si>
    <t>TRAVELODGE CHK CARD PUR COVINGTON GA 024697  (DYCL Atlanta Trip)</t>
  </si>
  <si>
    <t>TRAVELODGE CHK CARD PUR COVINGTON GA 024705  (DYCL Atlanta Trip)</t>
  </si>
  <si>
    <t>TRAVELODGE CHK CARD PUR COVINGTON GA 024713  (DYCL Atlanta Trip)</t>
  </si>
  <si>
    <t>TEXACO 00359826 CHK CARD PUR ATLANTA GA 327463  (DYCL Atlanta Trip)</t>
  </si>
  <si>
    <t>CHEVRON 00200109 CHK CARD PUR DELTA LA 334229  (DYCL Atlanta Trip)</t>
  </si>
  <si>
    <t>RACETRAC626 CHK CARD PUR DALLAS TX 077298  (DYCL Atlanta Trip)</t>
  </si>
  <si>
    <t>CHEVRON 00210159 CHK CARD PUR LITHONIA GA 640912 (DYCL Atlanta Trip)</t>
  </si>
  <si>
    <t>CHEVRON 00308518 CHK CARD PUR DELHI LA 954578  (DYCL Atlanta Trip)</t>
  </si>
  <si>
    <t>MARATHON PETRO1261 CHK CARD PUR BRIGHTON AL 004706  (DYCL Atlanta Trip)</t>
  </si>
  <si>
    <t>DAWAT EXPRESS CHK CARD PUR NORCROSS GA 014667  (DYCL Atlanta Trip)</t>
  </si>
  <si>
    <t>EOC #465 POS PURCHASE CALHOUN LA 467262  (DYCL Atlanta Trip)</t>
  </si>
  <si>
    <t>TACO BELL #2706 CHK CARD PUR MONROE LA 060166  (DYCL Atlanta Trip)</t>
  </si>
  <si>
    <t>SQ *MUMBAI MASALA CHK CARD PUR Norcross GA 007884  (DYCL Atlanta Trip)</t>
  </si>
  <si>
    <t>U-HAUL MOVING &amp; ST CHK CARD PUR PLANO TX 039892  (DYCL Atlanta Trip)</t>
  </si>
  <si>
    <t>SQ *MUMBAI MASALA CHK CARD PUR Norcross GA 021419  (DYCL Atlanta Trip)</t>
  </si>
  <si>
    <t>SRI KRISHNA VILAS CHK CARD PUR NORCROSS GA 000100  (DYCL Atlanta Trip)</t>
  </si>
  <si>
    <t>SQ *MUMBAI MASALA CHK CARD PUR Norcross GA 008388  (DYCL Atlanta Trip)</t>
  </si>
  <si>
    <t>DAWAT EXPRESS CHK CARD PUR NORCROSS GA 014672  (DYCL Atlanta Trip)</t>
  </si>
  <si>
    <t>SQ *MUMBAI MASALA CHK CARD PUR Norcross GA 026562  (DYCL Atlanta Trip)</t>
  </si>
  <si>
    <t>SQ *MUMBAI MASALA CHK CARD PUR Norcross GA 026558  (DYCL Atlanta Trip)</t>
  </si>
  <si>
    <t>THEME SOFT INC ACH PMT *****84614 (DCL Platinum Sponsorship)</t>
  </si>
  <si>
    <t>NYCL Registration Fees (DEPOSIT BRANCH)</t>
  </si>
  <si>
    <t>400 COIT ROAD ATM CASH W/D PLANO TX 009723</t>
  </si>
  <si>
    <t>CITY OF PLANO HEAL CHK CARD PUR PLANO TX 023478</t>
  </si>
  <si>
    <t>INDIA CHAAT CAFE CHK CARD PUR DALLAS TX 010150 (NYCL Organizers food)</t>
  </si>
  <si>
    <t>SAMSCLUB #8299 POS PURCHASE PLANO TX 129765 (NYCL Water)</t>
  </si>
  <si>
    <t>SOU THE HOME DEPOT POS PURCHASE RICHARDSON TX 527301 (NYCL Generator)</t>
  </si>
  <si>
    <t>ACE MART RESTAURAN CHK CARD PUR GARLAND TX 000053 (NYCL ICE Cone Machine)</t>
  </si>
  <si>
    <t>BIG D PARTY RENTAL CHK CARD PUR 972-489-9585 TX 078748 (NYCL Tents)</t>
  </si>
  <si>
    <t>FEDEX 91220299 CHK CARD PUR 800-4633339 TN 018235 (NYCL Under 12 Balls)</t>
  </si>
  <si>
    <t>THE HOME DEPOT 551 CHK CARD PUR PLANO TX 023528 (DCL Carpet)</t>
  </si>
  <si>
    <t>THE HOME DEPOT 650 CHK CARD PUR RICHARDSON TX 040287 (DCL Russell Creek Carpet Glue)</t>
  </si>
  <si>
    <t>DISCOUNT ASP.NET CHK CARD PUR 626-446-4881 CA 016042 (DCL Website /MySQL)</t>
  </si>
  <si>
    <t>DISCOUNT ASP.NET CHK CARD PUR 626-446-4881 CA 016049 (DYCL Website /MySQL)</t>
  </si>
  <si>
    <t>SOU THE HOME DEPOT POS PURCHASE PLANO TX 770001 (DCL Russell Creek Carpet G6)</t>
  </si>
  <si>
    <t>SOU THE HOME DEPOT POS PURCHASE PLANO TX 327001 (DCL Russell Creek Carpet G5)</t>
  </si>
  <si>
    <t>Jose R Alvarez Carpet Installation (G5/G6)</t>
  </si>
  <si>
    <t>AA Sports Asif Mujtaba Ji DWCL Clothing (Atlanta Womens Tournament)</t>
  </si>
  <si>
    <t>Rent-A-Umpire (Srinivasa Rao Kilaparti paid by the DCL Teams for Spring/Summer 2014)</t>
  </si>
  <si>
    <t>Muthukumaran Ramalingam (Fall 2013 + Spring 2014) Umpiring</t>
  </si>
  <si>
    <t>Koti Bommineni (Fall 2013 Umpiring)</t>
  </si>
  <si>
    <t>Texas Department of Public Safety (Kuljit personal use)</t>
  </si>
  <si>
    <t>Special Market Insurance (NYCL Tournament July 4th 2014 Insurance)</t>
  </si>
  <si>
    <t>Rent-A-Umpire (Srinivasa Rao Kilaparti paid by DCL Teams for Summer 2014)</t>
  </si>
  <si>
    <t>BIG D PARTY RENTAL POS RETURN 972-489-9585 TX 078745</t>
  </si>
  <si>
    <t>400 COIT ROAD ATM DEPOSIT PLANO TX 000427</t>
  </si>
  <si>
    <t>SOU THE HOME DEPOT POS PURCHASE PLANO TX 899801 (NYCL Tournament July 4th 2014)</t>
  </si>
  <si>
    <t>SOU THE HOME DEPOT POS PURCHASE PLANO TX 567701 (NYCL Tournament July 4th 2014)</t>
  </si>
  <si>
    <t>SOU THE HOME DEPOT POS PURCHASE RICHARDSON TX 384501 (NYCL Tournament July 4th 2014)</t>
  </si>
  <si>
    <t>ALEXANDER TENT CO CHK CARD PUR 9728692405 TX 069380 (NYCL Tournament July 4th 2014)</t>
  </si>
  <si>
    <t>ALEXANDER TENT CO CHK CARD PUR 9728692405 TX 069388 (NYCL Tournament July 4th 2014)</t>
  </si>
  <si>
    <t>TACO BELL 663 CHK CARD PUR PLANO TX 057301 (NYCL Tournament July 4th 2014 DCL Volunteers Food)</t>
  </si>
  <si>
    <t>400 COIT ROAD ATM CASH W/D PLANO TX 000112  (NYCL Tournament July 4th 2014 Umpiring)</t>
  </si>
  <si>
    <t>OFFICE MACHINES IN CHK CARD PUR DALLAS TX 017495(NYCL Tournament July 4th 2014 print outs)</t>
  </si>
  <si>
    <t>DEPOSIT BRANCH (Rocket Realty DWCL Sponsorship)</t>
  </si>
  <si>
    <t>400 COIT ROAD ATM CASH W/D PLANO TX 000340</t>
  </si>
  <si>
    <t>Bounce For Fun (Bounce Houses) (NYCL Tournament July 4th 2014)</t>
  </si>
  <si>
    <t>SOU THE HOME DEPOT POS PURCHASE PLANO TX 315001 (Mulch NYCL Tournament July 4th 2014)</t>
  </si>
  <si>
    <t>WAL-MART #3482 POS PURCHASE PLANO TX 955435 (NYCL Tournament July 4th 2014)</t>
  </si>
  <si>
    <t>SOU THE HOME DEPOT POS PURCHASE PLANO TX 023701 (NYCL Tournament July 4th 2014)</t>
  </si>
  <si>
    <t>SUBWAY 0001 CHK CARD PUR PLANO TX 016048 (NYCL Tournament July 4th 2014 DCL Volunteers Food )</t>
  </si>
  <si>
    <t>SOU THE HOME DEPOT POS PURCHASE PLANO TX 024001 (NYCL Tournament July 4th 2014)</t>
  </si>
  <si>
    <t>RACETRAC 253 CHK CARD PUR PLANO TX 012084 (NYCL Tournament July 4th 2014) Gas for Uhaul</t>
  </si>
  <si>
    <t>RACETRAC 253 0000 CHK CARD PUR PLANO TX 075189 (NYCL Tournament July 4th 2014) Gas for Uhaul</t>
  </si>
  <si>
    <t>BOUNCE FOR FUN CHK CARD PUR 469-633-1500 TX 044891 (NYCL Tournament July 4th 2014)</t>
  </si>
  <si>
    <t>U-HAUL MOVING &amp; ST CHK CARD PUR PLANO TX 061861 (NYCL Tournament July 4th 2014) Truck</t>
  </si>
  <si>
    <t>U-HAUL MOVING &amp; ST CHK CARD PUR PLANO TX 061853 (NYCL Tournament July 4th 2014) Truck</t>
  </si>
  <si>
    <t>UNITED SITE SERVIC CHK CARD PUR 800-864-5387 MA 060494 Rest rooms for Alma Ground (NYCL)</t>
  </si>
  <si>
    <t>INDIA CHAAT CAFE CHK CARD PUR DALLAS TX 010129 (NYCL Tournament July 4th 2014 DCL Volunteers Food )</t>
  </si>
  <si>
    <t>EMERGENCY ICE INC. CHK CARD PUR 214-717-6746 TX 050006  (NYCL Tournament July 4th 2014)</t>
  </si>
  <si>
    <t>USPS 4822260248 POS PURCHASE DALLAS TX 002500  (NYCL Tournament July 4th 2014 DCL Trophies shipped)</t>
  </si>
  <si>
    <t>400 COIT ROAD ATM DEPOSIT PLANO TX 001603</t>
  </si>
  <si>
    <t>400 COIT ROAD ATM CASH W/D PLANO TX 001604</t>
  </si>
  <si>
    <t>COP LIBRARY OL ROO CHK CARD PUR 972-7694507 TX 073488 (DCL Umpiring Seminar)</t>
  </si>
  <si>
    <t>Staples, Inc POS PURCHASE DALLAS TX 082001 (Printer Cartridge)</t>
  </si>
  <si>
    <t>Holiday Inn Express (Banquet NYCL Tournament 4th 2014)</t>
  </si>
  <si>
    <t>City Of Plano (NYCL Tournament July 4th 2014 Ground Fees)</t>
  </si>
  <si>
    <t>Srinidhi Kaniyar First Aid Kits (NYCL Tournament July 4th 2014)</t>
  </si>
  <si>
    <t>City Of Plano DCL Spring / Summer 2014 Ground Usage Fees</t>
  </si>
  <si>
    <t>RamaKrishna Korada (NYCL Banquet Food)</t>
  </si>
  <si>
    <t>Jose R Alvarez Carpet Installation (Garland Ground Repairs)</t>
  </si>
  <si>
    <t>INCHINS BAMBOO GAR CHK CARD PUR PLANO TX 062972 (ThemeSoft Champions Trophy)</t>
  </si>
  <si>
    <t>DISCOUNT ASP.NET CHK CARD PUR 626-446-4881 CA 016042</t>
  </si>
  <si>
    <t>WAL-MART #3482 POS PURCHASE PLANO TX 774790 9.92 (Water DYCL Fall 2014 Games)</t>
  </si>
  <si>
    <t>400 COIT ROAD ATM CASH W/D PLANO TX 002788 (Umpiring DYCL Fall 2014 Games)</t>
  </si>
  <si>
    <t>400 COIT ROAD ATM CASH W/D PLANO TX 003049 (Umpiring DYCL Fall 2014 Games)</t>
  </si>
  <si>
    <t>400 COIT ROAD ATM CASH W/D PLANO TX 003643 (Umpiring DYCL Fall 2014 Games)</t>
  </si>
  <si>
    <t>400 COIT ROAD ATM CASH W/D PLANO TX 003705 (Umpiring DYCL Fall 2014 Games)</t>
  </si>
  <si>
    <t>PAYPAL TRANSFER 5PA228BH64J5W DCL Teams Summer /Fall Registration Fees DCL/DYCL</t>
  </si>
  <si>
    <t>400 COIT ROAD ATM CASH W/D PLANO TX 004324 (Umpiring DYCL Fall 2014 Games)</t>
  </si>
  <si>
    <t>400 COIT ROAD ATM CASH W/D PLANO TX 004325 (Umpiring DYCL Fall 2014 Games)</t>
  </si>
  <si>
    <t>400 COIT ROAD ATM CASH W/D PLANO TX 004643 (Umpiring DYCL Fall 2014 Games)</t>
  </si>
  <si>
    <t>400 COIT ROAD ATM CASH W/D PLANO TX 004886 (Umpiring DYCL Fall 2014 Games)</t>
  </si>
  <si>
    <t>400 COIT ROAD ATM CASH W/D PLANO TX 004923 (Umpiring DYCL Fall 2014 Games)</t>
  </si>
  <si>
    <t>400 COIT ROAD ATM DEPOSIT PLANO TX 005870</t>
  </si>
  <si>
    <t>WITHDRAWAL (Umpiring DYCL Fall 2014 Games)</t>
  </si>
  <si>
    <t>Carol Shih (DWCL Atlanta Trip)</t>
  </si>
  <si>
    <t>CITICARDS PAYMENT - *****4211220418 (HomeDepot NYCL Generator Return)</t>
  </si>
  <si>
    <t>400 COIT ROAD ATM CASH W/D PLANO TX 006734 (Umpiring DCL/DLCL/DYCL Fall 2014 Games)</t>
  </si>
  <si>
    <t>400 COIT ROAD ATM CASH W/D PLANO TX 006727 (Umpiring DCL/DLCL/DYCL Fall 2014 Games)</t>
  </si>
  <si>
    <t>400 COIT ROAD ATM CASH W/D PLANO TX 006710 (Umpiring DCL/DLCL/DYCL Fall 2014 Games)</t>
  </si>
  <si>
    <t>City Of Plano (DCL/DLCL/DYCL Summer/Fall 2014 Ground Fees)</t>
  </si>
  <si>
    <t>Rent-A-Umpire (Srinivasa Rao Kilaparti paid by DCL Teams for Fall 2014)</t>
  </si>
  <si>
    <t>TEXAS MUTUAL INS WEB PAY - *****0562255238 (Allen Workers Compensation Insurance)</t>
  </si>
  <si>
    <t>BEDESSEE SPORTING CHK CARD PUR 718-272-1300 NY 020356 (Tape Tennis Balls for DCL 2015)</t>
  </si>
  <si>
    <t>India</t>
  </si>
  <si>
    <t>Final Update</t>
  </si>
  <si>
    <t>PRANAV NIKUMB 520.00 USD (31486.00 INR) [X061857032743953]</t>
  </si>
  <si>
    <t>PRANAV NIKUMB 2999.00 USD (178890.00 INR) [X061815769010267]</t>
  </si>
  <si>
    <t>Bank Account x-9788 [Bank Deposit]</t>
  </si>
  <si>
    <t>Transaction History Xoom Transfer (Fall Stanford Test Special Balls Bought using the ICA account as Xoom account was created last year.</t>
  </si>
  <si>
    <t>Xoom Transaction</t>
  </si>
  <si>
    <t>ACT*Plano Parks Re CHK CARD PUR 877-228-4881 CA 014609 (City Of Plano Summer Fees)</t>
  </si>
  <si>
    <t>G10</t>
  </si>
  <si>
    <t>G11</t>
  </si>
  <si>
    <t>G28</t>
  </si>
  <si>
    <t>G129</t>
  </si>
  <si>
    <t>G137</t>
  </si>
  <si>
    <t>G140</t>
  </si>
  <si>
    <t>G162</t>
  </si>
  <si>
    <t>G131</t>
  </si>
  <si>
    <t>mmawards.com (DCL Spring Trophy 2014)</t>
  </si>
  <si>
    <t>mmawards.com (Sponsors Plaques for NYCL Tournament Trophy 2014 from DCL)</t>
  </si>
  <si>
    <t>mmawards.com (NYCL Tournament Trophies July 4th 2014)</t>
  </si>
  <si>
    <t>G21</t>
  </si>
  <si>
    <t>G91</t>
  </si>
  <si>
    <t>G93</t>
  </si>
  <si>
    <t>G94</t>
  </si>
  <si>
    <t>G155</t>
  </si>
  <si>
    <t>Total</t>
  </si>
  <si>
    <t>Sold 100 Tennis Balls to AA Sports</t>
  </si>
  <si>
    <t>DCL Presented DYCL Player Guransh-Singh Nanda New Bat for Scoring two Centuries (Paid AA Sports)</t>
  </si>
  <si>
    <t>Saif Haque (Outrageous Cricket Ground) 2014</t>
  </si>
  <si>
    <t>Kamran Khan (Garland Ground Rent) 2014</t>
  </si>
  <si>
    <t>Ending Balance 2014</t>
  </si>
  <si>
    <t>NYCL 2014 July 4th Tournament</t>
  </si>
  <si>
    <t>Contract Labor - Umpiring 2014</t>
  </si>
  <si>
    <t>DCL Ground Usage Charges</t>
  </si>
  <si>
    <t>Internet &amp; Website (DYCL/DCL/DLCL) my.discountasp.net database, securing package and hosting fees</t>
  </si>
  <si>
    <t>iTech US, Inc. (Dallas Cricket League Sponsor)</t>
  </si>
  <si>
    <t>Infolab Solutions, INC. (Dallas Cricket League Sponsor)</t>
  </si>
  <si>
    <t>Intellisoft Technologies INC. (Dallas Cricket League Sponsor)</t>
  </si>
  <si>
    <t>DEPOSIT BRANCH (american smb services DWCL Sponsorship) (Dallas Cricket League)</t>
  </si>
  <si>
    <t>DYCL Spring Registrations 2014</t>
  </si>
  <si>
    <t>DALLAS TIGERS</t>
  </si>
  <si>
    <t>LAGAAN XI</t>
  </si>
  <si>
    <t>BOOMSTICK MAFIA CC</t>
  </si>
  <si>
    <t>NTT DATA STARS</t>
  </si>
  <si>
    <t>FORCE X1</t>
  </si>
  <si>
    <t>GIANT STRIKERS</t>
  </si>
  <si>
    <t>CIRRUS ( CIRRUS RED )</t>
  </si>
  <si>
    <t>HYDERABAD BOYZ</t>
  </si>
  <si>
    <t>DESI BOYZ</t>
  </si>
  <si>
    <t>TEXAS TITANS</t>
  </si>
  <si>
    <t>SPARTANS</t>
  </si>
  <si>
    <t>ROYAL SUNRISERS</t>
  </si>
  <si>
    <t>IRVINGWARRIORS</t>
  </si>
  <si>
    <t>ZEO WARRIORS</t>
  </si>
  <si>
    <t>ROYALS CC</t>
  </si>
  <si>
    <t>FRIENDS CC</t>
  </si>
  <si>
    <t>ACEXI</t>
  </si>
  <si>
    <t>IRVING CHARGERS</t>
  </si>
  <si>
    <t>ALLEN BD TIGERS</t>
  </si>
  <si>
    <t>UNITEDELEVEN</t>
  </si>
  <si>
    <t>INCREDIBLE INDIANS</t>
  </si>
  <si>
    <t>DALLAS CHARGERS</t>
  </si>
  <si>
    <t>DALLAS TORNADOES</t>
  </si>
  <si>
    <t>THE FIGHTERS</t>
  </si>
  <si>
    <t>VICKINGCHALLENGERS</t>
  </si>
  <si>
    <t>CHALLENGERS CC</t>
  </si>
  <si>
    <t>DALLAS DAREDEVILS</t>
  </si>
  <si>
    <t>LYCANS</t>
  </si>
  <si>
    <t>CURD RICE</t>
  </si>
  <si>
    <t>DESI DYNAMITES</t>
  </si>
  <si>
    <t>KING COBRAS CC</t>
  </si>
  <si>
    <t>DALLAS DYNAMITES</t>
  </si>
  <si>
    <t>Name</t>
  </si>
  <si>
    <t>AVENGERS</t>
  </si>
  <si>
    <t>PLANO TIGERS</t>
  </si>
  <si>
    <t>SMU MUSTANGS BLUE</t>
  </si>
  <si>
    <t>TRUECRICKETERS</t>
  </si>
  <si>
    <t>Paid DCL</t>
  </si>
  <si>
    <t>PAYPAL TRANSFER DCL Tape Ball Teams Spring Registration Fees</t>
  </si>
  <si>
    <t>PAYPAL TRANSFER DLCL Leather Ball Teams Spring Registration Fees</t>
  </si>
  <si>
    <t>UTDCC</t>
  </si>
  <si>
    <t>TEXAS RANGERS</t>
  </si>
  <si>
    <t>SUPER KINGS</t>
  </si>
  <si>
    <t>CIRRUS</t>
  </si>
  <si>
    <t>FORCE XI</t>
  </si>
  <si>
    <t>SPADES</t>
  </si>
  <si>
    <t>HYDERABAD BOYS</t>
  </si>
  <si>
    <t>BUCCANNERS</t>
  </si>
  <si>
    <t>MUSTANGS CC</t>
  </si>
  <si>
    <t>PLANO PACKERS</t>
  </si>
  <si>
    <t>365 CRICKET CLUB</t>
  </si>
  <si>
    <t>DCCC</t>
  </si>
  <si>
    <t>PAYPAL TRANSFER</t>
  </si>
  <si>
    <t>PAYPAL TRANSFER 5PA228BH64J5W DCL Tape Ball Teams Summer Registration Fees</t>
  </si>
  <si>
    <t>PAYPAL TRANSFER 5PA228BH64J5W DLCL Leather Ball Teams Summer Registration Fees</t>
  </si>
  <si>
    <t>PAYPAL TRANSFER 5PA228BH64J5W DCL Tape Ball Teams Fall Registration Fees</t>
  </si>
  <si>
    <t>PAYPAL TRANSFER 5PA228BH64J5W DLCL Leather Ball Teams Fall Registration Fees</t>
  </si>
  <si>
    <t>No</t>
  </si>
  <si>
    <t>Amount</t>
  </si>
  <si>
    <t>Teams</t>
  </si>
  <si>
    <t>ACE XI</t>
  </si>
  <si>
    <t>BALLBUSTERS</t>
  </si>
  <si>
    <t>BUCCANEERS</t>
  </si>
  <si>
    <t>CIRRUS (CIRUS RED)</t>
  </si>
  <si>
    <t>CURD RICE CRICKET CLUB</t>
  </si>
  <si>
    <t>IRVING WARRIORS</t>
  </si>
  <si>
    <t>SMASHERS</t>
  </si>
  <si>
    <t>TECHRICKETERS</t>
  </si>
  <si>
    <t>THE AMPS</t>
  </si>
  <si>
    <t>UNITED ELEVEN</t>
  </si>
  <si>
    <t>ZEOWARRIORS</t>
  </si>
  <si>
    <t>BLACK STALLIONS</t>
  </si>
  <si>
    <t>BLUE STARS CRICKET CLUB</t>
  </si>
  <si>
    <t>PLANOPACKERS</t>
  </si>
  <si>
    <t>ANVETA BULLS</t>
  </si>
  <si>
    <t>CHILLERS</t>
  </si>
  <si>
    <t>INDIA BLUE (ROYAL SUNRISERS)</t>
  </si>
  <si>
    <t>Summer DCL</t>
  </si>
  <si>
    <t>Tape Ball</t>
  </si>
  <si>
    <t>Spring DCL</t>
  </si>
  <si>
    <t>Leather Ball</t>
  </si>
  <si>
    <t>PLANO PACT (ELEVEN MUSKETEERS)</t>
  </si>
  <si>
    <t>RED BULLS (DALLAS TIGERS LCC)</t>
  </si>
  <si>
    <t>ALLENBDTIGERS</t>
  </si>
  <si>
    <t>BLAZING XI</t>
  </si>
  <si>
    <t>BRECKINRIDGE CRICKET CLUB</t>
  </si>
  <si>
    <t>CURD RICE CC</t>
  </si>
  <si>
    <t>DALLAS DARE DEVILS</t>
  </si>
  <si>
    <t>FRISCO BANGLADESHI CC</t>
  </si>
  <si>
    <t>GREEN XI</t>
  </si>
  <si>
    <t>INDIA BLUE</t>
  </si>
  <si>
    <t>TEXAS REBELS</t>
  </si>
  <si>
    <t>UNITED 11</t>
  </si>
  <si>
    <t>VENOM 11</t>
  </si>
  <si>
    <t>VR LIONS</t>
  </si>
  <si>
    <t>Fall DCL</t>
  </si>
  <si>
    <t>BIS WEST LAKE CRICKET CLUB</t>
  </si>
  <si>
    <t>EPIC CRICKET CLUB</t>
  </si>
  <si>
    <t>Number</t>
  </si>
  <si>
    <t>DCL Sponsors</t>
  </si>
  <si>
    <t>DCL Event Funds</t>
  </si>
  <si>
    <t>DCL/DLCL Teams Registration 2014</t>
  </si>
  <si>
    <t>INTL WIRE OUT W/MAIL (Robinson Leather Balls) Spring 2014</t>
  </si>
  <si>
    <t>INT'L WIRE OUT FEE Balls  (Spring 2014)</t>
  </si>
  <si>
    <t>Patterson &amp; Associates (DCL/DLCL/DYCL/DWCL Insurance 2014)</t>
  </si>
  <si>
    <t>DCL Event Funds Collected During July 4th 2014 from DCL Teams</t>
  </si>
  <si>
    <t>G182</t>
  </si>
  <si>
    <t>G184</t>
  </si>
  <si>
    <t>Paid DLCL</t>
  </si>
  <si>
    <t>Teams Registration 2014</t>
  </si>
  <si>
    <t>Spring DLCL</t>
  </si>
  <si>
    <t>Summer DLCL</t>
  </si>
  <si>
    <t>Fall DLCL</t>
  </si>
  <si>
    <t>Gurnoor-Singh</t>
  </si>
  <si>
    <t>Ravinder-Singh</t>
  </si>
  <si>
    <t>Ravinder-Singh's Spouse</t>
  </si>
  <si>
    <t>Kuljit-Singh Nijjar</t>
  </si>
  <si>
    <t>Aswin Nair</t>
  </si>
  <si>
    <t>Abhiram Valisammagari</t>
  </si>
  <si>
    <t>Atulya Palacharla</t>
  </si>
  <si>
    <t>Bhargav</t>
  </si>
  <si>
    <t>Rishi Shimpi</t>
  </si>
  <si>
    <t>Raj Shimpi</t>
  </si>
  <si>
    <t>Tanay Rishi</t>
  </si>
  <si>
    <t>Praneel Jadav</t>
  </si>
  <si>
    <t>Yes</t>
  </si>
  <si>
    <t>Harris Nadeem</t>
  </si>
  <si>
    <t xml:space="preserve">Burhan Nadeem </t>
  </si>
  <si>
    <t>Yousaf Nadeem</t>
  </si>
  <si>
    <t>Paresh Jadav</t>
  </si>
  <si>
    <t>Munish Rishi</t>
  </si>
  <si>
    <t>Player Name (First Name - Last Name)</t>
  </si>
  <si>
    <t>Check/Cash Paid</t>
  </si>
  <si>
    <t>Travling by Air (Yes / No)</t>
  </si>
  <si>
    <t>Dues</t>
  </si>
  <si>
    <t>DYCL Player Registrations 2014 Spring/Fall/Summer/Winter</t>
  </si>
  <si>
    <t>DYCL Player Registrations 2014 Atlanta Trip</t>
  </si>
  <si>
    <t>DEPOSIT</t>
  </si>
  <si>
    <t>Dr Paresh Jadav Houston Sponsored Dallas Youth Cricket League</t>
  </si>
  <si>
    <t>Cash Deposit 400 COIT ROAD PLANO TX 006034 (DYCL Player Registrations 2014 Atlanta Trip)</t>
  </si>
  <si>
    <t>NYCL Tshirt Fees  (Asif Mujtaba Ji) (First Payment)</t>
  </si>
  <si>
    <t>ACF Membership</t>
  </si>
  <si>
    <t>mmawards.com (DCL Summer Trophy 2014)</t>
  </si>
  <si>
    <r>
      <t xml:space="preserve">Indoor Cricket Academy </t>
    </r>
    <r>
      <rPr>
        <b/>
        <sz val="11"/>
        <color rgb="FFFF0000"/>
        <rFont val="Calibri"/>
        <family val="2"/>
        <scheme val="minor"/>
      </rPr>
      <t>(Stanford DLCL Leather Ball Fall 2014)</t>
    </r>
    <r>
      <rPr>
        <sz val="11"/>
        <color theme="1"/>
        <rFont val="Calibri"/>
        <family val="2"/>
        <scheme val="minor"/>
      </rPr>
      <t xml:space="preserve"> See Details Below Xoom Transaction)</t>
    </r>
  </si>
  <si>
    <t>Themesoft Sponsored Lunch (Long weekend tournament!) (ThemeSoft Champions Trophy)</t>
  </si>
  <si>
    <t>mmawards.com (DCL Fall Trophy 2014)</t>
  </si>
  <si>
    <t>USA Cricket Academy DCL Sponsoring Under 17/Under 19 India Tour</t>
  </si>
  <si>
    <t>Electriciandepot.com White Electrical Tapes (Indoor Cricket Academy)</t>
  </si>
  <si>
    <t>Vijay The Fighters team (Fall 2014 Umpiring in December) [Pending]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</si>
</sst>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8" fontId="0" fillId="0" borderId="0" xfId="0" applyNumberFormat="1"/>
    <xf numFmtId="0" fontId="0" fillId="0" borderId="20" xfId="0" applyBorder="1"/>
    <xf numFmtId="0" fontId="0" fillId="0" borderId="10" xfId="0" applyFill="1" applyBorder="1"/>
    <xf numFmtId="0" fontId="0" fillId="0" borderId="14" xfId="0" applyBorder="1" applyAlignment="1">
      <alignment horizontal="center"/>
    </xf>
    <xf numFmtId="0" fontId="0" fillId="34" borderId="10" xfId="0" applyFill="1" applyBorder="1"/>
    <xf numFmtId="0" fontId="0" fillId="0" borderId="21" xfId="0" applyFill="1" applyBorder="1"/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8" fontId="0" fillId="0" borderId="10" xfId="0" applyNumberFormat="1" applyBorder="1" applyAlignment="1">
      <alignment horizontal="center"/>
    </xf>
    <xf numFmtId="8" fontId="0" fillId="0" borderId="20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20" xfId="0" applyFill="1" applyBorder="1"/>
    <xf numFmtId="0" fontId="0" fillId="0" borderId="20" xfId="0" applyFont="1" applyBorder="1"/>
    <xf numFmtId="8" fontId="0" fillId="0" borderId="15" xfId="0" applyNumberFormat="1" applyBorder="1" applyAlignment="1">
      <alignment horizontal="center"/>
    </xf>
    <xf numFmtId="8" fontId="0" fillId="0" borderId="0" xfId="0" applyNumberFormat="1" applyAlignment="1">
      <alignment horizontal="center"/>
    </xf>
    <xf numFmtId="8" fontId="0" fillId="0" borderId="21" xfId="0" applyNumberFormat="1" applyFill="1" applyBorder="1" applyAlignment="1">
      <alignment horizontal="center"/>
    </xf>
    <xf numFmtId="8" fontId="0" fillId="0" borderId="17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5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8" fontId="0" fillId="0" borderId="18" xfId="0" applyNumberFormat="1" applyBorder="1" applyAlignment="1">
      <alignment horizontal="center"/>
    </xf>
    <xf numFmtId="0" fontId="20" fillId="33" borderId="0" xfId="0" applyFont="1" applyFill="1"/>
    <xf numFmtId="8" fontId="0" fillId="0" borderId="22" xfId="0" applyNumberFormat="1" applyBorder="1" applyAlignment="1">
      <alignment horizontal="left"/>
    </xf>
    <xf numFmtId="8" fontId="0" fillId="0" borderId="23" xfId="0" applyNumberFormat="1" applyBorder="1" applyAlignment="1">
      <alignment horizontal="left"/>
    </xf>
    <xf numFmtId="8" fontId="0" fillId="0" borderId="24" xfId="0" applyNumberFormat="1" applyBorder="1" applyAlignment="1">
      <alignment horizontal="left"/>
    </xf>
    <xf numFmtId="0" fontId="0" fillId="0" borderId="25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5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25" xfId="0" applyBorder="1"/>
    <xf numFmtId="164" fontId="0" fillId="0" borderId="0" xfId="0" applyNumberFormat="1"/>
    <xf numFmtId="14" fontId="0" fillId="34" borderId="20" xfId="0" applyNumberFormat="1" applyFill="1" applyBorder="1" applyAlignment="1">
      <alignment horizontal="center"/>
    </xf>
    <xf numFmtId="0" fontId="0" fillId="34" borderId="20" xfId="0" applyFill="1" applyBorder="1"/>
    <xf numFmtId="0" fontId="0" fillId="34" borderId="19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20" xfId="0" applyNumberForma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5" xfId="0" applyBorder="1"/>
    <xf numFmtId="0" fontId="21" fillId="0" borderId="26" xfId="0" applyFont="1" applyBorder="1" applyAlignment="1">
      <alignment horizontal="center"/>
    </xf>
    <xf numFmtId="6" fontId="21" fillId="0" borderId="27" xfId="0" applyNumberFormat="1" applyFont="1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22" fillId="35" borderId="28" xfId="0" applyFont="1" applyFill="1" applyBorder="1" applyAlignment="1">
      <alignment wrapText="1"/>
    </xf>
    <xf numFmtId="0" fontId="22" fillId="35" borderId="28" xfId="0" applyFont="1" applyFill="1" applyBorder="1" applyAlignment="1">
      <alignment horizontal="center" wrapText="1"/>
    </xf>
    <xf numFmtId="0" fontId="22" fillId="35" borderId="24" xfId="0" applyFont="1" applyFill="1" applyBorder="1" applyAlignment="1">
      <alignment horizontal="center" wrapText="1"/>
    </xf>
    <xf numFmtId="0" fontId="21" fillId="0" borderId="31" xfId="0" applyFont="1" applyBorder="1" applyAlignment="1">
      <alignment horizontal="center"/>
    </xf>
    <xf numFmtId="0" fontId="21" fillId="0" borderId="11" xfId="0" applyFont="1" applyBorder="1" applyAlignment="1">
      <alignment wrapText="1"/>
    </xf>
    <xf numFmtId="0" fontId="21" fillId="0" borderId="29" xfId="0" applyFont="1" applyBorder="1" applyAlignment="1"/>
    <xf numFmtId="0" fontId="21" fillId="0" borderId="26" xfId="0" applyFont="1" applyBorder="1" applyAlignment="1"/>
    <xf numFmtId="0" fontId="21" fillId="0" borderId="30" xfId="0" applyFont="1" applyBorder="1" applyAlignment="1"/>
    <xf numFmtId="0" fontId="21" fillId="0" borderId="31" xfId="0" applyFont="1" applyBorder="1" applyAlignment="1"/>
    <xf numFmtId="0" fontId="0" fillId="0" borderId="14" xfId="0" applyFill="1" applyBorder="1" applyAlignment="1">
      <alignment horizontal="center"/>
    </xf>
    <xf numFmtId="6" fontId="21" fillId="0" borderId="32" xfId="0" applyNumberFormat="1" applyFont="1" applyBorder="1" applyAlignment="1">
      <alignment horizontal="center"/>
    </xf>
    <xf numFmtId="6" fontId="21" fillId="0" borderId="26" xfId="0" applyNumberFormat="1" applyFont="1" applyBorder="1" applyAlignment="1">
      <alignment horizontal="center"/>
    </xf>
    <xf numFmtId="6" fontId="21" fillId="0" borderId="31" xfId="0" applyNumberFormat="1" applyFont="1" applyBorder="1" applyAlignment="1">
      <alignment horizontal="center"/>
    </xf>
    <xf numFmtId="0" fontId="0" fillId="0" borderId="10" xfId="0" applyBorder="1" applyAlignment="1"/>
    <xf numFmtId="14" fontId="0" fillId="0" borderId="12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9" fillId="0" borderId="0" xfId="42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51"/>
  <sheetViews>
    <sheetView tabSelected="1" topLeftCell="C152" workbookViewId="0">
      <selection activeCell="H161" sqref="H161"/>
    </sheetView>
  </sheetViews>
  <sheetFormatPr defaultRowHeight="15" x14ac:dyDescent="0.25"/>
  <cols>
    <col min="2" max="2" width="13.140625" style="1" customWidth="1"/>
    <col min="3" max="3" width="13" style="1" customWidth="1"/>
    <col min="4" max="4" width="98.42578125" customWidth="1"/>
    <col min="5" max="5" width="21" bestFit="1" customWidth="1"/>
    <col min="6" max="6" width="30.7109375" style="1" customWidth="1"/>
    <col min="7" max="7" width="14.140625" style="1" bestFit="1" customWidth="1"/>
    <col min="8" max="8" width="14.42578125" style="1" customWidth="1"/>
    <col min="9" max="9" width="21.5703125" customWidth="1"/>
  </cols>
  <sheetData>
    <row r="1" spans="2:8" ht="15.75" thickBot="1" x14ac:dyDescent="0.3">
      <c r="H1" s="28"/>
    </row>
    <row r="2" spans="2:8" x14ac:dyDescent="0.25">
      <c r="B2" s="15"/>
      <c r="C2" s="18"/>
      <c r="D2" s="5"/>
      <c r="E2" s="5"/>
      <c r="F2" s="72">
        <v>41639</v>
      </c>
      <c r="G2" s="18" t="s">
        <v>0</v>
      </c>
      <c r="H2" s="28">
        <v>13194.509999999986</v>
      </c>
    </row>
    <row r="3" spans="2:8" x14ac:dyDescent="0.25">
      <c r="B3" s="12" t="s">
        <v>12</v>
      </c>
      <c r="C3" s="19" t="s">
        <v>1</v>
      </c>
      <c r="D3" s="3" t="s">
        <v>2</v>
      </c>
      <c r="E3" s="3" t="s">
        <v>13</v>
      </c>
      <c r="F3" s="19" t="s">
        <v>3</v>
      </c>
      <c r="G3" s="19" t="s">
        <v>4</v>
      </c>
      <c r="H3" s="28" t="s">
        <v>0</v>
      </c>
    </row>
    <row r="4" spans="2:8" x14ac:dyDescent="0.25">
      <c r="B4" s="16">
        <v>1502</v>
      </c>
      <c r="C4" s="20">
        <v>41666</v>
      </c>
      <c r="D4" s="10" t="s">
        <v>175</v>
      </c>
      <c r="E4" s="10" t="s">
        <v>6</v>
      </c>
      <c r="F4" s="73"/>
      <c r="G4" s="24">
        <v>1500</v>
      </c>
      <c r="H4" s="28">
        <f>(H2 - G4)</f>
        <v>11694.509999999986</v>
      </c>
    </row>
    <row r="5" spans="2:8" x14ac:dyDescent="0.25">
      <c r="B5" s="16">
        <v>1504</v>
      </c>
      <c r="C5" s="20">
        <v>41662</v>
      </c>
      <c r="D5" s="3" t="s">
        <v>176</v>
      </c>
      <c r="E5" s="3" t="s">
        <v>6</v>
      </c>
      <c r="F5" s="74"/>
      <c r="G5" s="23">
        <v>1500</v>
      </c>
      <c r="H5" s="28">
        <f t="shared" ref="H5:H23" si="0">(H4 - G5)</f>
        <v>10194.509999999986</v>
      </c>
    </row>
    <row r="6" spans="2:8" x14ac:dyDescent="0.25">
      <c r="B6" s="16">
        <v>1506</v>
      </c>
      <c r="C6" s="20">
        <v>41667</v>
      </c>
      <c r="D6" s="10" t="s">
        <v>22</v>
      </c>
      <c r="E6" s="10" t="s">
        <v>6</v>
      </c>
      <c r="F6" s="73"/>
      <c r="G6" s="24">
        <v>50</v>
      </c>
      <c r="H6" s="28">
        <f t="shared" si="0"/>
        <v>10144.509999999986</v>
      </c>
    </row>
    <row r="7" spans="2:8" x14ac:dyDescent="0.25">
      <c r="B7" s="16"/>
      <c r="C7" s="21">
        <v>41676</v>
      </c>
      <c r="D7" s="10" t="s">
        <v>226</v>
      </c>
      <c r="E7" s="3" t="s">
        <v>5</v>
      </c>
      <c r="F7" s="73">
        <v>5432.8000000000011</v>
      </c>
      <c r="G7" s="24"/>
      <c r="H7" s="28">
        <f>(H5 +F7)</f>
        <v>15627.309999999987</v>
      </c>
    </row>
    <row r="8" spans="2:8" x14ac:dyDescent="0.25">
      <c r="B8" s="16"/>
      <c r="C8" s="21">
        <v>41676</v>
      </c>
      <c r="D8" s="10" t="s">
        <v>239</v>
      </c>
      <c r="E8" s="3" t="s">
        <v>5</v>
      </c>
      <c r="F8" s="73">
        <v>17.47</v>
      </c>
      <c r="G8" s="24"/>
      <c r="H8" s="28">
        <f>(H7 + F8)</f>
        <v>15644.779999999986</v>
      </c>
    </row>
    <row r="9" spans="2:8" x14ac:dyDescent="0.25">
      <c r="B9" s="16"/>
      <c r="C9" s="21">
        <v>41676</v>
      </c>
      <c r="D9" s="10" t="s">
        <v>225</v>
      </c>
      <c r="E9" s="3" t="s">
        <v>5</v>
      </c>
      <c r="F9" s="73">
        <v>10418.639999999996</v>
      </c>
      <c r="G9" s="24"/>
      <c r="H9" s="28">
        <f>(H8 + F9)</f>
        <v>26063.419999999984</v>
      </c>
    </row>
    <row r="10" spans="2:8" x14ac:dyDescent="0.25">
      <c r="B10" s="16"/>
      <c r="C10" s="21">
        <v>41677</v>
      </c>
      <c r="D10" s="10" t="s">
        <v>23</v>
      </c>
      <c r="E10" s="10" t="s">
        <v>6</v>
      </c>
      <c r="F10" s="73"/>
      <c r="G10" s="24">
        <v>87.5</v>
      </c>
      <c r="H10" s="28">
        <f t="shared" si="0"/>
        <v>25975.919999999984</v>
      </c>
    </row>
    <row r="11" spans="2:8" x14ac:dyDescent="0.25">
      <c r="B11" s="16"/>
      <c r="C11" s="21">
        <v>41682</v>
      </c>
      <c r="D11" s="3" t="s">
        <v>289</v>
      </c>
      <c r="E11" s="3" t="s">
        <v>6</v>
      </c>
      <c r="F11" s="74"/>
      <c r="G11" s="23">
        <v>3260</v>
      </c>
      <c r="H11" s="28">
        <f t="shared" si="0"/>
        <v>22715.919999999984</v>
      </c>
    </row>
    <row r="12" spans="2:8" x14ac:dyDescent="0.25">
      <c r="B12" s="16"/>
      <c r="C12" s="21">
        <v>41682</v>
      </c>
      <c r="D12" s="10" t="s">
        <v>290</v>
      </c>
      <c r="E12" s="10" t="s">
        <v>6</v>
      </c>
      <c r="F12" s="73"/>
      <c r="G12" s="24">
        <v>40</v>
      </c>
      <c r="H12" s="28">
        <f t="shared" si="0"/>
        <v>22675.919999999984</v>
      </c>
    </row>
    <row r="13" spans="2:8" x14ac:dyDescent="0.25">
      <c r="B13" s="16">
        <v>1507</v>
      </c>
      <c r="C13" s="21">
        <v>41684</v>
      </c>
      <c r="D13" s="10" t="s">
        <v>24</v>
      </c>
      <c r="E13" s="10" t="s">
        <v>6</v>
      </c>
      <c r="F13" s="73"/>
      <c r="G13" s="24">
        <v>200</v>
      </c>
      <c r="H13" s="28">
        <f t="shared" si="0"/>
        <v>22475.919999999984</v>
      </c>
    </row>
    <row r="14" spans="2:8" x14ac:dyDescent="0.25">
      <c r="B14" s="16">
        <v>1509</v>
      </c>
      <c r="C14" s="21">
        <v>41694</v>
      </c>
      <c r="D14" s="3" t="s">
        <v>291</v>
      </c>
      <c r="E14" s="3" t="s">
        <v>6</v>
      </c>
      <c r="F14" s="74"/>
      <c r="G14" s="23">
        <v>7218.25</v>
      </c>
      <c r="H14" s="28">
        <f t="shared" si="0"/>
        <v>15257.669999999984</v>
      </c>
    </row>
    <row r="15" spans="2:8" x14ac:dyDescent="0.25">
      <c r="B15" s="16">
        <v>1505</v>
      </c>
      <c r="C15" s="20">
        <v>41704</v>
      </c>
      <c r="D15" s="3" t="s">
        <v>25</v>
      </c>
      <c r="E15" s="3" t="s">
        <v>6</v>
      </c>
      <c r="F15" s="74"/>
      <c r="G15" s="23">
        <v>3150</v>
      </c>
      <c r="H15" s="28">
        <f t="shared" si="0"/>
        <v>12107.669999999984</v>
      </c>
    </row>
    <row r="16" spans="2:8" x14ac:dyDescent="0.25">
      <c r="B16" s="16">
        <v>1510</v>
      </c>
      <c r="C16" s="21">
        <v>41717</v>
      </c>
      <c r="D16" s="3" t="s">
        <v>26</v>
      </c>
      <c r="E16" s="3" t="s">
        <v>6</v>
      </c>
      <c r="F16" s="74"/>
      <c r="G16" s="23">
        <v>3654.85</v>
      </c>
      <c r="H16" s="28">
        <f t="shared" si="0"/>
        <v>8452.8199999999833</v>
      </c>
    </row>
    <row r="17" spans="2:8" x14ac:dyDescent="0.25">
      <c r="B17" s="16">
        <v>1508</v>
      </c>
      <c r="C17" s="20">
        <v>41718</v>
      </c>
      <c r="D17" s="10" t="s">
        <v>27</v>
      </c>
      <c r="E17" s="3" t="s">
        <v>6</v>
      </c>
      <c r="F17" s="73"/>
      <c r="G17" s="24">
        <v>345</v>
      </c>
      <c r="H17" s="28">
        <f t="shared" si="0"/>
        <v>8107.8199999999833</v>
      </c>
    </row>
    <row r="18" spans="2:8" x14ac:dyDescent="0.25">
      <c r="B18" s="16"/>
      <c r="C18" s="21">
        <v>41716</v>
      </c>
      <c r="D18" s="3" t="s">
        <v>16</v>
      </c>
      <c r="E18" s="3" t="s">
        <v>5</v>
      </c>
      <c r="F18" s="73">
        <v>1050</v>
      </c>
      <c r="G18" s="24"/>
      <c r="H18" s="28">
        <f>(H17 + F18)</f>
        <v>9157.8199999999833</v>
      </c>
    </row>
    <row r="19" spans="2:8" x14ac:dyDescent="0.25">
      <c r="B19" s="16"/>
      <c r="C19" s="20">
        <v>41731</v>
      </c>
      <c r="D19" s="10" t="s">
        <v>328</v>
      </c>
      <c r="E19" s="3" t="s">
        <v>6</v>
      </c>
      <c r="F19" s="73"/>
      <c r="G19" s="24">
        <v>250</v>
      </c>
      <c r="H19" s="28">
        <f t="shared" si="0"/>
        <v>8907.8199999999833</v>
      </c>
    </row>
    <row r="20" spans="2:8" x14ac:dyDescent="0.25">
      <c r="B20" s="16"/>
      <c r="C20" s="20">
        <v>41731</v>
      </c>
      <c r="D20" s="10" t="s">
        <v>28</v>
      </c>
      <c r="E20" s="3" t="s">
        <v>6</v>
      </c>
      <c r="F20" s="73"/>
      <c r="G20" s="24">
        <v>150</v>
      </c>
      <c r="H20" s="28">
        <f t="shared" si="0"/>
        <v>8757.8199999999833</v>
      </c>
    </row>
    <row r="21" spans="2:8" x14ac:dyDescent="0.25">
      <c r="B21" s="16"/>
      <c r="C21" s="20">
        <v>41736</v>
      </c>
      <c r="D21" s="10" t="s">
        <v>29</v>
      </c>
      <c r="E21" s="3" t="s">
        <v>6</v>
      </c>
      <c r="F21" s="73"/>
      <c r="G21" s="24">
        <v>59.94</v>
      </c>
      <c r="H21" s="28">
        <f t="shared" si="0"/>
        <v>8697.8799999999828</v>
      </c>
    </row>
    <row r="22" spans="2:8" x14ac:dyDescent="0.25">
      <c r="B22" s="16">
        <v>1501</v>
      </c>
      <c r="C22" s="21">
        <v>41758</v>
      </c>
      <c r="D22" s="11" t="s">
        <v>30</v>
      </c>
      <c r="E22" s="3" t="s">
        <v>6</v>
      </c>
      <c r="F22" s="74"/>
      <c r="G22" s="23">
        <v>1500</v>
      </c>
      <c r="H22" s="28">
        <f t="shared" si="0"/>
        <v>7197.8799999999828</v>
      </c>
    </row>
    <row r="23" spans="2:8" x14ac:dyDescent="0.25">
      <c r="B23" s="12">
        <v>1511</v>
      </c>
      <c r="C23" s="20">
        <v>41738</v>
      </c>
      <c r="D23" s="10" t="s">
        <v>31</v>
      </c>
      <c r="E23" s="3" t="s">
        <v>6</v>
      </c>
      <c r="F23" s="73"/>
      <c r="G23" s="24">
        <v>1026</v>
      </c>
      <c r="H23" s="28">
        <f t="shared" si="0"/>
        <v>6171.8799999999828</v>
      </c>
    </row>
    <row r="24" spans="2:8" x14ac:dyDescent="0.25">
      <c r="B24" s="12"/>
      <c r="C24" s="21">
        <v>41781</v>
      </c>
      <c r="D24" s="3" t="s">
        <v>7</v>
      </c>
      <c r="E24" s="3" t="s">
        <v>5</v>
      </c>
      <c r="F24" s="73">
        <v>3088.31</v>
      </c>
      <c r="G24" s="24"/>
      <c r="H24" s="28">
        <f>(H23 +F24)</f>
        <v>9260.1899999999823</v>
      </c>
    </row>
    <row r="25" spans="2:8" x14ac:dyDescent="0.25">
      <c r="B25" s="16"/>
      <c r="C25" s="21">
        <v>41781</v>
      </c>
      <c r="D25" s="10" t="s">
        <v>240</v>
      </c>
      <c r="E25" s="3" t="s">
        <v>5</v>
      </c>
      <c r="F25" s="73">
        <v>12814.44</v>
      </c>
      <c r="G25" s="24"/>
      <c r="H25" s="28">
        <f>(H24 +F25)</f>
        <v>22074.629999999983</v>
      </c>
    </row>
    <row r="26" spans="2:8" x14ac:dyDescent="0.25">
      <c r="B26" s="16"/>
      <c r="C26" s="21">
        <v>41781</v>
      </c>
      <c r="D26" s="10" t="s">
        <v>241</v>
      </c>
      <c r="E26" s="3" t="s">
        <v>5</v>
      </c>
      <c r="F26" s="73">
        <v>5098.1499999999996</v>
      </c>
      <c r="G26" s="24"/>
      <c r="H26" s="28">
        <f>(H25 +F26)</f>
        <v>27172.779999999984</v>
      </c>
    </row>
    <row r="27" spans="2:8" x14ac:dyDescent="0.25">
      <c r="B27" s="16"/>
      <c r="C27" s="21">
        <v>41767</v>
      </c>
      <c r="D27" s="3" t="s">
        <v>326</v>
      </c>
      <c r="E27" s="3" t="s">
        <v>5</v>
      </c>
      <c r="F27" s="74">
        <v>1850</v>
      </c>
      <c r="G27" s="24"/>
      <c r="H27" s="28">
        <f>(H26 +F27)</f>
        <v>29022.779999999984</v>
      </c>
    </row>
    <row r="28" spans="2:8" x14ac:dyDescent="0.25">
      <c r="B28" s="16"/>
      <c r="C28" s="20">
        <v>41772</v>
      </c>
      <c r="D28" s="10" t="s">
        <v>32</v>
      </c>
      <c r="E28" s="3" t="s">
        <v>5</v>
      </c>
      <c r="F28" s="74">
        <v>200</v>
      </c>
      <c r="G28" s="24"/>
      <c r="H28" s="28">
        <f>(H27 +F28)</f>
        <v>29222.779999999984</v>
      </c>
    </row>
    <row r="29" spans="2:8" x14ac:dyDescent="0.25">
      <c r="B29" s="16"/>
      <c r="C29" s="20">
        <v>41764</v>
      </c>
      <c r="D29" s="10" t="s">
        <v>39</v>
      </c>
      <c r="E29" s="3" t="s">
        <v>6</v>
      </c>
      <c r="F29" s="73"/>
      <c r="G29" s="24">
        <v>100</v>
      </c>
      <c r="H29" s="28">
        <f t="shared" ref="H29:H58" si="1">(H28 - G29)</f>
        <v>29122.779999999984</v>
      </c>
    </row>
    <row r="30" spans="2:8" x14ac:dyDescent="0.25">
      <c r="B30" s="16"/>
      <c r="C30" s="20">
        <v>41767</v>
      </c>
      <c r="D30" s="10" t="s">
        <v>35</v>
      </c>
      <c r="E30" s="3" t="s">
        <v>6</v>
      </c>
      <c r="F30" s="73"/>
      <c r="G30" s="24">
        <v>100</v>
      </c>
      <c r="H30" s="28">
        <f t="shared" si="1"/>
        <v>29022.779999999984</v>
      </c>
    </row>
    <row r="31" spans="2:8" x14ac:dyDescent="0.25">
      <c r="B31" s="16"/>
      <c r="C31" s="20">
        <v>41767</v>
      </c>
      <c r="D31" s="10" t="s">
        <v>36</v>
      </c>
      <c r="E31" s="3" t="s">
        <v>6</v>
      </c>
      <c r="F31" s="73"/>
      <c r="G31" s="24">
        <v>72.5</v>
      </c>
      <c r="H31" s="28">
        <f t="shared" si="1"/>
        <v>28950.279999999984</v>
      </c>
    </row>
    <row r="32" spans="2:8" x14ac:dyDescent="0.25">
      <c r="B32" s="16"/>
      <c r="C32" s="20">
        <v>41771</v>
      </c>
      <c r="D32" s="10" t="s">
        <v>37</v>
      </c>
      <c r="E32" s="3" t="s">
        <v>6</v>
      </c>
      <c r="F32" s="73"/>
      <c r="G32" s="24">
        <v>698.55</v>
      </c>
      <c r="H32" s="28">
        <f t="shared" si="1"/>
        <v>28251.729999999985</v>
      </c>
    </row>
    <row r="33" spans="2:8" x14ac:dyDescent="0.25">
      <c r="B33" s="16"/>
      <c r="C33" s="20">
        <v>41771</v>
      </c>
      <c r="D33" s="10" t="s">
        <v>38</v>
      </c>
      <c r="E33" s="3" t="s">
        <v>6</v>
      </c>
      <c r="F33" s="73"/>
      <c r="G33" s="24">
        <v>70.36</v>
      </c>
      <c r="H33" s="28">
        <f t="shared" si="1"/>
        <v>28181.369999999984</v>
      </c>
    </row>
    <row r="34" spans="2:8" x14ac:dyDescent="0.25">
      <c r="B34" s="16"/>
      <c r="C34" s="20">
        <v>41786</v>
      </c>
      <c r="D34" s="10" t="s">
        <v>33</v>
      </c>
      <c r="E34" s="3" t="s">
        <v>6</v>
      </c>
      <c r="F34" s="73"/>
      <c r="G34" s="24">
        <v>220</v>
      </c>
      <c r="H34" s="28">
        <f t="shared" si="1"/>
        <v>27961.369999999984</v>
      </c>
    </row>
    <row r="35" spans="2:8" x14ac:dyDescent="0.25">
      <c r="B35" s="16"/>
      <c r="C35" s="20">
        <v>41786</v>
      </c>
      <c r="D35" s="10" t="s">
        <v>34</v>
      </c>
      <c r="E35" s="3" t="s">
        <v>6</v>
      </c>
      <c r="F35" s="73"/>
      <c r="G35" s="24">
        <v>205.66</v>
      </c>
      <c r="H35" s="28">
        <f t="shared" si="1"/>
        <v>27755.709999999985</v>
      </c>
    </row>
    <row r="36" spans="2:8" x14ac:dyDescent="0.25">
      <c r="B36" s="16"/>
      <c r="C36" s="20">
        <v>41775</v>
      </c>
      <c r="D36" s="10" t="s">
        <v>40</v>
      </c>
      <c r="E36" s="3" t="s">
        <v>6</v>
      </c>
      <c r="F36" s="73"/>
      <c r="G36" s="24">
        <v>637.5</v>
      </c>
      <c r="H36" s="28">
        <f t="shared" si="1"/>
        <v>27118.209999999985</v>
      </c>
    </row>
    <row r="37" spans="2:8" x14ac:dyDescent="0.25">
      <c r="B37" s="12"/>
      <c r="C37" s="20">
        <v>41786</v>
      </c>
      <c r="D37" s="10" t="s">
        <v>41</v>
      </c>
      <c r="E37" s="3" t="s">
        <v>6</v>
      </c>
      <c r="F37" s="73"/>
      <c r="G37" s="24">
        <v>172.47</v>
      </c>
      <c r="H37" s="28">
        <f t="shared" si="1"/>
        <v>26945.739999999983</v>
      </c>
    </row>
    <row r="38" spans="2:8" x14ac:dyDescent="0.25">
      <c r="B38" s="12"/>
      <c r="C38" s="20">
        <v>41786</v>
      </c>
      <c r="D38" s="10" t="s">
        <v>42</v>
      </c>
      <c r="E38" s="3" t="s">
        <v>6</v>
      </c>
      <c r="F38" s="73"/>
      <c r="G38" s="24">
        <v>172.47</v>
      </c>
      <c r="H38" s="28">
        <f t="shared" si="1"/>
        <v>26773.269999999982</v>
      </c>
    </row>
    <row r="39" spans="2:8" x14ac:dyDescent="0.25">
      <c r="B39" s="12"/>
      <c r="C39" s="20">
        <v>41786</v>
      </c>
      <c r="D39" s="10" t="s">
        <v>43</v>
      </c>
      <c r="E39" s="3" t="s">
        <v>6</v>
      </c>
      <c r="F39" s="73"/>
      <c r="G39" s="24">
        <v>172.47</v>
      </c>
      <c r="H39" s="28">
        <f t="shared" si="1"/>
        <v>26600.799999999981</v>
      </c>
    </row>
    <row r="40" spans="2:8" x14ac:dyDescent="0.25">
      <c r="B40" s="12"/>
      <c r="C40" s="20">
        <v>41786</v>
      </c>
      <c r="D40" s="10" t="s">
        <v>44</v>
      </c>
      <c r="E40" s="3" t="s">
        <v>6</v>
      </c>
      <c r="F40" s="73"/>
      <c r="G40" s="24">
        <v>172.47</v>
      </c>
      <c r="H40" s="28">
        <f t="shared" si="1"/>
        <v>26428.32999999998</v>
      </c>
    </row>
    <row r="41" spans="2:8" x14ac:dyDescent="0.25">
      <c r="B41" s="12"/>
      <c r="C41" s="20">
        <v>41786</v>
      </c>
      <c r="D41" s="10" t="s">
        <v>45</v>
      </c>
      <c r="E41" s="3" t="s">
        <v>6</v>
      </c>
      <c r="F41" s="73"/>
      <c r="G41" s="24">
        <v>172.47</v>
      </c>
      <c r="H41" s="28">
        <f t="shared" si="1"/>
        <v>26255.859999999979</v>
      </c>
    </row>
    <row r="42" spans="2:8" x14ac:dyDescent="0.25">
      <c r="B42" s="12"/>
      <c r="C42" s="20">
        <v>41786</v>
      </c>
      <c r="D42" s="10" t="s">
        <v>46</v>
      </c>
      <c r="E42" s="3" t="s">
        <v>6</v>
      </c>
      <c r="F42" s="73"/>
      <c r="G42" s="24">
        <v>103.05</v>
      </c>
      <c r="H42" s="28">
        <f t="shared" si="1"/>
        <v>26152.809999999979</v>
      </c>
    </row>
    <row r="43" spans="2:8" x14ac:dyDescent="0.25">
      <c r="B43" s="12"/>
      <c r="C43" s="20">
        <v>41786</v>
      </c>
      <c r="D43" s="10" t="s">
        <v>47</v>
      </c>
      <c r="E43" s="3" t="s">
        <v>6</v>
      </c>
      <c r="F43" s="73"/>
      <c r="G43" s="24">
        <v>98.97</v>
      </c>
      <c r="H43" s="28">
        <f t="shared" si="1"/>
        <v>26053.839999999978</v>
      </c>
    </row>
    <row r="44" spans="2:8" x14ac:dyDescent="0.25">
      <c r="B44" s="12"/>
      <c r="C44" s="20">
        <v>41786</v>
      </c>
      <c r="D44" s="10" t="s">
        <v>48</v>
      </c>
      <c r="E44" s="3" t="s">
        <v>6</v>
      </c>
      <c r="F44" s="73"/>
      <c r="G44" s="24">
        <v>91.47</v>
      </c>
      <c r="H44" s="28">
        <f t="shared" si="1"/>
        <v>25962.369999999977</v>
      </c>
    </row>
    <row r="45" spans="2:8" x14ac:dyDescent="0.25">
      <c r="B45" s="12"/>
      <c r="C45" s="20">
        <v>41786</v>
      </c>
      <c r="D45" s="10" t="s">
        <v>49</v>
      </c>
      <c r="E45" s="3" t="s">
        <v>6</v>
      </c>
      <c r="F45" s="73"/>
      <c r="G45" s="24">
        <v>74.61</v>
      </c>
      <c r="H45" s="28">
        <f t="shared" si="1"/>
        <v>25887.759999999977</v>
      </c>
    </row>
    <row r="46" spans="2:8" x14ac:dyDescent="0.25">
      <c r="B46" s="12"/>
      <c r="C46" s="20">
        <v>41786</v>
      </c>
      <c r="D46" s="10" t="s">
        <v>50</v>
      </c>
      <c r="E46" s="3" t="s">
        <v>6</v>
      </c>
      <c r="F46" s="73"/>
      <c r="G46" s="24">
        <v>74.52</v>
      </c>
      <c r="H46" s="28">
        <f t="shared" si="1"/>
        <v>25813.239999999976</v>
      </c>
    </row>
    <row r="47" spans="2:8" x14ac:dyDescent="0.25">
      <c r="B47" s="12"/>
      <c r="C47" s="20">
        <v>41786</v>
      </c>
      <c r="D47" s="10" t="s">
        <v>51</v>
      </c>
      <c r="E47" s="3" t="s">
        <v>6</v>
      </c>
      <c r="F47" s="73"/>
      <c r="G47" s="24">
        <v>65.77</v>
      </c>
      <c r="H47" s="28">
        <f t="shared" si="1"/>
        <v>25747.469999999976</v>
      </c>
    </row>
    <row r="48" spans="2:8" x14ac:dyDescent="0.25">
      <c r="B48" s="12"/>
      <c r="C48" s="20">
        <v>41786</v>
      </c>
      <c r="D48" s="10" t="s">
        <v>52</v>
      </c>
      <c r="E48" s="3" t="s">
        <v>6</v>
      </c>
      <c r="F48" s="73"/>
      <c r="G48" s="24">
        <v>58.78</v>
      </c>
      <c r="H48" s="28">
        <f t="shared" si="1"/>
        <v>25688.689999999977</v>
      </c>
    </row>
    <row r="49" spans="2:8" x14ac:dyDescent="0.25">
      <c r="B49" s="12"/>
      <c r="C49" s="20">
        <v>41786</v>
      </c>
      <c r="D49" s="10" t="s">
        <v>53</v>
      </c>
      <c r="E49" s="3" t="s">
        <v>6</v>
      </c>
      <c r="F49" s="73"/>
      <c r="G49" s="24">
        <v>55.9</v>
      </c>
      <c r="H49" s="28">
        <f t="shared" si="1"/>
        <v>25632.789999999975</v>
      </c>
    </row>
    <row r="50" spans="2:8" x14ac:dyDescent="0.25">
      <c r="B50" s="16"/>
      <c r="C50" s="20">
        <v>41786</v>
      </c>
      <c r="D50" s="10" t="s">
        <v>54</v>
      </c>
      <c r="E50" s="3" t="s">
        <v>6</v>
      </c>
      <c r="F50" s="73"/>
      <c r="G50" s="24">
        <v>50.29</v>
      </c>
      <c r="H50" s="28">
        <f t="shared" si="1"/>
        <v>25582.499999999975</v>
      </c>
    </row>
    <row r="51" spans="2:8" x14ac:dyDescent="0.25">
      <c r="B51" s="16"/>
      <c r="C51" s="20">
        <v>41786</v>
      </c>
      <c r="D51" s="10" t="s">
        <v>55</v>
      </c>
      <c r="E51" s="3" t="s">
        <v>6</v>
      </c>
      <c r="F51" s="73"/>
      <c r="G51" s="24">
        <v>45.33</v>
      </c>
      <c r="H51" s="28">
        <f t="shared" si="1"/>
        <v>25537.169999999973</v>
      </c>
    </row>
    <row r="52" spans="2:8" x14ac:dyDescent="0.25">
      <c r="B52" s="16"/>
      <c r="C52" s="20">
        <v>41786</v>
      </c>
      <c r="D52" s="3" t="s">
        <v>56</v>
      </c>
      <c r="E52" s="3" t="s">
        <v>6</v>
      </c>
      <c r="F52" s="74"/>
      <c r="G52" s="23">
        <v>42.71</v>
      </c>
      <c r="H52" s="28">
        <f t="shared" si="1"/>
        <v>25494.459999999974</v>
      </c>
    </row>
    <row r="53" spans="2:8" x14ac:dyDescent="0.25">
      <c r="B53" s="12"/>
      <c r="C53" s="20">
        <v>41786</v>
      </c>
      <c r="D53" s="10" t="s">
        <v>57</v>
      </c>
      <c r="E53" s="3" t="s">
        <v>6</v>
      </c>
      <c r="F53" s="73"/>
      <c r="G53" s="24">
        <v>38.08</v>
      </c>
      <c r="H53" s="28">
        <f t="shared" si="1"/>
        <v>25456.379999999972</v>
      </c>
    </row>
    <row r="54" spans="2:8" x14ac:dyDescent="0.25">
      <c r="B54" s="12"/>
      <c r="C54" s="20">
        <v>41786</v>
      </c>
      <c r="D54" s="10" t="s">
        <v>58</v>
      </c>
      <c r="E54" s="3" t="s">
        <v>6</v>
      </c>
      <c r="F54" s="73"/>
      <c r="G54" s="24">
        <v>22.79</v>
      </c>
      <c r="H54" s="28">
        <f t="shared" si="1"/>
        <v>25433.589999999971</v>
      </c>
    </row>
    <row r="55" spans="2:8" x14ac:dyDescent="0.25">
      <c r="B55" s="16"/>
      <c r="C55" s="20">
        <v>41786</v>
      </c>
      <c r="D55" s="10" t="s">
        <v>59</v>
      </c>
      <c r="E55" s="3" t="s">
        <v>6</v>
      </c>
      <c r="F55" s="73"/>
      <c r="G55" s="24">
        <v>18.309999999999999</v>
      </c>
      <c r="H55" s="28">
        <f t="shared" si="1"/>
        <v>25415.27999999997</v>
      </c>
    </row>
    <row r="56" spans="2:8" x14ac:dyDescent="0.25">
      <c r="B56" s="16"/>
      <c r="C56" s="20">
        <v>41786</v>
      </c>
      <c r="D56" s="10" t="s">
        <v>60</v>
      </c>
      <c r="E56" s="3" t="s">
        <v>6</v>
      </c>
      <c r="F56" s="73"/>
      <c r="G56" s="24">
        <v>11.22</v>
      </c>
      <c r="H56" s="28">
        <f t="shared" si="1"/>
        <v>25404.059999999969</v>
      </c>
    </row>
    <row r="57" spans="2:8" x14ac:dyDescent="0.25">
      <c r="B57" s="16"/>
      <c r="C57" s="20">
        <v>41786</v>
      </c>
      <c r="D57" s="3" t="s">
        <v>61</v>
      </c>
      <c r="E57" s="3" t="s">
        <v>6</v>
      </c>
      <c r="F57" s="74"/>
      <c r="G57" s="23">
        <v>4.2300000000000004</v>
      </c>
      <c r="H57" s="28">
        <f t="shared" si="1"/>
        <v>25399.829999999969</v>
      </c>
    </row>
    <row r="58" spans="2:8" x14ac:dyDescent="0.25">
      <c r="B58" s="12"/>
      <c r="C58" s="20">
        <v>41786</v>
      </c>
      <c r="D58" s="10" t="s">
        <v>62</v>
      </c>
      <c r="E58" s="3" t="s">
        <v>6</v>
      </c>
      <c r="F58" s="73"/>
      <c r="G58" s="24">
        <v>4.12</v>
      </c>
      <c r="H58" s="28">
        <f t="shared" si="1"/>
        <v>25395.70999999997</v>
      </c>
    </row>
    <row r="59" spans="2:8" x14ac:dyDescent="0.25">
      <c r="B59" s="12">
        <v>1129</v>
      </c>
      <c r="C59" s="21">
        <v>41795</v>
      </c>
      <c r="D59" s="3" t="s">
        <v>64</v>
      </c>
      <c r="E59" s="3" t="s">
        <v>5</v>
      </c>
      <c r="F59" s="73">
        <v>8365.35</v>
      </c>
      <c r="G59" s="24"/>
      <c r="H59" s="28">
        <f t="shared" ref="H59:H65" si="2">(H58 +F59)</f>
        <v>33761.059999999969</v>
      </c>
    </row>
    <row r="60" spans="2:8" x14ac:dyDescent="0.25">
      <c r="B60" s="12"/>
      <c r="C60" s="21">
        <v>41795</v>
      </c>
      <c r="D60" s="10" t="s">
        <v>186</v>
      </c>
      <c r="E60" s="3" t="s">
        <v>5</v>
      </c>
      <c r="F60" s="73">
        <v>1482</v>
      </c>
      <c r="G60" s="24"/>
      <c r="H60" s="28">
        <f t="shared" si="2"/>
        <v>35243.059999999969</v>
      </c>
    </row>
    <row r="61" spans="2:8" x14ac:dyDescent="0.25">
      <c r="B61" s="12"/>
      <c r="C61" s="20">
        <v>41802</v>
      </c>
      <c r="D61" s="10" t="s">
        <v>63</v>
      </c>
      <c r="E61" s="3" t="s">
        <v>5</v>
      </c>
      <c r="F61" s="73">
        <v>10000</v>
      </c>
      <c r="G61" s="24"/>
      <c r="H61" s="28">
        <f t="shared" si="2"/>
        <v>45243.059999999969</v>
      </c>
    </row>
    <row r="62" spans="2:8" x14ac:dyDescent="0.25">
      <c r="B62" s="12">
        <v>10001</v>
      </c>
      <c r="C62" s="20">
        <v>41814</v>
      </c>
      <c r="D62" s="10" t="s">
        <v>185</v>
      </c>
      <c r="E62" s="3" t="s">
        <v>5</v>
      </c>
      <c r="F62" s="73">
        <v>750</v>
      </c>
      <c r="G62" s="24"/>
      <c r="H62" s="28">
        <f t="shared" si="2"/>
        <v>45993.059999999969</v>
      </c>
    </row>
    <row r="63" spans="2:8" x14ac:dyDescent="0.25">
      <c r="B63" s="12"/>
      <c r="C63" s="20">
        <v>41814</v>
      </c>
      <c r="D63" s="10" t="s">
        <v>97</v>
      </c>
      <c r="E63" s="3" t="s">
        <v>5</v>
      </c>
      <c r="F63" s="73">
        <v>500</v>
      </c>
      <c r="G63" s="24"/>
      <c r="H63" s="28">
        <f t="shared" si="2"/>
        <v>46493.059999999969</v>
      </c>
    </row>
    <row r="64" spans="2:8" x14ac:dyDescent="0.25">
      <c r="B64" s="12"/>
      <c r="C64" s="20">
        <v>41814</v>
      </c>
      <c r="D64" s="10" t="s">
        <v>323</v>
      </c>
      <c r="E64" s="3" t="s">
        <v>5</v>
      </c>
      <c r="F64" s="73">
        <v>206</v>
      </c>
      <c r="G64" s="24"/>
      <c r="H64" s="28">
        <f t="shared" si="2"/>
        <v>46699.059999999969</v>
      </c>
    </row>
    <row r="65" spans="2:8" x14ac:dyDescent="0.25">
      <c r="B65" s="12"/>
      <c r="C65" s="20">
        <v>41814</v>
      </c>
      <c r="D65" s="10" t="s">
        <v>324</v>
      </c>
      <c r="E65" s="3" t="s">
        <v>5</v>
      </c>
      <c r="F65" s="73">
        <v>544</v>
      </c>
      <c r="G65" s="24"/>
      <c r="H65" s="28">
        <f t="shared" si="2"/>
        <v>47243.059999999969</v>
      </c>
    </row>
    <row r="66" spans="2:8" x14ac:dyDescent="0.25">
      <c r="B66" s="12"/>
      <c r="C66" s="20">
        <v>41794</v>
      </c>
      <c r="D66" s="10" t="s">
        <v>76</v>
      </c>
      <c r="E66" s="3" t="s">
        <v>6</v>
      </c>
      <c r="F66" s="73"/>
      <c r="G66" s="24">
        <v>480</v>
      </c>
      <c r="H66" s="28">
        <f>(H65 - G66)</f>
        <v>46763.059999999969</v>
      </c>
    </row>
    <row r="67" spans="2:8" x14ac:dyDescent="0.25">
      <c r="B67" s="12"/>
      <c r="C67" s="20">
        <v>41796</v>
      </c>
      <c r="D67" s="10" t="s">
        <v>78</v>
      </c>
      <c r="E67" s="3" t="s">
        <v>6</v>
      </c>
      <c r="F67" s="73"/>
      <c r="G67" s="24">
        <v>772.83</v>
      </c>
      <c r="H67" s="28">
        <f t="shared" ref="H67:H93" si="3">(H66 - G67)</f>
        <v>45990.229999999967</v>
      </c>
    </row>
    <row r="68" spans="2:8" x14ac:dyDescent="0.25">
      <c r="B68" s="12"/>
      <c r="C68" s="20">
        <v>41796</v>
      </c>
      <c r="D68" s="10" t="s">
        <v>77</v>
      </c>
      <c r="E68" s="3" t="s">
        <v>6</v>
      </c>
      <c r="F68" s="73"/>
      <c r="G68" s="24">
        <v>689.43</v>
      </c>
      <c r="H68" s="28">
        <f t="shared" si="3"/>
        <v>45300.799999999967</v>
      </c>
    </row>
    <row r="69" spans="2:8" x14ac:dyDescent="0.25">
      <c r="B69" s="12"/>
      <c r="C69" s="20">
        <v>41799</v>
      </c>
      <c r="D69" s="10" t="s">
        <v>75</v>
      </c>
      <c r="E69" s="3" t="s">
        <v>6</v>
      </c>
      <c r="F69" s="73"/>
      <c r="G69" s="24">
        <v>240</v>
      </c>
      <c r="H69" s="28">
        <f t="shared" si="3"/>
        <v>45060.799999999967</v>
      </c>
    </row>
    <row r="70" spans="2:8" x14ac:dyDescent="0.25">
      <c r="B70" s="12"/>
      <c r="C70" s="20">
        <v>41799</v>
      </c>
      <c r="D70" s="10" t="s">
        <v>74</v>
      </c>
      <c r="E70" s="3" t="s">
        <v>6</v>
      </c>
      <c r="F70" s="73"/>
      <c r="G70" s="24">
        <v>162.21</v>
      </c>
      <c r="H70" s="28">
        <f t="shared" si="3"/>
        <v>44898.589999999967</v>
      </c>
    </row>
    <row r="71" spans="2:8" x14ac:dyDescent="0.25">
      <c r="B71" s="12"/>
      <c r="C71" s="20">
        <v>41801</v>
      </c>
      <c r="D71" s="10" t="s">
        <v>8</v>
      </c>
      <c r="E71" s="3" t="s">
        <v>6</v>
      </c>
      <c r="F71" s="73"/>
      <c r="G71" s="24">
        <v>5</v>
      </c>
      <c r="H71" s="28">
        <f t="shared" si="3"/>
        <v>44893.589999999967</v>
      </c>
    </row>
    <row r="72" spans="2:8" x14ac:dyDescent="0.25">
      <c r="B72" s="12"/>
      <c r="C72" s="20">
        <v>41814</v>
      </c>
      <c r="D72" s="10" t="s">
        <v>73</v>
      </c>
      <c r="E72" s="3" t="s">
        <v>6</v>
      </c>
      <c r="F72" s="73"/>
      <c r="G72" s="24">
        <v>592.11</v>
      </c>
      <c r="H72" s="28">
        <f t="shared" si="3"/>
        <v>44301.479999999967</v>
      </c>
    </row>
    <row r="73" spans="2:8" x14ac:dyDescent="0.25">
      <c r="B73" s="12"/>
      <c r="C73" s="20">
        <v>41815</v>
      </c>
      <c r="D73" s="10" t="s">
        <v>65</v>
      </c>
      <c r="E73" s="3" t="s">
        <v>6</v>
      </c>
      <c r="F73" s="73"/>
      <c r="G73" s="24">
        <v>300</v>
      </c>
      <c r="H73" s="28">
        <f t="shared" si="3"/>
        <v>44001.479999999967</v>
      </c>
    </row>
    <row r="74" spans="2:8" x14ac:dyDescent="0.25">
      <c r="B74" s="12"/>
      <c r="C74" s="20">
        <v>41815</v>
      </c>
      <c r="D74" s="10" t="s">
        <v>72</v>
      </c>
      <c r="E74" s="3" t="s">
        <v>6</v>
      </c>
      <c r="F74" s="73"/>
      <c r="G74" s="24">
        <v>191.13</v>
      </c>
      <c r="H74" s="28">
        <f t="shared" si="3"/>
        <v>43810.349999999969</v>
      </c>
    </row>
    <row r="75" spans="2:8" x14ac:dyDescent="0.25">
      <c r="B75" s="16"/>
      <c r="C75" s="20">
        <v>41817</v>
      </c>
      <c r="D75" s="10" t="s">
        <v>71</v>
      </c>
      <c r="E75" s="3" t="s">
        <v>6</v>
      </c>
      <c r="F75" s="73"/>
      <c r="G75" s="24">
        <v>173.2</v>
      </c>
      <c r="H75" s="28">
        <f t="shared" si="3"/>
        <v>43637.149999999972</v>
      </c>
    </row>
    <row r="76" spans="2:8" x14ac:dyDescent="0.25">
      <c r="B76" s="16"/>
      <c r="C76" s="20">
        <v>41820</v>
      </c>
      <c r="D76" s="10" t="s">
        <v>70</v>
      </c>
      <c r="E76" s="3" t="s">
        <v>6</v>
      </c>
      <c r="F76" s="73"/>
      <c r="G76" s="24">
        <v>935.31</v>
      </c>
      <c r="H76" s="28">
        <f t="shared" si="3"/>
        <v>42701.839999999975</v>
      </c>
    </row>
    <row r="77" spans="2:8" x14ac:dyDescent="0.25">
      <c r="B77" s="16"/>
      <c r="C77" s="20">
        <v>41820</v>
      </c>
      <c r="D77" s="3" t="s">
        <v>69</v>
      </c>
      <c r="E77" s="3" t="s">
        <v>6</v>
      </c>
      <c r="F77" s="73"/>
      <c r="G77" s="23">
        <v>616</v>
      </c>
      <c r="H77" s="28">
        <f t="shared" si="3"/>
        <v>42085.839999999975</v>
      </c>
    </row>
    <row r="78" spans="2:8" x14ac:dyDescent="0.25">
      <c r="B78" s="12"/>
      <c r="C78" s="20">
        <v>41820</v>
      </c>
      <c r="D78" s="10" t="s">
        <v>68</v>
      </c>
      <c r="E78" s="3" t="s">
        <v>6</v>
      </c>
      <c r="F78" s="73"/>
      <c r="G78" s="23">
        <v>123.48</v>
      </c>
      <c r="H78" s="28">
        <f t="shared" si="3"/>
        <v>41962.359999999971</v>
      </c>
    </row>
    <row r="79" spans="2:8" x14ac:dyDescent="0.25">
      <c r="B79" s="12"/>
      <c r="C79" s="20">
        <v>41820</v>
      </c>
      <c r="D79" s="10" t="s">
        <v>66</v>
      </c>
      <c r="E79" s="3" t="s">
        <v>6</v>
      </c>
      <c r="F79" s="73"/>
      <c r="G79" s="23">
        <v>75</v>
      </c>
      <c r="H79" s="28">
        <f t="shared" si="3"/>
        <v>41887.359999999971</v>
      </c>
    </row>
    <row r="80" spans="2:8" x14ac:dyDescent="0.25">
      <c r="B80" s="16"/>
      <c r="C80" s="20">
        <v>41820</v>
      </c>
      <c r="D80" s="10" t="s">
        <v>67</v>
      </c>
      <c r="E80" s="3" t="s">
        <v>6</v>
      </c>
      <c r="F80" s="73"/>
      <c r="G80" s="23">
        <v>19.45</v>
      </c>
      <c r="H80" s="28">
        <f t="shared" si="3"/>
        <v>41867.909999999974</v>
      </c>
    </row>
    <row r="81" spans="2:8" x14ac:dyDescent="0.25">
      <c r="B81" s="16">
        <v>1109</v>
      </c>
      <c r="C81" s="20">
        <v>41792</v>
      </c>
      <c r="D81" s="10" t="s">
        <v>83</v>
      </c>
      <c r="E81" s="3" t="s">
        <v>6</v>
      </c>
      <c r="F81" s="73"/>
      <c r="G81" s="23">
        <v>50</v>
      </c>
      <c r="H81" s="28">
        <f t="shared" si="3"/>
        <v>41817.909999999974</v>
      </c>
    </row>
    <row r="82" spans="2:8" x14ac:dyDescent="0.25">
      <c r="B82" s="16">
        <v>1512</v>
      </c>
      <c r="C82" s="20">
        <v>41800</v>
      </c>
      <c r="D82" s="10" t="s">
        <v>82</v>
      </c>
      <c r="E82" s="3" t="s">
        <v>6</v>
      </c>
      <c r="F82" s="73"/>
      <c r="G82" s="23">
        <v>100</v>
      </c>
      <c r="H82" s="28">
        <f t="shared" si="3"/>
        <v>41717.909999999974</v>
      </c>
    </row>
    <row r="83" spans="2:8" x14ac:dyDescent="0.25">
      <c r="B83" s="16">
        <v>1513</v>
      </c>
      <c r="C83" s="21">
        <v>41793</v>
      </c>
      <c r="D83" s="10" t="s">
        <v>81</v>
      </c>
      <c r="E83" s="3" t="s">
        <v>6</v>
      </c>
      <c r="F83" s="73"/>
      <c r="G83" s="23">
        <v>480</v>
      </c>
      <c r="H83" s="28">
        <f t="shared" si="3"/>
        <v>41237.909999999974</v>
      </c>
    </row>
    <row r="84" spans="2:8" x14ac:dyDescent="0.25">
      <c r="B84" s="16">
        <v>1514</v>
      </c>
      <c r="C84" s="21">
        <v>41793</v>
      </c>
      <c r="D84" s="10" t="s">
        <v>81</v>
      </c>
      <c r="E84" s="14" t="s">
        <v>6</v>
      </c>
      <c r="F84" s="73"/>
      <c r="G84" s="30">
        <v>550</v>
      </c>
      <c r="H84" s="28">
        <f t="shared" si="3"/>
        <v>40687.909999999974</v>
      </c>
    </row>
    <row r="85" spans="2:8" x14ac:dyDescent="0.25">
      <c r="B85" s="12">
        <v>1515</v>
      </c>
      <c r="C85" s="2">
        <v>41800</v>
      </c>
      <c r="D85" t="s">
        <v>80</v>
      </c>
      <c r="E85" s="14" t="s">
        <v>6</v>
      </c>
      <c r="F85" s="73"/>
      <c r="G85" s="30">
        <v>1300</v>
      </c>
      <c r="H85" s="28">
        <f t="shared" si="3"/>
        <v>39387.909999999974</v>
      </c>
    </row>
    <row r="86" spans="2:8" x14ac:dyDescent="0.25">
      <c r="B86" s="12">
        <v>1516</v>
      </c>
      <c r="C86" s="21">
        <v>41803</v>
      </c>
      <c r="D86" s="3" t="s">
        <v>79</v>
      </c>
      <c r="E86" s="3" t="s">
        <v>6</v>
      </c>
      <c r="F86" s="73"/>
      <c r="G86" s="24">
        <v>800</v>
      </c>
      <c r="H86" s="28">
        <f t="shared" si="3"/>
        <v>38587.909999999974</v>
      </c>
    </row>
    <row r="87" spans="2:8" x14ac:dyDescent="0.25">
      <c r="B87" s="16">
        <v>1518</v>
      </c>
      <c r="C87" s="21">
        <v>41820</v>
      </c>
      <c r="D87" s="10" t="s">
        <v>84</v>
      </c>
      <c r="E87" s="3" t="s">
        <v>6</v>
      </c>
      <c r="F87" s="73"/>
      <c r="G87" s="24">
        <v>10</v>
      </c>
      <c r="H87" s="28">
        <f t="shared" si="3"/>
        <v>38577.909999999974</v>
      </c>
    </row>
    <row r="88" spans="2:8" x14ac:dyDescent="0.25">
      <c r="B88" s="16">
        <v>1517</v>
      </c>
      <c r="C88" s="21">
        <v>41831</v>
      </c>
      <c r="D88" s="10" t="s">
        <v>85</v>
      </c>
      <c r="E88" s="3" t="s">
        <v>6</v>
      </c>
      <c r="F88" s="73"/>
      <c r="G88" s="24">
        <v>987</v>
      </c>
      <c r="H88" s="28">
        <f t="shared" si="3"/>
        <v>37590.909999999974</v>
      </c>
    </row>
    <row r="89" spans="2:8" x14ac:dyDescent="0.25">
      <c r="B89" s="16">
        <v>1520</v>
      </c>
      <c r="C89" s="21">
        <v>41828</v>
      </c>
      <c r="D89" s="3" t="s">
        <v>164</v>
      </c>
      <c r="E89" s="3" t="s">
        <v>6</v>
      </c>
      <c r="F89" s="73"/>
      <c r="G89" s="24">
        <v>1455.25</v>
      </c>
      <c r="H89" s="28">
        <f t="shared" si="3"/>
        <v>36135.659999999974</v>
      </c>
    </row>
    <row r="90" spans="2:8" x14ac:dyDescent="0.25">
      <c r="B90" s="16">
        <v>1521</v>
      </c>
      <c r="C90" s="21">
        <v>41836</v>
      </c>
      <c r="D90" s="10" t="s">
        <v>99</v>
      </c>
      <c r="E90" s="3" t="s">
        <v>6</v>
      </c>
      <c r="F90" s="73"/>
      <c r="G90" s="24">
        <v>259.8</v>
      </c>
      <c r="H90" s="28">
        <f t="shared" si="3"/>
        <v>35875.859999999971</v>
      </c>
    </row>
    <row r="91" spans="2:8" x14ac:dyDescent="0.25">
      <c r="B91" s="16">
        <v>1523</v>
      </c>
      <c r="C91" s="21">
        <v>41828</v>
      </c>
      <c r="D91" s="10" t="s">
        <v>165</v>
      </c>
      <c r="E91" s="3" t="s">
        <v>6</v>
      </c>
      <c r="F91" s="73"/>
      <c r="G91" s="24">
        <v>378.95</v>
      </c>
      <c r="H91" s="28">
        <f t="shared" si="3"/>
        <v>35496.909999999974</v>
      </c>
    </row>
    <row r="92" spans="2:8" x14ac:dyDescent="0.25">
      <c r="B92" s="16">
        <v>1524</v>
      </c>
      <c r="C92" s="21">
        <v>41828</v>
      </c>
      <c r="D92" s="10" t="s">
        <v>166</v>
      </c>
      <c r="E92" s="3" t="s">
        <v>6</v>
      </c>
      <c r="F92" s="73"/>
      <c r="G92" s="24">
        <v>2400</v>
      </c>
      <c r="H92" s="28">
        <f t="shared" si="3"/>
        <v>33096.909999999974</v>
      </c>
    </row>
    <row r="93" spans="2:8" x14ac:dyDescent="0.25">
      <c r="B93" s="16">
        <v>1525</v>
      </c>
      <c r="C93" s="21">
        <v>41835</v>
      </c>
      <c r="D93" s="10" t="s">
        <v>86</v>
      </c>
      <c r="E93" s="3" t="s">
        <v>6</v>
      </c>
      <c r="F93" s="73"/>
      <c r="G93" s="24">
        <v>500</v>
      </c>
      <c r="H93" s="28">
        <f t="shared" si="3"/>
        <v>32596.909999999974</v>
      </c>
    </row>
    <row r="94" spans="2:8" x14ac:dyDescent="0.25">
      <c r="B94" s="16"/>
      <c r="C94" s="21">
        <v>41829</v>
      </c>
      <c r="D94" s="10" t="s">
        <v>87</v>
      </c>
      <c r="E94" s="3" t="s">
        <v>5</v>
      </c>
      <c r="F94" s="73">
        <v>86.6</v>
      </c>
      <c r="G94" s="24"/>
      <c r="H94" s="28">
        <f t="shared" ref="H94:H99" si="4">(H93 +F94)</f>
        <v>32683.509999999973</v>
      </c>
    </row>
    <row r="95" spans="2:8" x14ac:dyDescent="0.25">
      <c r="B95" s="16">
        <v>1972</v>
      </c>
      <c r="C95" s="21">
        <v>41830</v>
      </c>
      <c r="D95" s="10" t="s">
        <v>184</v>
      </c>
      <c r="E95" s="3" t="s">
        <v>5</v>
      </c>
      <c r="F95" s="73">
        <v>500</v>
      </c>
      <c r="G95" s="24"/>
      <c r="H95" s="28">
        <f t="shared" si="4"/>
        <v>33183.509999999973</v>
      </c>
    </row>
    <row r="96" spans="2:8" x14ac:dyDescent="0.25">
      <c r="B96" s="16">
        <v>2392</v>
      </c>
      <c r="C96" s="21">
        <v>41818</v>
      </c>
      <c r="D96" s="10" t="s">
        <v>183</v>
      </c>
      <c r="E96" s="3" t="s">
        <v>5</v>
      </c>
      <c r="F96" s="73">
        <v>1000</v>
      </c>
      <c r="G96" s="24"/>
      <c r="H96" s="28">
        <f t="shared" si="4"/>
        <v>34183.509999999973</v>
      </c>
    </row>
    <row r="97" spans="2:8" x14ac:dyDescent="0.25">
      <c r="B97" s="16">
        <v>22161</v>
      </c>
      <c r="C97" s="21">
        <v>41796</v>
      </c>
      <c r="D97" s="10" t="s">
        <v>182</v>
      </c>
      <c r="E97" s="3" t="s">
        <v>5</v>
      </c>
      <c r="F97" s="73">
        <v>2000</v>
      </c>
      <c r="G97" s="24"/>
      <c r="H97" s="28">
        <f t="shared" si="4"/>
        <v>36183.509999999973</v>
      </c>
    </row>
    <row r="98" spans="2:8" x14ac:dyDescent="0.25">
      <c r="B98" s="16"/>
      <c r="C98" s="21">
        <v>41834</v>
      </c>
      <c r="D98" s="10" t="s">
        <v>88</v>
      </c>
      <c r="E98" s="3" t="s">
        <v>5</v>
      </c>
      <c r="F98" s="73">
        <v>252.14</v>
      </c>
      <c r="G98" s="24"/>
      <c r="H98" s="28">
        <f t="shared" si="4"/>
        <v>36435.649999999972</v>
      </c>
    </row>
    <row r="99" spans="2:8" x14ac:dyDescent="0.25">
      <c r="B99" s="16"/>
      <c r="C99" s="21">
        <v>41838</v>
      </c>
      <c r="D99" s="10" t="s">
        <v>325</v>
      </c>
      <c r="E99" s="3" t="s">
        <v>5</v>
      </c>
      <c r="F99" s="73">
        <v>1000</v>
      </c>
      <c r="G99" s="24"/>
      <c r="H99" s="28">
        <f t="shared" si="4"/>
        <v>37435.649999999972</v>
      </c>
    </row>
    <row r="100" spans="2:8" x14ac:dyDescent="0.25">
      <c r="B100" s="16"/>
      <c r="C100" s="21">
        <v>41821</v>
      </c>
      <c r="D100" s="10" t="s">
        <v>89</v>
      </c>
      <c r="E100" s="3" t="s">
        <v>6</v>
      </c>
      <c r="F100" s="73"/>
      <c r="G100" s="24">
        <v>107.17</v>
      </c>
      <c r="H100" s="28">
        <f t="shared" ref="H100:H168" si="5">(H99 - G100)</f>
        <v>37328.479999999974</v>
      </c>
    </row>
    <row r="101" spans="2:8" x14ac:dyDescent="0.25">
      <c r="B101" s="16"/>
      <c r="C101" s="21">
        <v>41821</v>
      </c>
      <c r="D101" s="10" t="s">
        <v>90</v>
      </c>
      <c r="E101" s="3" t="s">
        <v>6</v>
      </c>
      <c r="F101" s="73"/>
      <c r="G101" s="24">
        <v>48.55</v>
      </c>
      <c r="H101" s="28">
        <f t="shared" si="5"/>
        <v>37279.929999999971</v>
      </c>
    </row>
    <row r="102" spans="2:8" x14ac:dyDescent="0.25">
      <c r="B102" s="16"/>
      <c r="C102" s="21">
        <v>41822</v>
      </c>
      <c r="D102" s="10" t="s">
        <v>91</v>
      </c>
      <c r="E102" s="3" t="s">
        <v>6</v>
      </c>
      <c r="F102" s="73"/>
      <c r="G102" s="24">
        <v>93.51</v>
      </c>
      <c r="H102" s="28">
        <f t="shared" si="5"/>
        <v>37186.419999999969</v>
      </c>
    </row>
    <row r="103" spans="2:8" x14ac:dyDescent="0.25">
      <c r="B103" s="16"/>
      <c r="C103" s="21">
        <v>41823</v>
      </c>
      <c r="D103" s="10" t="s">
        <v>92</v>
      </c>
      <c r="E103" s="3" t="s">
        <v>6</v>
      </c>
      <c r="F103" s="73"/>
      <c r="G103" s="24">
        <v>1922.52</v>
      </c>
      <c r="H103" s="28">
        <f t="shared" si="5"/>
        <v>35263.899999999972</v>
      </c>
    </row>
    <row r="104" spans="2:8" x14ac:dyDescent="0.25">
      <c r="B104" s="16"/>
      <c r="C104" s="21">
        <v>41823</v>
      </c>
      <c r="D104" s="10" t="s">
        <v>93</v>
      </c>
      <c r="E104" s="3" t="s">
        <v>6</v>
      </c>
      <c r="F104" s="73"/>
      <c r="G104" s="24">
        <v>476.3</v>
      </c>
      <c r="H104" s="28">
        <f t="shared" si="5"/>
        <v>34787.599999999969</v>
      </c>
    </row>
    <row r="105" spans="2:8" x14ac:dyDescent="0.25">
      <c r="B105" s="16"/>
      <c r="C105" s="21">
        <v>41823</v>
      </c>
      <c r="D105" s="10" t="s">
        <v>94</v>
      </c>
      <c r="E105" s="3" t="s">
        <v>6</v>
      </c>
      <c r="F105" s="73"/>
      <c r="G105" s="24">
        <v>33.200000000000003</v>
      </c>
      <c r="H105" s="28">
        <f t="shared" si="5"/>
        <v>34754.399999999972</v>
      </c>
    </row>
    <row r="106" spans="2:8" x14ac:dyDescent="0.25">
      <c r="B106" s="16"/>
      <c r="C106" s="21">
        <v>41827</v>
      </c>
      <c r="D106" s="10" t="s">
        <v>95</v>
      </c>
      <c r="E106" s="3" t="s">
        <v>6</v>
      </c>
      <c r="F106" s="73"/>
      <c r="G106" s="24">
        <v>300</v>
      </c>
      <c r="H106" s="28">
        <f t="shared" si="5"/>
        <v>34454.399999999972</v>
      </c>
    </row>
    <row r="107" spans="2:8" x14ac:dyDescent="0.25">
      <c r="B107" s="16"/>
      <c r="C107" s="21">
        <v>41827</v>
      </c>
      <c r="D107" s="10" t="s">
        <v>96</v>
      </c>
      <c r="E107" s="3" t="s">
        <v>6</v>
      </c>
      <c r="F107" s="73"/>
      <c r="G107" s="24">
        <v>105.54</v>
      </c>
      <c r="H107" s="28">
        <f t="shared" si="5"/>
        <v>34348.859999999971</v>
      </c>
    </row>
    <row r="108" spans="2:8" x14ac:dyDescent="0.25">
      <c r="B108" s="16"/>
      <c r="C108" s="21">
        <v>41827</v>
      </c>
      <c r="D108" s="10" t="s">
        <v>100</v>
      </c>
      <c r="E108" s="3" t="s">
        <v>6</v>
      </c>
      <c r="F108" s="73"/>
      <c r="G108" s="24">
        <v>58.26</v>
      </c>
      <c r="H108" s="28">
        <f t="shared" si="5"/>
        <v>34290.599999999969</v>
      </c>
    </row>
    <row r="109" spans="2:8" x14ac:dyDescent="0.25">
      <c r="B109" s="16"/>
      <c r="C109" s="21">
        <v>41827</v>
      </c>
      <c r="D109" s="10" t="s">
        <v>101</v>
      </c>
      <c r="E109" s="3" t="s">
        <v>6</v>
      </c>
      <c r="F109" s="73"/>
      <c r="G109" s="24">
        <v>43.3</v>
      </c>
      <c r="H109" s="28">
        <f t="shared" si="5"/>
        <v>34247.299999999967</v>
      </c>
    </row>
    <row r="110" spans="2:8" x14ac:dyDescent="0.25">
      <c r="B110" s="16"/>
      <c r="C110" s="21">
        <v>41827</v>
      </c>
      <c r="D110" s="10" t="s">
        <v>102</v>
      </c>
      <c r="E110" s="3" t="s">
        <v>6</v>
      </c>
      <c r="F110" s="73"/>
      <c r="G110" s="24">
        <v>32.26</v>
      </c>
      <c r="H110" s="28">
        <f t="shared" si="5"/>
        <v>34215.039999999964</v>
      </c>
    </row>
    <row r="111" spans="2:8" x14ac:dyDescent="0.25">
      <c r="B111" s="16"/>
      <c r="C111" s="21">
        <v>41827</v>
      </c>
      <c r="D111" s="10" t="s">
        <v>103</v>
      </c>
      <c r="E111" s="3" t="s">
        <v>6</v>
      </c>
      <c r="F111" s="73"/>
      <c r="G111" s="24">
        <v>26.52</v>
      </c>
      <c r="H111" s="28">
        <f t="shared" si="5"/>
        <v>34188.519999999968</v>
      </c>
    </row>
    <row r="112" spans="2:8" x14ac:dyDescent="0.25">
      <c r="B112" s="16"/>
      <c r="C112" s="21">
        <v>41827</v>
      </c>
      <c r="D112" s="10" t="s">
        <v>104</v>
      </c>
      <c r="E112" s="3" t="s">
        <v>6</v>
      </c>
      <c r="F112" s="73"/>
      <c r="G112" s="24">
        <v>18.29</v>
      </c>
      <c r="H112" s="28">
        <f t="shared" si="5"/>
        <v>34170.229999999967</v>
      </c>
    </row>
    <row r="113" spans="2:8" x14ac:dyDescent="0.25">
      <c r="B113" s="16"/>
      <c r="C113" s="21">
        <v>41828</v>
      </c>
      <c r="D113" s="10" t="s">
        <v>105</v>
      </c>
      <c r="E113" s="3" t="s">
        <v>6</v>
      </c>
      <c r="F113" s="73"/>
      <c r="G113" s="24">
        <v>30</v>
      </c>
      <c r="H113" s="28">
        <f t="shared" si="5"/>
        <v>34140.229999999967</v>
      </c>
    </row>
    <row r="114" spans="2:8" x14ac:dyDescent="0.25">
      <c r="B114" s="16"/>
      <c r="C114" s="21">
        <v>41829</v>
      </c>
      <c r="D114" s="11" t="s">
        <v>106</v>
      </c>
      <c r="E114" s="3" t="s">
        <v>6</v>
      </c>
      <c r="F114" s="73"/>
      <c r="G114" s="24">
        <v>21.45</v>
      </c>
      <c r="H114" s="28">
        <f t="shared" si="5"/>
        <v>34118.77999999997</v>
      </c>
    </row>
    <row r="115" spans="2:8" x14ac:dyDescent="0.25">
      <c r="B115" s="16"/>
      <c r="C115" s="21">
        <v>41829</v>
      </c>
      <c r="D115" s="10" t="s">
        <v>107</v>
      </c>
      <c r="E115" s="3" t="s">
        <v>6</v>
      </c>
      <c r="F115" s="73"/>
      <c r="G115" s="23">
        <v>259.8</v>
      </c>
      <c r="H115" s="28">
        <f t="shared" si="5"/>
        <v>33858.979999999967</v>
      </c>
    </row>
    <row r="116" spans="2:8" x14ac:dyDescent="0.25">
      <c r="B116" s="16"/>
      <c r="C116" s="21">
        <v>41830</v>
      </c>
      <c r="D116" s="10" t="s">
        <v>108</v>
      </c>
      <c r="E116" s="3" t="s">
        <v>6</v>
      </c>
      <c r="F116" s="73"/>
      <c r="G116" s="24">
        <v>43.64</v>
      </c>
      <c r="H116" s="28">
        <f t="shared" si="5"/>
        <v>33815.339999999967</v>
      </c>
    </row>
    <row r="117" spans="2:8" x14ac:dyDescent="0.25">
      <c r="B117" s="16"/>
      <c r="C117" s="21">
        <v>41830</v>
      </c>
      <c r="D117" s="11" t="s">
        <v>109</v>
      </c>
      <c r="E117" s="3" t="s">
        <v>6</v>
      </c>
      <c r="F117" s="73"/>
      <c r="G117" s="24">
        <v>268.07</v>
      </c>
      <c r="H117" s="28">
        <f t="shared" si="5"/>
        <v>33547.269999999968</v>
      </c>
    </row>
    <row r="118" spans="2:8" x14ac:dyDescent="0.25">
      <c r="B118" s="16"/>
      <c r="C118" s="21">
        <v>41830</v>
      </c>
      <c r="D118" s="10" t="s">
        <v>98</v>
      </c>
      <c r="E118" s="3" t="s">
        <v>6</v>
      </c>
      <c r="F118" s="73"/>
      <c r="G118" s="23">
        <v>220</v>
      </c>
      <c r="H118" s="28">
        <f t="shared" si="5"/>
        <v>33327.269999999968</v>
      </c>
    </row>
    <row r="119" spans="2:8" x14ac:dyDescent="0.25">
      <c r="B119" s="16"/>
      <c r="C119" s="21">
        <v>41835</v>
      </c>
      <c r="D119" s="11" t="s">
        <v>110</v>
      </c>
      <c r="E119" s="10" t="s">
        <v>6</v>
      </c>
      <c r="F119" s="73"/>
      <c r="G119" s="24">
        <v>246.87</v>
      </c>
      <c r="H119" s="28">
        <f t="shared" si="5"/>
        <v>33080.399999999965</v>
      </c>
    </row>
    <row r="120" spans="2:8" x14ac:dyDescent="0.25">
      <c r="B120" s="16"/>
      <c r="C120" s="21">
        <v>41841</v>
      </c>
      <c r="D120" s="10" t="s">
        <v>111</v>
      </c>
      <c r="E120" s="3" t="s">
        <v>6</v>
      </c>
      <c r="F120" s="73"/>
      <c r="G120" s="23">
        <v>17.829999999999998</v>
      </c>
      <c r="H120" s="28">
        <f t="shared" si="5"/>
        <v>33062.569999999963</v>
      </c>
    </row>
    <row r="121" spans="2:8" x14ac:dyDescent="0.25">
      <c r="B121" s="16"/>
      <c r="C121" s="21">
        <v>41848</v>
      </c>
      <c r="D121" s="10" t="s">
        <v>112</v>
      </c>
      <c r="E121" s="3" t="s">
        <v>6</v>
      </c>
      <c r="F121" s="73"/>
      <c r="G121" s="24">
        <v>350</v>
      </c>
      <c r="H121" s="28">
        <f t="shared" si="5"/>
        <v>32712.569999999963</v>
      </c>
    </row>
    <row r="122" spans="2:8" x14ac:dyDescent="0.25">
      <c r="B122" s="16"/>
      <c r="C122" s="21">
        <v>41849</v>
      </c>
      <c r="D122" s="11" t="s">
        <v>113</v>
      </c>
      <c r="E122" s="3" t="s">
        <v>6</v>
      </c>
      <c r="F122" s="73"/>
      <c r="G122" s="24">
        <v>41.8</v>
      </c>
      <c r="H122" s="28">
        <f t="shared" si="5"/>
        <v>32670.769999999964</v>
      </c>
    </row>
    <row r="123" spans="2:8" x14ac:dyDescent="0.25">
      <c r="B123" s="16"/>
      <c r="C123" s="51">
        <v>41862</v>
      </c>
      <c r="D123" s="13" t="s">
        <v>114</v>
      </c>
      <c r="E123" s="13" t="s">
        <v>5</v>
      </c>
      <c r="F123" s="52">
        <v>60</v>
      </c>
      <c r="G123" s="24"/>
      <c r="H123" s="28">
        <f>(H122 + G123)</f>
        <v>32670.769999999964</v>
      </c>
    </row>
    <row r="124" spans="2:8" x14ac:dyDescent="0.25">
      <c r="B124" s="16"/>
      <c r="C124" s="21">
        <v>41862</v>
      </c>
      <c r="D124" s="26" t="s">
        <v>115</v>
      </c>
      <c r="E124" s="10" t="s">
        <v>6</v>
      </c>
      <c r="F124" s="73"/>
      <c r="G124" s="24">
        <v>300</v>
      </c>
      <c r="H124" s="28">
        <f t="shared" si="5"/>
        <v>32370.769999999964</v>
      </c>
    </row>
    <row r="125" spans="2:8" x14ac:dyDescent="0.25">
      <c r="B125" s="16"/>
      <c r="C125" s="20">
        <v>41870</v>
      </c>
      <c r="D125" s="26" t="s">
        <v>116</v>
      </c>
      <c r="E125" s="10" t="s">
        <v>6</v>
      </c>
      <c r="F125" s="73"/>
      <c r="G125" s="24">
        <v>100</v>
      </c>
      <c r="H125" s="28">
        <f t="shared" si="5"/>
        <v>32270.769999999964</v>
      </c>
    </row>
    <row r="126" spans="2:8" x14ac:dyDescent="0.25">
      <c r="B126" s="16"/>
      <c r="C126" s="20">
        <v>41872</v>
      </c>
      <c r="D126" s="26" t="s">
        <v>117</v>
      </c>
      <c r="E126" s="10" t="s">
        <v>6</v>
      </c>
      <c r="F126" s="73"/>
      <c r="G126" s="24">
        <v>80.09</v>
      </c>
      <c r="H126" s="28">
        <f t="shared" si="5"/>
        <v>32190.679999999964</v>
      </c>
    </row>
    <row r="127" spans="2:8" x14ac:dyDescent="0.25">
      <c r="B127" s="16">
        <v>1519</v>
      </c>
      <c r="C127" s="20">
        <v>41877</v>
      </c>
      <c r="D127" s="26" t="s">
        <v>118</v>
      </c>
      <c r="E127" s="10" t="s">
        <v>6</v>
      </c>
      <c r="F127" s="73"/>
      <c r="G127" s="24">
        <v>1000</v>
      </c>
      <c r="H127" s="28">
        <f t="shared" si="5"/>
        <v>31190.679999999964</v>
      </c>
    </row>
    <row r="128" spans="2:8" x14ac:dyDescent="0.25">
      <c r="B128" s="16">
        <v>1526</v>
      </c>
      <c r="C128" s="20">
        <v>41859</v>
      </c>
      <c r="D128" s="26" t="s">
        <v>119</v>
      </c>
      <c r="E128" s="10" t="s">
        <v>6</v>
      </c>
      <c r="F128" s="73"/>
      <c r="G128" s="24">
        <v>2484</v>
      </c>
      <c r="H128" s="28">
        <f t="shared" si="5"/>
        <v>28706.679999999964</v>
      </c>
    </row>
    <row r="129" spans="2:8" x14ac:dyDescent="0.25">
      <c r="B129" s="16">
        <v>1528</v>
      </c>
      <c r="C129" s="20">
        <v>41856</v>
      </c>
      <c r="D129" s="26" t="s">
        <v>120</v>
      </c>
      <c r="E129" s="10" t="s">
        <v>6</v>
      </c>
      <c r="F129" s="73"/>
      <c r="G129" s="24">
        <v>120</v>
      </c>
      <c r="H129" s="28">
        <f t="shared" si="5"/>
        <v>28586.679999999964</v>
      </c>
    </row>
    <row r="130" spans="2:8" x14ac:dyDescent="0.25">
      <c r="B130" s="16">
        <v>1530</v>
      </c>
      <c r="C130" s="20">
        <v>41859</v>
      </c>
      <c r="D130" s="26" t="s">
        <v>121</v>
      </c>
      <c r="E130" s="10" t="s">
        <v>6</v>
      </c>
      <c r="F130" s="73"/>
      <c r="G130" s="24">
        <v>9816</v>
      </c>
      <c r="H130" s="28">
        <f t="shared" si="5"/>
        <v>18770.679999999964</v>
      </c>
    </row>
    <row r="131" spans="2:8" x14ac:dyDescent="0.25">
      <c r="B131" s="16">
        <v>1536</v>
      </c>
      <c r="C131" s="20">
        <v>41880</v>
      </c>
      <c r="D131" s="10" t="s">
        <v>86</v>
      </c>
      <c r="E131" s="10" t="s">
        <v>6</v>
      </c>
      <c r="F131" s="73"/>
      <c r="G131" s="24">
        <v>1000</v>
      </c>
      <c r="H131" s="28">
        <f t="shared" si="5"/>
        <v>17770.679999999964</v>
      </c>
    </row>
    <row r="132" spans="2:8" x14ac:dyDescent="0.25">
      <c r="B132" s="16"/>
      <c r="C132" s="20">
        <v>41887</v>
      </c>
      <c r="D132" s="10" t="s">
        <v>131</v>
      </c>
      <c r="E132" s="3" t="s">
        <v>5</v>
      </c>
      <c r="F132" s="73">
        <v>13408.67</v>
      </c>
      <c r="G132" s="52"/>
      <c r="H132" s="28">
        <f t="shared" ref="H132:H134" si="6">(H131 +F132)</f>
        <v>31179.349999999962</v>
      </c>
    </row>
    <row r="133" spans="2:8" x14ac:dyDescent="0.25">
      <c r="B133" s="16"/>
      <c r="C133" s="20">
        <v>41887</v>
      </c>
      <c r="D133" t="s">
        <v>292</v>
      </c>
      <c r="E133" s="3" t="s">
        <v>5</v>
      </c>
      <c r="F133" s="73">
        <v>2725.7999999999997</v>
      </c>
      <c r="G133" s="52"/>
      <c r="H133" s="28">
        <f t="shared" si="6"/>
        <v>33905.149999999965</v>
      </c>
    </row>
    <row r="134" spans="2:8" x14ac:dyDescent="0.25">
      <c r="B134" s="16"/>
      <c r="C134" s="20">
        <v>41887</v>
      </c>
      <c r="D134" s="10" t="s">
        <v>242</v>
      </c>
      <c r="E134" s="3" t="s">
        <v>5</v>
      </c>
      <c r="F134" s="73">
        <v>12225.990000000005</v>
      </c>
      <c r="G134" s="24"/>
      <c r="H134" s="28">
        <f t="shared" si="6"/>
        <v>46131.13999999997</v>
      </c>
    </row>
    <row r="135" spans="2:8" x14ac:dyDescent="0.25">
      <c r="B135" s="16"/>
      <c r="C135" s="20">
        <v>41887</v>
      </c>
      <c r="D135" s="10" t="s">
        <v>243</v>
      </c>
      <c r="E135" s="3" t="s">
        <v>5</v>
      </c>
      <c r="F135" s="73">
        <v>6639.5399999999981</v>
      </c>
      <c r="G135" s="24"/>
      <c r="H135" s="28">
        <f>(H134 +F135)</f>
        <v>52770.679999999971</v>
      </c>
    </row>
    <row r="136" spans="2:8" x14ac:dyDescent="0.25">
      <c r="B136" s="16">
        <v>1529</v>
      </c>
      <c r="C136" s="20">
        <v>41884</v>
      </c>
      <c r="D136" s="10" t="s">
        <v>122</v>
      </c>
      <c r="E136" s="10" t="s">
        <v>6</v>
      </c>
      <c r="F136" s="73"/>
      <c r="G136" s="24">
        <v>324.08</v>
      </c>
      <c r="H136" s="28">
        <f>(H135 - G136)</f>
        <v>52446.599999999969</v>
      </c>
    </row>
    <row r="137" spans="2:8" x14ac:dyDescent="0.25">
      <c r="B137" s="16">
        <v>1537</v>
      </c>
      <c r="C137" s="20">
        <v>41904</v>
      </c>
      <c r="D137" s="10" t="s">
        <v>123</v>
      </c>
      <c r="E137" s="10" t="s">
        <v>6</v>
      </c>
      <c r="F137" s="73"/>
      <c r="G137" s="24">
        <v>160</v>
      </c>
      <c r="H137" s="28">
        <f t="shared" si="5"/>
        <v>52286.599999999969</v>
      </c>
    </row>
    <row r="138" spans="2:8" x14ac:dyDescent="0.25">
      <c r="B138" s="16"/>
      <c r="C138" s="20">
        <v>41884</v>
      </c>
      <c r="D138" s="10" t="s">
        <v>126</v>
      </c>
      <c r="E138" s="10" t="s">
        <v>6</v>
      </c>
      <c r="F138" s="73"/>
      <c r="G138" s="24">
        <v>9.92</v>
      </c>
      <c r="H138" s="28">
        <f t="shared" si="5"/>
        <v>52276.679999999971</v>
      </c>
    </row>
    <row r="139" spans="2:8" x14ac:dyDescent="0.25">
      <c r="B139" s="16"/>
      <c r="C139" s="20">
        <v>41890</v>
      </c>
      <c r="D139" s="27" t="s">
        <v>127</v>
      </c>
      <c r="E139" s="10" t="s">
        <v>6</v>
      </c>
      <c r="F139" s="73"/>
      <c r="G139" s="24">
        <v>300</v>
      </c>
      <c r="H139" s="28">
        <f t="shared" si="5"/>
        <v>51976.679999999971</v>
      </c>
    </row>
    <row r="140" spans="2:8" x14ac:dyDescent="0.25">
      <c r="B140" s="16"/>
      <c r="C140" s="20">
        <v>41892</v>
      </c>
      <c r="D140" s="27" t="s">
        <v>155</v>
      </c>
      <c r="E140" s="10" t="s">
        <v>6</v>
      </c>
      <c r="F140" s="73"/>
      <c r="G140" s="24">
        <v>3380</v>
      </c>
      <c r="H140" s="28">
        <f t="shared" si="5"/>
        <v>48596.679999999971</v>
      </c>
    </row>
    <row r="141" spans="2:8" x14ac:dyDescent="0.25">
      <c r="B141" s="16"/>
      <c r="C141" s="20">
        <v>41897</v>
      </c>
      <c r="D141" s="10" t="s">
        <v>125</v>
      </c>
      <c r="E141" s="10" t="s">
        <v>6</v>
      </c>
      <c r="F141" s="73"/>
      <c r="G141" s="24">
        <v>88.76</v>
      </c>
      <c r="H141" s="28">
        <f t="shared" si="5"/>
        <v>48507.919999999969</v>
      </c>
    </row>
    <row r="142" spans="2:8" x14ac:dyDescent="0.25">
      <c r="B142" s="16"/>
      <c r="C142" s="20">
        <v>41897</v>
      </c>
      <c r="D142" s="10" t="s">
        <v>128</v>
      </c>
      <c r="E142" s="10" t="s">
        <v>6</v>
      </c>
      <c r="F142" s="73"/>
      <c r="G142" s="24">
        <v>200</v>
      </c>
      <c r="H142" s="28">
        <f t="shared" si="5"/>
        <v>48307.919999999969</v>
      </c>
    </row>
    <row r="143" spans="2:8" x14ac:dyDescent="0.25">
      <c r="B143" s="16"/>
      <c r="C143" s="20">
        <v>41904</v>
      </c>
      <c r="D143" s="10" t="s">
        <v>124</v>
      </c>
      <c r="E143" s="10" t="s">
        <v>6</v>
      </c>
      <c r="F143" s="73"/>
      <c r="G143" s="24">
        <v>238.15</v>
      </c>
      <c r="H143" s="28">
        <f t="shared" si="5"/>
        <v>48069.769999999968</v>
      </c>
    </row>
    <row r="144" spans="2:8" x14ac:dyDescent="0.25">
      <c r="B144" s="16"/>
      <c r="C144" s="20">
        <v>41907</v>
      </c>
      <c r="D144" s="10" t="s">
        <v>331</v>
      </c>
      <c r="E144" s="13" t="s">
        <v>5</v>
      </c>
      <c r="F144" s="29">
        <v>234.42</v>
      </c>
      <c r="G144" s="24"/>
      <c r="H144" s="28">
        <f>(H143 +F144)</f>
        <v>48304.189999999966</v>
      </c>
    </row>
    <row r="145" spans="2:8" x14ac:dyDescent="0.25">
      <c r="B145" s="16"/>
      <c r="C145" s="20">
        <v>41911</v>
      </c>
      <c r="D145" s="10" t="s">
        <v>129</v>
      </c>
      <c r="E145" s="10" t="s">
        <v>6</v>
      </c>
      <c r="F145" s="73"/>
      <c r="G145" s="24">
        <v>300</v>
      </c>
      <c r="H145" s="28">
        <f t="shared" si="5"/>
        <v>48004.189999999966</v>
      </c>
    </row>
    <row r="146" spans="2:8" x14ac:dyDescent="0.25">
      <c r="B146" s="16"/>
      <c r="C146" s="20">
        <v>41911</v>
      </c>
      <c r="D146" s="10" t="s">
        <v>130</v>
      </c>
      <c r="E146" s="10" t="s">
        <v>6</v>
      </c>
      <c r="F146" s="73"/>
      <c r="G146" s="24">
        <v>200</v>
      </c>
      <c r="H146" s="28">
        <f t="shared" si="5"/>
        <v>47804.189999999966</v>
      </c>
    </row>
    <row r="147" spans="2:8" x14ac:dyDescent="0.25">
      <c r="B147" s="50"/>
      <c r="C147" s="48">
        <v>41913</v>
      </c>
      <c r="D147" s="49" t="s">
        <v>17</v>
      </c>
      <c r="E147" s="13" t="s">
        <v>5</v>
      </c>
      <c r="F147" s="52">
        <v>1369.58</v>
      </c>
      <c r="G147" s="24"/>
      <c r="H147" s="28">
        <f>(H146 +F147)</f>
        <v>49173.769999999968</v>
      </c>
    </row>
    <row r="148" spans="2:8" x14ac:dyDescent="0.25">
      <c r="B148" s="16"/>
      <c r="C148" s="20">
        <v>41917</v>
      </c>
      <c r="D148" s="10" t="s">
        <v>173</v>
      </c>
      <c r="E148" s="10" t="s">
        <v>5</v>
      </c>
      <c r="F148" s="73">
        <v>200</v>
      </c>
      <c r="G148" s="24"/>
      <c r="H148" s="28">
        <f>(H147 +F148)</f>
        <v>49373.769999999968</v>
      </c>
    </row>
    <row r="149" spans="2:8" x14ac:dyDescent="0.25">
      <c r="B149" s="16"/>
      <c r="C149" s="20">
        <v>41922</v>
      </c>
      <c r="D149" s="10" t="s">
        <v>174</v>
      </c>
      <c r="E149" s="10" t="s">
        <v>6</v>
      </c>
      <c r="F149" s="73"/>
      <c r="G149" s="24">
        <v>200</v>
      </c>
      <c r="H149" s="28">
        <f>(H148 - G149)</f>
        <v>49173.769999999968</v>
      </c>
    </row>
    <row r="150" spans="2:8" x14ac:dyDescent="0.25">
      <c r="B150" s="16"/>
      <c r="C150" s="20">
        <v>41926</v>
      </c>
      <c r="D150" s="10" t="s">
        <v>132</v>
      </c>
      <c r="E150" s="10" t="s">
        <v>6</v>
      </c>
      <c r="F150" s="73"/>
      <c r="G150" s="24">
        <v>20</v>
      </c>
      <c r="H150" s="28">
        <f t="shared" si="5"/>
        <v>49153.769999999968</v>
      </c>
    </row>
    <row r="151" spans="2:8" x14ac:dyDescent="0.25">
      <c r="B151" s="16"/>
      <c r="C151" s="20">
        <v>41926</v>
      </c>
      <c r="D151" s="10" t="s">
        <v>133</v>
      </c>
      <c r="E151" s="10" t="s">
        <v>6</v>
      </c>
      <c r="F151" s="73"/>
      <c r="G151" s="24">
        <v>100</v>
      </c>
      <c r="H151" s="28">
        <f t="shared" si="5"/>
        <v>49053.769999999968</v>
      </c>
    </row>
    <row r="152" spans="2:8" x14ac:dyDescent="0.25">
      <c r="B152" s="16"/>
      <c r="C152" s="20">
        <v>41932</v>
      </c>
      <c r="D152" s="10" t="s">
        <v>134</v>
      </c>
      <c r="E152" s="10" t="s">
        <v>6</v>
      </c>
      <c r="F152" s="73"/>
      <c r="G152" s="24">
        <v>200</v>
      </c>
      <c r="H152" s="28">
        <f t="shared" si="5"/>
        <v>48853.769999999968</v>
      </c>
    </row>
    <row r="153" spans="2:8" x14ac:dyDescent="0.25">
      <c r="B153" s="16"/>
      <c r="C153" s="20">
        <v>41939</v>
      </c>
      <c r="D153" s="10" t="s">
        <v>135</v>
      </c>
      <c r="E153" s="10" t="s">
        <v>6</v>
      </c>
      <c r="F153" s="73"/>
      <c r="G153" s="24">
        <v>80</v>
      </c>
      <c r="H153" s="28">
        <f t="shared" si="5"/>
        <v>48773.769999999968</v>
      </c>
    </row>
    <row r="154" spans="2:8" x14ac:dyDescent="0.25">
      <c r="B154" s="16"/>
      <c r="C154" s="20">
        <v>41939</v>
      </c>
      <c r="D154" s="10" t="s">
        <v>136</v>
      </c>
      <c r="E154" s="10" t="s">
        <v>6</v>
      </c>
      <c r="F154" s="73"/>
      <c r="G154" s="24">
        <v>100</v>
      </c>
      <c r="H154" s="28">
        <f t="shared" si="5"/>
        <v>48673.769999999968</v>
      </c>
    </row>
    <row r="155" spans="2:8" x14ac:dyDescent="0.25">
      <c r="B155" s="16"/>
      <c r="C155" s="48">
        <v>41960</v>
      </c>
      <c r="D155" s="49" t="s">
        <v>137</v>
      </c>
      <c r="E155" s="49" t="s">
        <v>5</v>
      </c>
      <c r="F155" s="52">
        <v>80</v>
      </c>
      <c r="G155" s="24"/>
      <c r="H155" s="28">
        <f>(H154 +F155)</f>
        <v>48753.769999999968</v>
      </c>
    </row>
    <row r="156" spans="2:8" x14ac:dyDescent="0.25">
      <c r="B156" s="16"/>
      <c r="C156" s="20">
        <v>41946</v>
      </c>
      <c r="D156" s="10" t="s">
        <v>138</v>
      </c>
      <c r="E156" s="10" t="s">
        <v>6</v>
      </c>
      <c r="F156" s="73"/>
      <c r="G156" s="24">
        <v>400</v>
      </c>
      <c r="H156" s="28">
        <f t="shared" si="5"/>
        <v>48353.769999999968</v>
      </c>
    </row>
    <row r="157" spans="2:8" x14ac:dyDescent="0.25">
      <c r="B157" s="16"/>
      <c r="C157" s="20">
        <v>41971</v>
      </c>
      <c r="D157" s="10" t="s">
        <v>147</v>
      </c>
      <c r="E157" s="10" t="s">
        <v>6</v>
      </c>
      <c r="F157" s="73"/>
      <c r="G157" s="24">
        <v>6660</v>
      </c>
      <c r="H157" s="28">
        <f t="shared" si="5"/>
        <v>41693.769999999968</v>
      </c>
    </row>
    <row r="158" spans="2:8" x14ac:dyDescent="0.25">
      <c r="B158" s="16">
        <v>1527</v>
      </c>
      <c r="C158" s="20">
        <v>41971</v>
      </c>
      <c r="D158" s="3" t="s">
        <v>164</v>
      </c>
      <c r="E158" s="10" t="s">
        <v>6</v>
      </c>
      <c r="F158" s="73"/>
      <c r="G158" s="24">
        <v>536</v>
      </c>
      <c r="H158" s="28">
        <f t="shared" si="5"/>
        <v>41157.769999999968</v>
      </c>
    </row>
    <row r="159" spans="2:8" x14ac:dyDescent="0.25">
      <c r="B159" s="16">
        <v>1533</v>
      </c>
      <c r="C159" s="20">
        <v>41955</v>
      </c>
      <c r="D159" s="10" t="s">
        <v>327</v>
      </c>
      <c r="E159" s="10" t="s">
        <v>6</v>
      </c>
      <c r="F159" s="73"/>
      <c r="G159" s="24">
        <v>2400</v>
      </c>
      <c r="H159" s="28">
        <f t="shared" si="5"/>
        <v>38757.769999999968</v>
      </c>
    </row>
    <row r="160" spans="2:8" x14ac:dyDescent="0.25">
      <c r="B160" s="16">
        <v>1534</v>
      </c>
      <c r="C160" s="20">
        <v>41963</v>
      </c>
      <c r="D160" s="3" t="s">
        <v>139</v>
      </c>
      <c r="E160" s="10" t="s">
        <v>6</v>
      </c>
      <c r="F160" s="73"/>
      <c r="G160" s="24">
        <v>56.33</v>
      </c>
      <c r="H160" s="28">
        <f>(H159 - G160)</f>
        <v>38701.439999999966</v>
      </c>
    </row>
    <row r="161" spans="2:10" x14ac:dyDescent="0.25">
      <c r="B161" s="16"/>
      <c r="C161" s="20">
        <v>41975</v>
      </c>
      <c r="D161" s="3" t="s">
        <v>140</v>
      </c>
      <c r="E161" s="10" t="s">
        <v>5</v>
      </c>
      <c r="F161" s="73">
        <v>616</v>
      </c>
      <c r="G161" s="24"/>
      <c r="H161" s="28">
        <f>(H160 +F161)</f>
        <v>39317.439999999966</v>
      </c>
    </row>
    <row r="162" spans="2:10" x14ac:dyDescent="0.25">
      <c r="B162" s="16"/>
      <c r="C162" s="20">
        <v>41981</v>
      </c>
      <c r="D162" s="3" t="s">
        <v>141</v>
      </c>
      <c r="E162" s="10" t="s">
        <v>6</v>
      </c>
      <c r="F162" s="73"/>
      <c r="G162" s="24">
        <v>300</v>
      </c>
      <c r="H162" s="28">
        <f t="shared" si="5"/>
        <v>39017.439999999966</v>
      </c>
    </row>
    <row r="163" spans="2:10" x14ac:dyDescent="0.25">
      <c r="B163" s="16"/>
      <c r="C163" s="20">
        <v>41981</v>
      </c>
      <c r="D163" s="3" t="s">
        <v>142</v>
      </c>
      <c r="E163" s="10" t="s">
        <v>6</v>
      </c>
      <c r="F163" s="73"/>
      <c r="G163" s="24">
        <v>100</v>
      </c>
      <c r="H163" s="28">
        <f t="shared" si="5"/>
        <v>38917.439999999966</v>
      </c>
    </row>
    <row r="164" spans="2:10" x14ac:dyDescent="0.25">
      <c r="B164" s="16"/>
      <c r="C164" s="20">
        <v>41981</v>
      </c>
      <c r="D164" s="3" t="s">
        <v>143</v>
      </c>
      <c r="E164" s="10" t="s">
        <v>6</v>
      </c>
      <c r="F164" s="73"/>
      <c r="G164" s="24">
        <v>200</v>
      </c>
      <c r="H164" s="28">
        <f t="shared" si="5"/>
        <v>38717.439999999966</v>
      </c>
    </row>
    <row r="165" spans="2:10" x14ac:dyDescent="0.25">
      <c r="B165" s="16">
        <v>1535</v>
      </c>
      <c r="C165" s="20">
        <v>41988</v>
      </c>
      <c r="D165" s="10" t="s">
        <v>144</v>
      </c>
      <c r="E165" s="10" t="s">
        <v>6</v>
      </c>
      <c r="F165" s="73"/>
      <c r="G165" s="24">
        <v>8286</v>
      </c>
      <c r="H165" s="28">
        <f t="shared" si="5"/>
        <v>30431.439999999966</v>
      </c>
    </row>
    <row r="166" spans="2:10" x14ac:dyDescent="0.25">
      <c r="B166" s="16">
        <v>1540</v>
      </c>
      <c r="C166" s="20">
        <v>41992</v>
      </c>
      <c r="D166" s="10" t="s">
        <v>145</v>
      </c>
      <c r="E166" s="10" t="s">
        <v>6</v>
      </c>
      <c r="F166" s="73"/>
      <c r="G166" s="24">
        <v>855</v>
      </c>
      <c r="H166" s="28">
        <f t="shared" si="5"/>
        <v>29576.439999999966</v>
      </c>
    </row>
    <row r="167" spans="2:10" x14ac:dyDescent="0.25">
      <c r="B167" s="16">
        <v>1542</v>
      </c>
      <c r="C167" s="20">
        <v>41996</v>
      </c>
      <c r="D167" t="s">
        <v>146</v>
      </c>
      <c r="E167" s="10" t="s">
        <v>6</v>
      </c>
      <c r="F167" s="73"/>
      <c r="G167" s="24">
        <v>145</v>
      </c>
      <c r="H167" s="28">
        <f t="shared" si="5"/>
        <v>29431.439999999966</v>
      </c>
    </row>
    <row r="168" spans="2:10" x14ac:dyDescent="0.25">
      <c r="B168" s="16">
        <v>1538</v>
      </c>
      <c r="C168" s="20">
        <v>41909</v>
      </c>
      <c r="D168" s="3" t="s">
        <v>329</v>
      </c>
      <c r="E168" s="10" t="s">
        <v>6</v>
      </c>
      <c r="F168" s="73"/>
      <c r="G168" s="24">
        <v>3111</v>
      </c>
      <c r="H168" s="28">
        <f t="shared" si="5"/>
        <v>26320.439999999966</v>
      </c>
    </row>
    <row r="169" spans="2:10" x14ac:dyDescent="0.25">
      <c r="B169" s="16">
        <v>1539</v>
      </c>
      <c r="C169" s="20">
        <v>41988</v>
      </c>
      <c r="D169" s="10" t="s">
        <v>333</v>
      </c>
      <c r="E169" s="10" t="s">
        <v>6</v>
      </c>
      <c r="F169" s="73"/>
      <c r="G169" s="24">
        <v>500</v>
      </c>
      <c r="H169" s="28">
        <f t="shared" ref="H169:H173" si="7">(H168 - G169)</f>
        <v>25820.439999999966</v>
      </c>
    </row>
    <row r="170" spans="2:10" x14ac:dyDescent="0.25">
      <c r="B170" s="16">
        <v>1551</v>
      </c>
      <c r="C170" s="20">
        <v>42004</v>
      </c>
      <c r="D170" s="3" t="s">
        <v>332</v>
      </c>
      <c r="E170" s="10" t="s">
        <v>6</v>
      </c>
      <c r="F170" s="73"/>
      <c r="G170" s="24">
        <v>3972.33</v>
      </c>
      <c r="H170" s="28">
        <f t="shared" si="7"/>
        <v>21848.109999999964</v>
      </c>
    </row>
    <row r="171" spans="2:10" x14ac:dyDescent="0.25">
      <c r="B171" s="16">
        <v>1552</v>
      </c>
      <c r="C171" s="20">
        <v>42006</v>
      </c>
      <c r="D171" s="10" t="s">
        <v>335</v>
      </c>
      <c r="E171" s="10" t="s">
        <v>6</v>
      </c>
      <c r="F171" s="73"/>
      <c r="G171" s="24">
        <v>60</v>
      </c>
      <c r="H171" s="28">
        <f t="shared" si="7"/>
        <v>21788.109999999964</v>
      </c>
    </row>
    <row r="172" spans="2:10" x14ac:dyDescent="0.25">
      <c r="B172" s="16"/>
      <c r="C172" s="21">
        <v>41804</v>
      </c>
      <c r="D172" t="s">
        <v>334</v>
      </c>
      <c r="E172" s="3" t="s">
        <v>6</v>
      </c>
      <c r="F172" s="73"/>
      <c r="G172" s="24">
        <v>1590</v>
      </c>
      <c r="H172" s="28">
        <f t="shared" si="7"/>
        <v>20198.109999999964</v>
      </c>
    </row>
    <row r="173" spans="2:10" x14ac:dyDescent="0.25">
      <c r="B173" s="12">
        <v>1547</v>
      </c>
      <c r="C173" s="21">
        <v>42009</v>
      </c>
      <c r="D173" s="3" t="s">
        <v>330</v>
      </c>
      <c r="E173" s="71" t="s">
        <v>6</v>
      </c>
      <c r="F173" s="74"/>
      <c r="G173" s="23">
        <v>3519</v>
      </c>
      <c r="H173" s="28">
        <f t="shared" si="7"/>
        <v>16679.109999999964</v>
      </c>
      <c r="I173" s="3"/>
      <c r="J173" s="54"/>
    </row>
    <row r="174" spans="2:10" x14ac:dyDescent="0.25">
      <c r="B174" s="16"/>
      <c r="C174" s="20"/>
      <c r="D174" s="10"/>
      <c r="E174" s="10"/>
      <c r="F174" s="73"/>
      <c r="G174" s="24"/>
      <c r="H174" s="28"/>
    </row>
    <row r="175" spans="2:10" x14ac:dyDescent="0.25">
      <c r="B175" s="16"/>
      <c r="C175" s="20"/>
      <c r="D175" s="10"/>
      <c r="E175" s="10"/>
      <c r="F175" s="73"/>
      <c r="G175" s="24"/>
      <c r="H175" s="28"/>
    </row>
    <row r="176" spans="2:10" x14ac:dyDescent="0.25">
      <c r="B176" s="16"/>
      <c r="C176" s="20"/>
      <c r="D176" s="10"/>
      <c r="E176" s="10"/>
      <c r="F176" s="73"/>
      <c r="G176" s="24"/>
      <c r="H176" s="28"/>
    </row>
    <row r="177" spans="2:9" ht="15.75" thickBot="1" x14ac:dyDescent="0.3">
      <c r="B177" s="17"/>
      <c r="C177" s="22"/>
      <c r="D177" s="8"/>
      <c r="E177" s="8"/>
      <c r="F177" s="31">
        <f>SUM(F4:F170)</f>
        <v>104215.9</v>
      </c>
      <c r="G177" s="31">
        <f>SUM(G4:G170)</f>
        <v>95552.300000000017</v>
      </c>
      <c r="H177" s="28">
        <v>16679.109999999964</v>
      </c>
      <c r="I177" s="38" t="s">
        <v>177</v>
      </c>
    </row>
    <row r="181" spans="2:9" ht="15.75" thickBot="1" x14ac:dyDescent="0.3"/>
    <row r="182" spans="2:9" x14ac:dyDescent="0.25">
      <c r="D182" s="4" t="s">
        <v>180</v>
      </c>
      <c r="E182" s="41">
        <f>(G4+G5+G22+G128+G130+G137+G140+G165)</f>
        <v>28626</v>
      </c>
      <c r="G182" s="15"/>
      <c r="H182" s="18"/>
      <c r="I182" s="32" t="s">
        <v>20</v>
      </c>
    </row>
    <row r="183" spans="2:9" x14ac:dyDescent="0.25">
      <c r="D183" s="6" t="s">
        <v>19</v>
      </c>
      <c r="E183" s="39">
        <f>(G11+G12+G16+G74+G157+G172+G173)</f>
        <v>18914.98</v>
      </c>
      <c r="G183" s="12" t="s">
        <v>167</v>
      </c>
      <c r="H183" s="21">
        <f>C15</f>
        <v>41704</v>
      </c>
      <c r="I183" s="28">
        <f>G15</f>
        <v>3150</v>
      </c>
    </row>
    <row r="184" spans="2:9" x14ac:dyDescent="0.25">
      <c r="D184" s="6" t="s">
        <v>179</v>
      </c>
      <c r="E184" s="39">
        <f>(G6+G23+G29+G81+G82+G83+G84+G93+G106+G131+G139+G142+G145+G146+G150+G151+G152+G153+G154+G156+G162+G163+G164+G166)</f>
        <v>7511</v>
      </c>
      <c r="G184" s="12" t="s">
        <v>168</v>
      </c>
      <c r="H184" s="21">
        <f>(C89)</f>
        <v>41828</v>
      </c>
      <c r="I184" s="28">
        <f>(G89)</f>
        <v>1455.25</v>
      </c>
    </row>
    <row r="185" spans="2:9" x14ac:dyDescent="0.25">
      <c r="D185" s="6" t="s">
        <v>178</v>
      </c>
      <c r="E185" s="39">
        <f>(G74+G75+G76+G78+G80+G88+G90+G91+G92+G100+G101+G102+G103+G104+G105+G106+G107+G108+G109+G110+G111+G112+G113+G114+G115+G116+G117+G119+G120+G121+G122++G127+G128+G129+G136+G159)</f>
        <v>16341.28</v>
      </c>
      <c r="G185" s="12" t="s">
        <v>169</v>
      </c>
      <c r="H185" s="21">
        <f>(C91)</f>
        <v>41828</v>
      </c>
      <c r="I185" s="28">
        <f>(G91)</f>
        <v>378.95</v>
      </c>
    </row>
    <row r="186" spans="2:9" x14ac:dyDescent="0.25">
      <c r="D186" s="6" t="s">
        <v>9</v>
      </c>
      <c r="E186" s="39">
        <f>(G33+G80+G105+G111+G120)</f>
        <v>167.36</v>
      </c>
      <c r="G186" s="67" t="s">
        <v>170</v>
      </c>
      <c r="H186" s="21">
        <f>(C92)</f>
        <v>41828</v>
      </c>
      <c r="I186" s="28">
        <f>(G92)</f>
        <v>2400</v>
      </c>
    </row>
    <row r="187" spans="2:9" x14ac:dyDescent="0.25">
      <c r="D187" s="6" t="s">
        <v>10</v>
      </c>
      <c r="E187" s="39">
        <f>(G14+G88+G167)</f>
        <v>8350.25</v>
      </c>
      <c r="G187" s="67" t="s">
        <v>171</v>
      </c>
      <c r="H187" s="21">
        <f>(C158)</f>
        <v>41971</v>
      </c>
      <c r="I187" s="28">
        <f>(G158)</f>
        <v>536</v>
      </c>
    </row>
    <row r="188" spans="2:9" x14ac:dyDescent="0.25">
      <c r="D188" s="6" t="s">
        <v>14</v>
      </c>
      <c r="E188" s="39">
        <f>(G15+G89+G91+G92+G158+G168+G170)</f>
        <v>15003.53</v>
      </c>
      <c r="G188" s="67" t="s">
        <v>293</v>
      </c>
      <c r="H188" s="21">
        <v>41909</v>
      </c>
      <c r="I188" s="28">
        <f>(G168)</f>
        <v>3111</v>
      </c>
    </row>
    <row r="189" spans="2:9" ht="15.75" thickBot="1" x14ac:dyDescent="0.3">
      <c r="D189" s="6" t="s">
        <v>11</v>
      </c>
      <c r="E189" s="39">
        <f>(G67+G68+G70+G72+G137)</f>
        <v>2376.58</v>
      </c>
      <c r="G189" s="17" t="s">
        <v>294</v>
      </c>
      <c r="H189" s="25">
        <v>42004</v>
      </c>
      <c r="I189" s="37">
        <f>(G170)</f>
        <v>3972.33</v>
      </c>
    </row>
    <row r="190" spans="2:9" x14ac:dyDescent="0.25">
      <c r="D190" s="6" t="s">
        <v>181</v>
      </c>
      <c r="E190" s="39">
        <f>(G66+G69+G141)</f>
        <v>808.76</v>
      </c>
      <c r="H190" s="2" t="s">
        <v>172</v>
      </c>
      <c r="I190" s="29">
        <f>SUM(I183:I189)</f>
        <v>15003.53</v>
      </c>
    </row>
    <row r="191" spans="2:9" x14ac:dyDescent="0.25">
      <c r="D191" s="6" t="s">
        <v>18</v>
      </c>
      <c r="E191" s="39">
        <f>(G10+G30+G31+G125)</f>
        <v>360</v>
      </c>
      <c r="H191" s="2"/>
    </row>
    <row r="192" spans="2:9" ht="15.75" thickBot="1" x14ac:dyDescent="0.3">
      <c r="D192" s="7" t="s">
        <v>15</v>
      </c>
      <c r="E192" s="40">
        <v>400</v>
      </c>
    </row>
    <row r="193" spans="2:8" x14ac:dyDescent="0.25">
      <c r="B193"/>
      <c r="E193" s="9">
        <f>SUM(E182:E192)</f>
        <v>98859.739999999991</v>
      </c>
      <c r="H193"/>
    </row>
    <row r="194" spans="2:8" ht="15.75" thickBot="1" x14ac:dyDescent="0.3"/>
    <row r="195" spans="2:8" x14ac:dyDescent="0.25">
      <c r="B195"/>
      <c r="E195" s="4" t="s">
        <v>21</v>
      </c>
      <c r="F195" s="18"/>
      <c r="G195" s="32"/>
      <c r="H195"/>
    </row>
    <row r="196" spans="2:8" x14ac:dyDescent="0.25">
      <c r="B196"/>
      <c r="E196" s="6" t="s">
        <v>156</v>
      </c>
      <c r="F196" s="21">
        <f>(C4)</f>
        <v>41666</v>
      </c>
      <c r="G196" s="28">
        <f>G4</f>
        <v>1500</v>
      </c>
      <c r="H196"/>
    </row>
    <row r="197" spans="2:8" x14ac:dyDescent="0.25">
      <c r="B197"/>
      <c r="E197" s="6" t="s">
        <v>157</v>
      </c>
      <c r="F197" s="21">
        <f>(C5)</f>
        <v>41662</v>
      </c>
      <c r="G197" s="28">
        <f>G5</f>
        <v>1500</v>
      </c>
      <c r="H197"/>
    </row>
    <row r="198" spans="2:8" x14ac:dyDescent="0.25">
      <c r="B198"/>
      <c r="E198" s="6" t="s">
        <v>158</v>
      </c>
      <c r="F198" s="21">
        <f>(C22)</f>
        <v>41758</v>
      </c>
      <c r="G198" s="28">
        <f>G22</f>
        <v>1500</v>
      </c>
      <c r="H198"/>
    </row>
    <row r="199" spans="2:8" x14ac:dyDescent="0.25">
      <c r="B199"/>
      <c r="E199" s="6" t="s">
        <v>159</v>
      </c>
      <c r="F199" s="21">
        <f>(C128)</f>
        <v>41859</v>
      </c>
      <c r="G199" s="28">
        <f>G128</f>
        <v>2484</v>
      </c>
      <c r="H199"/>
    </row>
    <row r="200" spans="2:8" x14ac:dyDescent="0.25">
      <c r="B200"/>
      <c r="E200" s="6" t="s">
        <v>163</v>
      </c>
      <c r="F200" s="21">
        <f>(C130)</f>
        <v>41859</v>
      </c>
      <c r="G200" s="28">
        <f>G130</f>
        <v>9816</v>
      </c>
      <c r="H200"/>
    </row>
    <row r="201" spans="2:8" x14ac:dyDescent="0.25">
      <c r="B201"/>
      <c r="E201" s="6" t="s">
        <v>160</v>
      </c>
      <c r="F201" s="21">
        <f>(C137)</f>
        <v>41904</v>
      </c>
      <c r="G201" s="28">
        <f>G137</f>
        <v>160</v>
      </c>
      <c r="H201"/>
    </row>
    <row r="202" spans="2:8" x14ac:dyDescent="0.25">
      <c r="B202"/>
      <c r="E202" s="6" t="s">
        <v>161</v>
      </c>
      <c r="F202" s="21">
        <f>(C140)</f>
        <v>41892</v>
      </c>
      <c r="G202" s="28">
        <f>G140</f>
        <v>3380</v>
      </c>
      <c r="H202"/>
    </row>
    <row r="203" spans="2:8" x14ac:dyDescent="0.25">
      <c r="B203"/>
      <c r="E203" s="6" t="s">
        <v>162</v>
      </c>
      <c r="F203" s="21">
        <f>(C165)</f>
        <v>41988</v>
      </c>
      <c r="G203" s="28">
        <f>G165</f>
        <v>8286</v>
      </c>
      <c r="H203"/>
    </row>
    <row r="204" spans="2:8" x14ac:dyDescent="0.25">
      <c r="B204"/>
      <c r="E204" s="6"/>
      <c r="F204" s="21"/>
      <c r="G204" s="28"/>
      <c r="H204"/>
    </row>
    <row r="205" spans="2:8" x14ac:dyDescent="0.25">
      <c r="B205"/>
      <c r="E205" s="6"/>
      <c r="F205" s="21"/>
      <c r="G205" s="28"/>
      <c r="H205"/>
    </row>
    <row r="206" spans="2:8" x14ac:dyDescent="0.25">
      <c r="B206"/>
      <c r="G206" s="29">
        <f>SUM(G196:G205)</f>
        <v>28626</v>
      </c>
      <c r="H206"/>
    </row>
    <row r="207" spans="2:8" x14ac:dyDescent="0.25">
      <c r="B207"/>
      <c r="D207" t="s">
        <v>288</v>
      </c>
      <c r="E207" s="47">
        <f>(C261+C281+C326+C346+C388+C413)</f>
        <v>52629.56</v>
      </c>
      <c r="G207" s="29"/>
      <c r="H207"/>
    </row>
    <row r="208" spans="2:8" x14ac:dyDescent="0.25">
      <c r="B208"/>
      <c r="D208" t="s">
        <v>322</v>
      </c>
      <c r="E208" s="47">
        <v>7815.9299999999848</v>
      </c>
      <c r="G208" s="29"/>
      <c r="H208"/>
    </row>
    <row r="209" spans="2:8" x14ac:dyDescent="0.25">
      <c r="B209"/>
      <c r="D209" t="s">
        <v>286</v>
      </c>
      <c r="E209" s="47">
        <f>(F61+F62+F63+F95+F96+F97+F99+F133)</f>
        <v>18475.8</v>
      </c>
      <c r="G209" s="29"/>
      <c r="H209"/>
    </row>
    <row r="210" spans="2:8" x14ac:dyDescent="0.25">
      <c r="B210"/>
      <c r="D210" t="s">
        <v>287</v>
      </c>
      <c r="E210" s="47">
        <f>(C430)</f>
        <v>2725.7999999999997</v>
      </c>
      <c r="G210" s="29"/>
      <c r="H210"/>
    </row>
    <row r="211" spans="2:8" x14ac:dyDescent="0.25">
      <c r="B211"/>
      <c r="D211" t="s">
        <v>323</v>
      </c>
      <c r="E211" s="47">
        <f>E451</f>
        <v>2056</v>
      </c>
      <c r="G211" s="29"/>
      <c r="H211"/>
    </row>
    <row r="212" spans="2:8" x14ac:dyDescent="0.25">
      <c r="B212"/>
      <c r="E212" s="47"/>
      <c r="G212" s="29"/>
      <c r="H212"/>
    </row>
    <row r="213" spans="2:8" x14ac:dyDescent="0.25">
      <c r="B213"/>
      <c r="E213" s="47">
        <f>SUM(E207:E212)</f>
        <v>83703.089999999982</v>
      </c>
      <c r="G213" s="29"/>
      <c r="H213"/>
    </row>
    <row r="214" spans="2:8" x14ac:dyDescent="0.25">
      <c r="B214"/>
      <c r="G214" s="29"/>
      <c r="H214"/>
    </row>
    <row r="215" spans="2:8" x14ac:dyDescent="0.25">
      <c r="B215"/>
      <c r="G215" s="29"/>
      <c r="H215"/>
    </row>
    <row r="216" spans="2:8" x14ac:dyDescent="0.25">
      <c r="B216"/>
      <c r="D216" t="s">
        <v>154</v>
      </c>
      <c r="G216" s="29"/>
      <c r="H216"/>
    </row>
    <row r="217" spans="2:8" x14ac:dyDescent="0.25">
      <c r="D217" s="36" t="s">
        <v>153</v>
      </c>
      <c r="H217"/>
    </row>
    <row r="218" spans="2:8" x14ac:dyDescent="0.25">
      <c r="B218" s="33">
        <v>41930</v>
      </c>
      <c r="C218" s="53"/>
      <c r="D218" s="35" t="s">
        <v>150</v>
      </c>
      <c r="E218" s="35"/>
      <c r="F218" s="75"/>
      <c r="H218"/>
    </row>
    <row r="219" spans="2:8" x14ac:dyDescent="0.25">
      <c r="B219" s="34">
        <v>0.57291666666666663</v>
      </c>
      <c r="C219" s="53" t="s">
        <v>148</v>
      </c>
      <c r="D219" s="35" t="s">
        <v>152</v>
      </c>
      <c r="E219" s="35"/>
      <c r="F219" s="53" t="s">
        <v>149</v>
      </c>
      <c r="H219"/>
    </row>
    <row r="220" spans="2:8" x14ac:dyDescent="0.25">
      <c r="B220" s="33">
        <v>41879</v>
      </c>
      <c r="C220" s="53"/>
      <c r="D220" s="35" t="s">
        <v>151</v>
      </c>
      <c r="E220" s="35"/>
      <c r="F220" s="75"/>
      <c r="H220"/>
    </row>
    <row r="221" spans="2:8" x14ac:dyDescent="0.25">
      <c r="B221" s="34">
        <v>0.66875000000000007</v>
      </c>
      <c r="C221" s="53" t="s">
        <v>148</v>
      </c>
      <c r="D221" s="35" t="s">
        <v>152</v>
      </c>
      <c r="E221" s="35"/>
      <c r="F221" s="53" t="s">
        <v>149</v>
      </c>
      <c r="H221"/>
    </row>
    <row r="222" spans="2:8" x14ac:dyDescent="0.25">
      <c r="B222" s="34"/>
      <c r="C222" s="53"/>
      <c r="D222" s="35"/>
      <c r="E222" s="35"/>
      <c r="F222" s="53"/>
      <c r="H222"/>
    </row>
    <row r="223" spans="2:8" x14ac:dyDescent="0.25">
      <c r="B223" s="1" t="s">
        <v>266</v>
      </c>
      <c r="C223" s="1" t="s">
        <v>265</v>
      </c>
      <c r="D223" t="s">
        <v>296</v>
      </c>
    </row>
    <row r="224" spans="2:8" x14ac:dyDescent="0.25">
      <c r="C224" s="1" t="s">
        <v>224</v>
      </c>
      <c r="D224" t="s">
        <v>219</v>
      </c>
      <c r="H224"/>
    </row>
    <row r="225" spans="2:8" x14ac:dyDescent="0.25">
      <c r="B225" s="1">
        <v>1</v>
      </c>
      <c r="C225" s="1">
        <v>320.13</v>
      </c>
      <c r="D225" t="s">
        <v>203</v>
      </c>
      <c r="H225"/>
    </row>
    <row r="226" spans="2:8" x14ac:dyDescent="0.25">
      <c r="B226" s="1">
        <v>2</v>
      </c>
      <c r="C226" s="1">
        <v>320.13</v>
      </c>
      <c r="D226" t="s">
        <v>205</v>
      </c>
      <c r="H226"/>
    </row>
    <row r="227" spans="2:8" x14ac:dyDescent="0.25">
      <c r="B227" s="1">
        <v>3</v>
      </c>
      <c r="D227" t="s">
        <v>220</v>
      </c>
      <c r="H227"/>
    </row>
    <row r="228" spans="2:8" x14ac:dyDescent="0.25">
      <c r="B228" s="1">
        <v>4</v>
      </c>
      <c r="C228" s="1">
        <v>320.13</v>
      </c>
      <c r="D228" t="s">
        <v>189</v>
      </c>
      <c r="H228"/>
    </row>
    <row r="229" spans="2:8" x14ac:dyDescent="0.25">
      <c r="B229" s="1">
        <v>5</v>
      </c>
      <c r="C229" s="1">
        <v>320.13</v>
      </c>
      <c r="D229" t="s">
        <v>212</v>
      </c>
      <c r="H229"/>
    </row>
    <row r="230" spans="2:8" x14ac:dyDescent="0.25">
      <c r="B230" s="1">
        <v>6</v>
      </c>
      <c r="C230" s="1">
        <v>320.13</v>
      </c>
      <c r="D230" t="s">
        <v>193</v>
      </c>
      <c r="H230"/>
    </row>
    <row r="231" spans="2:8" x14ac:dyDescent="0.25">
      <c r="B231" s="1">
        <v>7</v>
      </c>
      <c r="C231" s="1">
        <v>320.13</v>
      </c>
      <c r="D231" t="s">
        <v>215</v>
      </c>
      <c r="H231"/>
    </row>
    <row r="232" spans="2:8" x14ac:dyDescent="0.25">
      <c r="B232" s="1">
        <v>8</v>
      </c>
      <c r="C232" s="1">
        <v>320.13</v>
      </c>
      <c r="D232" t="s">
        <v>208</v>
      </c>
      <c r="H232"/>
    </row>
    <row r="233" spans="2:8" x14ac:dyDescent="0.25">
      <c r="B233" s="1">
        <v>9</v>
      </c>
      <c r="C233" s="1">
        <v>320.13</v>
      </c>
      <c r="D233" t="s">
        <v>213</v>
      </c>
      <c r="H233"/>
    </row>
    <row r="234" spans="2:8" x14ac:dyDescent="0.25">
      <c r="B234" s="1">
        <v>10</v>
      </c>
      <c r="C234" s="1">
        <v>320.13</v>
      </c>
      <c r="D234" t="s">
        <v>218</v>
      </c>
      <c r="H234"/>
    </row>
    <row r="235" spans="2:8" x14ac:dyDescent="0.25">
      <c r="B235" s="1">
        <v>11</v>
      </c>
      <c r="C235" s="1">
        <v>320.13</v>
      </c>
      <c r="D235" t="s">
        <v>187</v>
      </c>
      <c r="H235"/>
    </row>
    <row r="236" spans="2:8" x14ac:dyDescent="0.25">
      <c r="B236" s="1">
        <v>12</v>
      </c>
      <c r="C236" s="1">
        <v>320.13</v>
      </c>
      <c r="D236" t="s">
        <v>209</v>
      </c>
      <c r="H236"/>
    </row>
    <row r="237" spans="2:8" x14ac:dyDescent="0.25">
      <c r="B237" s="1">
        <v>13</v>
      </c>
      <c r="C237" s="1">
        <v>320.13</v>
      </c>
      <c r="D237" t="s">
        <v>195</v>
      </c>
      <c r="H237"/>
    </row>
    <row r="238" spans="2:8" x14ac:dyDescent="0.25">
      <c r="B238" s="1">
        <v>14</v>
      </c>
      <c r="C238" s="1">
        <v>320.13</v>
      </c>
      <c r="D238" t="s">
        <v>216</v>
      </c>
      <c r="H238"/>
    </row>
    <row r="239" spans="2:8" x14ac:dyDescent="0.25">
      <c r="B239" s="1">
        <v>15</v>
      </c>
      <c r="C239" s="1">
        <v>320.13</v>
      </c>
      <c r="D239" t="s">
        <v>191</v>
      </c>
      <c r="H239"/>
    </row>
    <row r="240" spans="2:8" x14ac:dyDescent="0.25">
      <c r="B240" s="1">
        <v>16</v>
      </c>
      <c r="C240" s="1">
        <v>320.13</v>
      </c>
      <c r="D240" t="s">
        <v>202</v>
      </c>
      <c r="H240"/>
    </row>
    <row r="241" spans="2:8" x14ac:dyDescent="0.25">
      <c r="B241" s="1">
        <v>17</v>
      </c>
      <c r="C241" s="1">
        <v>320.13</v>
      </c>
      <c r="D241" t="s">
        <v>192</v>
      </c>
      <c r="H241"/>
    </row>
    <row r="242" spans="2:8" x14ac:dyDescent="0.25">
      <c r="B242" s="1">
        <v>18</v>
      </c>
      <c r="C242" s="1">
        <v>320.13</v>
      </c>
      <c r="D242" t="s">
        <v>194</v>
      </c>
      <c r="H242"/>
    </row>
    <row r="243" spans="2:8" x14ac:dyDescent="0.25">
      <c r="B243" s="1">
        <v>19</v>
      </c>
      <c r="C243" s="1">
        <v>320.13</v>
      </c>
      <c r="D243" t="s">
        <v>207</v>
      </c>
      <c r="H243"/>
    </row>
    <row r="244" spans="2:8" x14ac:dyDescent="0.25">
      <c r="B244" s="1">
        <v>20</v>
      </c>
      <c r="C244" s="1">
        <v>320.13</v>
      </c>
      <c r="D244" t="s">
        <v>204</v>
      </c>
      <c r="H244"/>
    </row>
    <row r="245" spans="2:8" x14ac:dyDescent="0.25">
      <c r="B245" s="1">
        <v>21</v>
      </c>
      <c r="C245" s="1">
        <v>320.13</v>
      </c>
      <c r="D245" t="s">
        <v>199</v>
      </c>
      <c r="H245"/>
    </row>
    <row r="246" spans="2:8" x14ac:dyDescent="0.25">
      <c r="B246" s="1">
        <v>22</v>
      </c>
      <c r="C246" s="1">
        <v>320.13</v>
      </c>
      <c r="D246" t="s">
        <v>217</v>
      </c>
      <c r="H246"/>
    </row>
    <row r="247" spans="2:8" x14ac:dyDescent="0.25">
      <c r="B247" s="1">
        <v>23</v>
      </c>
      <c r="C247" s="1">
        <v>320.13</v>
      </c>
      <c r="D247" t="s">
        <v>188</v>
      </c>
      <c r="H247"/>
    </row>
    <row r="248" spans="2:8" x14ac:dyDescent="0.25">
      <c r="B248" s="1">
        <v>24</v>
      </c>
      <c r="C248" s="1">
        <v>320.13</v>
      </c>
      <c r="D248" t="s">
        <v>214</v>
      </c>
      <c r="H248"/>
    </row>
    <row r="249" spans="2:8" x14ac:dyDescent="0.25">
      <c r="B249" s="1">
        <v>25</v>
      </c>
      <c r="C249" s="1">
        <v>320.13</v>
      </c>
      <c r="D249" t="s">
        <v>190</v>
      </c>
      <c r="H249"/>
    </row>
    <row r="250" spans="2:8" x14ac:dyDescent="0.25">
      <c r="B250" s="1">
        <v>26</v>
      </c>
      <c r="D250" t="s">
        <v>221</v>
      </c>
      <c r="H250"/>
    </row>
    <row r="251" spans="2:8" x14ac:dyDescent="0.25">
      <c r="B251" s="1">
        <v>27</v>
      </c>
      <c r="C251" s="1">
        <v>320.13</v>
      </c>
      <c r="D251" t="s">
        <v>198</v>
      </c>
      <c r="H251"/>
    </row>
    <row r="252" spans="2:8" x14ac:dyDescent="0.25">
      <c r="B252" s="1">
        <v>28</v>
      </c>
      <c r="C252" s="1">
        <v>320.13</v>
      </c>
      <c r="D252" t="s">
        <v>201</v>
      </c>
      <c r="H252"/>
    </row>
    <row r="253" spans="2:8" x14ac:dyDescent="0.25">
      <c r="B253" s="1">
        <v>29</v>
      </c>
      <c r="C253" s="1">
        <v>174.48</v>
      </c>
      <c r="D253" t="s">
        <v>222</v>
      </c>
      <c r="H253"/>
    </row>
    <row r="254" spans="2:8" x14ac:dyDescent="0.25">
      <c r="B254" s="1">
        <v>30</v>
      </c>
      <c r="C254" s="1">
        <v>320.13</v>
      </c>
      <c r="D254" t="s">
        <v>197</v>
      </c>
      <c r="H254"/>
    </row>
    <row r="255" spans="2:8" x14ac:dyDescent="0.25">
      <c r="B255" s="1">
        <v>31</v>
      </c>
      <c r="C255" s="1">
        <v>320.13</v>
      </c>
      <c r="D255" t="s">
        <v>196</v>
      </c>
      <c r="H255"/>
    </row>
    <row r="256" spans="2:8" x14ac:dyDescent="0.25">
      <c r="B256" s="1">
        <v>32</v>
      </c>
      <c r="C256" s="1">
        <v>320.13</v>
      </c>
      <c r="D256" t="s">
        <v>210</v>
      </c>
      <c r="H256"/>
    </row>
    <row r="257" spans="2:8" x14ac:dyDescent="0.25">
      <c r="B257" s="1">
        <v>33</v>
      </c>
      <c r="D257" t="s">
        <v>223</v>
      </c>
      <c r="H257"/>
    </row>
    <row r="258" spans="2:8" x14ac:dyDescent="0.25">
      <c r="B258" s="1">
        <v>34</v>
      </c>
      <c r="C258" s="1">
        <v>320.13</v>
      </c>
      <c r="D258" t="s">
        <v>206</v>
      </c>
      <c r="H258"/>
    </row>
    <row r="259" spans="2:8" x14ac:dyDescent="0.25">
      <c r="B259" s="1">
        <v>35</v>
      </c>
      <c r="C259" s="1">
        <v>320.13</v>
      </c>
      <c r="D259" t="s">
        <v>211</v>
      </c>
      <c r="H259"/>
    </row>
    <row r="260" spans="2:8" x14ac:dyDescent="0.25">
      <c r="B260" s="1">
        <v>36</v>
      </c>
      <c r="C260" s="1">
        <v>320.13</v>
      </c>
      <c r="D260" t="s">
        <v>200</v>
      </c>
      <c r="H260"/>
    </row>
    <row r="261" spans="2:8" x14ac:dyDescent="0.25">
      <c r="C261" s="1">
        <f>SUM(C225:C260)</f>
        <v>10418.639999999996</v>
      </c>
      <c r="H261"/>
    </row>
    <row r="262" spans="2:8" x14ac:dyDescent="0.25">
      <c r="H262"/>
    </row>
    <row r="263" spans="2:8" x14ac:dyDescent="0.25">
      <c r="B263" s="1" t="s">
        <v>297</v>
      </c>
      <c r="C263" s="1" t="s">
        <v>267</v>
      </c>
      <c r="D263" t="s">
        <v>296</v>
      </c>
    </row>
    <row r="264" spans="2:8" x14ac:dyDescent="0.25">
      <c r="C264" s="1" t="s">
        <v>295</v>
      </c>
      <c r="D264" t="s">
        <v>219</v>
      </c>
    </row>
    <row r="265" spans="2:8" x14ac:dyDescent="0.25">
      <c r="B265" s="1">
        <v>1</v>
      </c>
      <c r="C265" s="1">
        <v>339.55</v>
      </c>
      <c r="D265" t="s">
        <v>237</v>
      </c>
      <c r="E265" s="42"/>
      <c r="H265"/>
    </row>
    <row r="266" spans="2:8" x14ac:dyDescent="0.25">
      <c r="B266" s="1">
        <v>2</v>
      </c>
      <c r="C266" s="1">
        <v>339.55</v>
      </c>
      <c r="D266" t="s">
        <v>234</v>
      </c>
      <c r="E266" s="42"/>
      <c r="H266"/>
    </row>
    <row r="267" spans="2:8" x14ac:dyDescent="0.25">
      <c r="B267" s="1">
        <v>3</v>
      </c>
      <c r="C267" s="1">
        <v>339.55</v>
      </c>
      <c r="D267" t="s">
        <v>212</v>
      </c>
      <c r="E267" s="42"/>
      <c r="H267"/>
    </row>
    <row r="268" spans="2:8" x14ac:dyDescent="0.25">
      <c r="B268" s="1">
        <v>4</v>
      </c>
      <c r="C268" s="1">
        <v>339.55</v>
      </c>
      <c r="D268" t="s">
        <v>230</v>
      </c>
      <c r="E268" s="42"/>
      <c r="H268"/>
    </row>
    <row r="269" spans="2:8" x14ac:dyDescent="0.25">
      <c r="B269" s="1">
        <v>5</v>
      </c>
      <c r="C269" s="1">
        <v>339.55</v>
      </c>
      <c r="D269" t="s">
        <v>209</v>
      </c>
      <c r="E269" s="42"/>
      <c r="H269"/>
    </row>
    <row r="270" spans="2:8" x14ac:dyDescent="0.25">
      <c r="B270" s="1">
        <v>6</v>
      </c>
      <c r="C270" s="1">
        <v>339.55</v>
      </c>
      <c r="D270" s="42" t="s">
        <v>238</v>
      </c>
      <c r="E270" s="42"/>
      <c r="H270"/>
    </row>
    <row r="271" spans="2:8" x14ac:dyDescent="0.25">
      <c r="B271" s="1">
        <v>7</v>
      </c>
      <c r="C271" s="1">
        <v>339.55</v>
      </c>
      <c r="D271" t="s">
        <v>231</v>
      </c>
      <c r="E271" s="42"/>
      <c r="H271"/>
    </row>
    <row r="272" spans="2:8" x14ac:dyDescent="0.25">
      <c r="B272" s="1">
        <v>8</v>
      </c>
      <c r="C272" s="1">
        <v>339.55</v>
      </c>
      <c r="D272" t="s">
        <v>233</v>
      </c>
      <c r="E272" s="42"/>
      <c r="H272"/>
    </row>
    <row r="273" spans="2:8" x14ac:dyDescent="0.25">
      <c r="B273" s="1">
        <v>9</v>
      </c>
      <c r="C273" s="1">
        <v>339.55</v>
      </c>
      <c r="D273" t="s">
        <v>204</v>
      </c>
      <c r="E273" s="42"/>
      <c r="H273"/>
    </row>
    <row r="274" spans="2:8" x14ac:dyDescent="0.25">
      <c r="B274" s="1">
        <v>10</v>
      </c>
      <c r="C274" s="1">
        <v>339.55</v>
      </c>
      <c r="D274" t="s">
        <v>217</v>
      </c>
      <c r="E274" s="42"/>
      <c r="H274"/>
    </row>
    <row r="275" spans="2:8" x14ac:dyDescent="0.25">
      <c r="B275" s="1">
        <v>11</v>
      </c>
      <c r="C275" s="1">
        <v>339.55</v>
      </c>
      <c r="D275" t="s">
        <v>235</v>
      </c>
      <c r="E275" s="42"/>
      <c r="H275"/>
    </row>
    <row r="276" spans="2:8" x14ac:dyDescent="0.25">
      <c r="B276" s="1">
        <v>12</v>
      </c>
      <c r="C276" s="1">
        <v>339.55</v>
      </c>
      <c r="D276" t="s">
        <v>236</v>
      </c>
      <c r="E276" s="42"/>
      <c r="H276"/>
    </row>
    <row r="277" spans="2:8" x14ac:dyDescent="0.25">
      <c r="B277" s="1">
        <v>13</v>
      </c>
      <c r="C277" s="1">
        <v>339.55</v>
      </c>
      <c r="D277" t="s">
        <v>232</v>
      </c>
      <c r="E277" s="42"/>
      <c r="H277"/>
    </row>
    <row r="278" spans="2:8" x14ac:dyDescent="0.25">
      <c r="B278" s="1">
        <v>14</v>
      </c>
      <c r="C278" s="1">
        <v>339.55</v>
      </c>
      <c r="D278" t="s">
        <v>229</v>
      </c>
      <c r="E278" s="42"/>
      <c r="H278"/>
    </row>
    <row r="279" spans="2:8" x14ac:dyDescent="0.25">
      <c r="B279" s="1">
        <v>15</v>
      </c>
      <c r="C279" s="1">
        <v>339.55</v>
      </c>
      <c r="D279" t="s">
        <v>228</v>
      </c>
      <c r="E279" s="42"/>
      <c r="H279"/>
    </row>
    <row r="280" spans="2:8" x14ac:dyDescent="0.25">
      <c r="B280" s="1">
        <v>16</v>
      </c>
      <c r="C280" s="1">
        <v>339.55</v>
      </c>
      <c r="D280" t="s">
        <v>227</v>
      </c>
      <c r="E280" s="42"/>
      <c r="H280"/>
    </row>
    <row r="281" spans="2:8" x14ac:dyDescent="0.25">
      <c r="C281" s="1">
        <f>SUM(C265:C280)</f>
        <v>5432.8000000000011</v>
      </c>
      <c r="H281"/>
    </row>
    <row r="283" spans="2:8" x14ac:dyDescent="0.25">
      <c r="B283" s="1" t="s">
        <v>264</v>
      </c>
      <c r="C283" s="1" t="s">
        <v>265</v>
      </c>
      <c r="D283" t="s">
        <v>296</v>
      </c>
    </row>
    <row r="284" spans="2:8" x14ac:dyDescent="0.25">
      <c r="B284" s="43" t="s">
        <v>244</v>
      </c>
      <c r="C284" s="1" t="s">
        <v>245</v>
      </c>
      <c r="D284" s="43" t="s">
        <v>246</v>
      </c>
      <c r="E284" s="44"/>
      <c r="F284" s="76"/>
    </row>
    <row r="285" spans="2:8" x14ac:dyDescent="0.25">
      <c r="B285" s="43">
        <v>1</v>
      </c>
      <c r="C285" s="1">
        <v>320.13</v>
      </c>
      <c r="D285" s="43" t="s">
        <v>247</v>
      </c>
      <c r="E285" s="42"/>
    </row>
    <row r="286" spans="2:8" x14ac:dyDescent="0.25">
      <c r="B286" s="43">
        <v>2</v>
      </c>
      <c r="C286" s="1">
        <v>320.13</v>
      </c>
      <c r="D286" s="43" t="s">
        <v>205</v>
      </c>
      <c r="E286" s="42"/>
      <c r="F286" s="77"/>
    </row>
    <row r="287" spans="2:8" x14ac:dyDescent="0.25">
      <c r="B287" s="43">
        <v>3</v>
      </c>
      <c r="C287" s="1">
        <v>320.13</v>
      </c>
      <c r="D287" t="s">
        <v>261</v>
      </c>
      <c r="E287" s="42"/>
    </row>
    <row r="288" spans="2:8" x14ac:dyDescent="0.25">
      <c r="B288" s="43">
        <v>4</v>
      </c>
      <c r="D288" t="s">
        <v>220</v>
      </c>
      <c r="E288" s="42"/>
    </row>
    <row r="289" spans="2:8" x14ac:dyDescent="0.25">
      <c r="B289" s="43">
        <v>5</v>
      </c>
      <c r="C289" s="1">
        <v>320.13</v>
      </c>
      <c r="D289" s="43" t="s">
        <v>248</v>
      </c>
      <c r="E289" s="42"/>
      <c r="F289" s="77"/>
    </row>
    <row r="290" spans="2:8" x14ac:dyDescent="0.25">
      <c r="B290" s="43">
        <v>6</v>
      </c>
      <c r="C290" s="1">
        <v>320.13</v>
      </c>
      <c r="D290" s="43" t="s">
        <v>189</v>
      </c>
      <c r="E290" s="42"/>
      <c r="F290" s="77"/>
    </row>
    <row r="291" spans="2:8" x14ac:dyDescent="0.25">
      <c r="B291" s="43">
        <v>7</v>
      </c>
      <c r="C291" s="1">
        <v>320.13</v>
      </c>
      <c r="D291" s="43" t="s">
        <v>249</v>
      </c>
      <c r="E291" s="42"/>
    </row>
    <row r="292" spans="2:8" x14ac:dyDescent="0.25">
      <c r="B292" s="43">
        <v>8</v>
      </c>
      <c r="C292" s="1">
        <v>320.13</v>
      </c>
      <c r="D292" s="43" t="s">
        <v>212</v>
      </c>
      <c r="E292" s="42"/>
    </row>
    <row r="293" spans="2:8" x14ac:dyDescent="0.25">
      <c r="B293" s="43">
        <v>9</v>
      </c>
      <c r="C293" s="1">
        <v>322.44</v>
      </c>
      <c r="D293" s="45" t="s">
        <v>262</v>
      </c>
      <c r="E293" s="42"/>
      <c r="F293" s="77"/>
    </row>
    <row r="294" spans="2:8" x14ac:dyDescent="0.25">
      <c r="B294" s="43">
        <v>10</v>
      </c>
      <c r="C294" s="1">
        <v>320.13</v>
      </c>
      <c r="D294" s="43" t="s">
        <v>250</v>
      </c>
      <c r="E294" s="42"/>
    </row>
    <row r="295" spans="2:8" x14ac:dyDescent="0.25">
      <c r="B295" s="43">
        <v>11</v>
      </c>
      <c r="C295" s="1">
        <v>320.13</v>
      </c>
      <c r="D295" s="43" t="s">
        <v>251</v>
      </c>
      <c r="E295" s="42"/>
      <c r="G295"/>
      <c r="H295"/>
    </row>
    <row r="296" spans="2:8" x14ac:dyDescent="0.25">
      <c r="B296" s="43">
        <v>12</v>
      </c>
      <c r="C296" s="1">
        <v>320.13</v>
      </c>
      <c r="D296" s="43" t="s">
        <v>208</v>
      </c>
      <c r="E296" s="42"/>
      <c r="G296"/>
      <c r="H296"/>
    </row>
    <row r="297" spans="2:8" x14ac:dyDescent="0.25">
      <c r="B297" s="43">
        <v>13</v>
      </c>
      <c r="C297" s="1">
        <v>320.13</v>
      </c>
      <c r="D297" s="43" t="s">
        <v>213</v>
      </c>
      <c r="E297" s="42"/>
      <c r="G297"/>
      <c r="H297"/>
    </row>
    <row r="298" spans="2:8" x14ac:dyDescent="0.25">
      <c r="B298" s="43">
        <v>14</v>
      </c>
      <c r="C298" s="1">
        <v>320.13</v>
      </c>
      <c r="D298" s="43" t="s">
        <v>218</v>
      </c>
      <c r="E298" s="42"/>
      <c r="G298"/>
      <c r="H298"/>
    </row>
    <row r="299" spans="2:8" x14ac:dyDescent="0.25">
      <c r="B299" s="43">
        <v>15</v>
      </c>
      <c r="C299" s="1">
        <v>320.13</v>
      </c>
      <c r="D299" s="43" t="s">
        <v>187</v>
      </c>
      <c r="E299" s="42"/>
      <c r="G299"/>
      <c r="H299"/>
    </row>
    <row r="300" spans="2:8" x14ac:dyDescent="0.25">
      <c r="B300" s="43">
        <v>16</v>
      </c>
      <c r="C300" s="1">
        <v>320.13</v>
      </c>
      <c r="D300" t="s">
        <v>195</v>
      </c>
      <c r="E300" s="42"/>
      <c r="G300"/>
      <c r="H300"/>
    </row>
    <row r="301" spans="2:8" x14ac:dyDescent="0.25">
      <c r="B301" s="43">
        <v>17</v>
      </c>
      <c r="C301" s="1">
        <v>320.13</v>
      </c>
      <c r="D301" s="45" t="s">
        <v>216</v>
      </c>
      <c r="E301" s="42"/>
      <c r="F301" s="77"/>
      <c r="G301"/>
      <c r="H301"/>
    </row>
    <row r="302" spans="2:8" x14ac:dyDescent="0.25">
      <c r="B302" s="43">
        <v>18</v>
      </c>
      <c r="C302" s="1">
        <v>320.13</v>
      </c>
      <c r="D302" s="43" t="s">
        <v>191</v>
      </c>
      <c r="E302" s="42"/>
      <c r="G302"/>
      <c r="H302"/>
    </row>
    <row r="303" spans="2:8" x14ac:dyDescent="0.25">
      <c r="B303" s="43">
        <v>19</v>
      </c>
      <c r="C303" s="1">
        <v>320.13</v>
      </c>
      <c r="D303" s="43" t="s">
        <v>202</v>
      </c>
      <c r="E303" s="42"/>
      <c r="F303" s="77"/>
      <c r="G303"/>
      <c r="H303"/>
    </row>
    <row r="304" spans="2:8" x14ac:dyDescent="0.25">
      <c r="B304" s="43">
        <v>20</v>
      </c>
      <c r="C304" s="1">
        <v>320.13</v>
      </c>
      <c r="D304" s="43" t="s">
        <v>192</v>
      </c>
      <c r="E304" s="42"/>
      <c r="G304"/>
      <c r="H304"/>
    </row>
    <row r="305" spans="2:8" x14ac:dyDescent="0.25">
      <c r="B305" s="43">
        <v>21</v>
      </c>
      <c r="C305" s="1">
        <v>320.13</v>
      </c>
      <c r="D305" s="43" t="s">
        <v>194</v>
      </c>
      <c r="E305" s="42"/>
      <c r="G305"/>
      <c r="H305"/>
    </row>
    <row r="306" spans="2:8" x14ac:dyDescent="0.25">
      <c r="B306" s="43">
        <v>22</v>
      </c>
      <c r="C306" s="1">
        <v>320.13</v>
      </c>
      <c r="D306" s="43" t="s">
        <v>207</v>
      </c>
      <c r="E306" s="42"/>
      <c r="G306"/>
      <c r="H306"/>
    </row>
    <row r="307" spans="2:8" x14ac:dyDescent="0.25">
      <c r="B307" s="43">
        <v>23</v>
      </c>
      <c r="C307" s="1">
        <v>322.44</v>
      </c>
      <c r="D307" t="s">
        <v>263</v>
      </c>
      <c r="E307" s="42"/>
      <c r="G307"/>
      <c r="H307"/>
    </row>
    <row r="308" spans="2:8" x14ac:dyDescent="0.25">
      <c r="B308" s="43">
        <v>24</v>
      </c>
      <c r="C308" s="1">
        <v>320.13</v>
      </c>
      <c r="D308" s="43" t="s">
        <v>204</v>
      </c>
      <c r="E308" s="42"/>
      <c r="G308"/>
      <c r="H308"/>
    </row>
    <row r="309" spans="2:8" x14ac:dyDescent="0.25">
      <c r="B309" s="43">
        <v>25</v>
      </c>
      <c r="C309" s="1">
        <v>320.13</v>
      </c>
      <c r="D309" s="43" t="s">
        <v>252</v>
      </c>
      <c r="E309" s="42"/>
      <c r="G309"/>
      <c r="H309"/>
    </row>
    <row r="310" spans="2:8" x14ac:dyDescent="0.25">
      <c r="B310" s="43">
        <v>26</v>
      </c>
      <c r="C310" s="1">
        <v>320.13</v>
      </c>
      <c r="D310" s="43" t="s">
        <v>217</v>
      </c>
      <c r="E310" s="42"/>
      <c r="G310"/>
      <c r="H310"/>
    </row>
    <row r="311" spans="2:8" x14ac:dyDescent="0.25">
      <c r="B311" s="43">
        <v>27</v>
      </c>
      <c r="C311" s="1">
        <v>320.13</v>
      </c>
      <c r="D311" s="43" t="s">
        <v>188</v>
      </c>
      <c r="E311" s="42"/>
      <c r="G311"/>
      <c r="H311"/>
    </row>
    <row r="312" spans="2:8" x14ac:dyDescent="0.25">
      <c r="B312" s="43">
        <v>28</v>
      </c>
      <c r="C312" s="1">
        <v>320.13</v>
      </c>
      <c r="D312" s="43" t="s">
        <v>214</v>
      </c>
      <c r="E312" s="42"/>
      <c r="F312" s="77"/>
      <c r="G312"/>
      <c r="H312"/>
    </row>
    <row r="313" spans="2:8" x14ac:dyDescent="0.25">
      <c r="B313" s="43">
        <v>29</v>
      </c>
      <c r="C313" s="1">
        <v>320.13</v>
      </c>
      <c r="D313" s="43" t="s">
        <v>190</v>
      </c>
      <c r="E313" s="42"/>
      <c r="F313" s="77"/>
      <c r="G313"/>
      <c r="H313"/>
    </row>
    <row r="314" spans="2:8" x14ac:dyDescent="0.25">
      <c r="B314" s="43">
        <v>30</v>
      </c>
      <c r="C314" s="1">
        <v>320.13</v>
      </c>
      <c r="D314" s="43" t="s">
        <v>236</v>
      </c>
      <c r="E314" s="42"/>
      <c r="G314"/>
      <c r="H314"/>
    </row>
    <row r="315" spans="2:8" x14ac:dyDescent="0.25">
      <c r="B315" s="43">
        <v>31</v>
      </c>
      <c r="C315" s="1">
        <v>322.44</v>
      </c>
      <c r="D315" s="46" t="s">
        <v>221</v>
      </c>
      <c r="E315" s="42"/>
      <c r="F315" s="78"/>
      <c r="G315"/>
      <c r="H315"/>
    </row>
    <row r="316" spans="2:8" x14ac:dyDescent="0.25">
      <c r="B316" s="43">
        <v>32</v>
      </c>
      <c r="C316" s="1">
        <v>320.13</v>
      </c>
      <c r="D316" s="43" t="s">
        <v>201</v>
      </c>
      <c r="E316" s="42"/>
      <c r="F316" s="78"/>
      <c r="G316"/>
      <c r="H316"/>
    </row>
    <row r="317" spans="2:8" x14ac:dyDescent="0.25">
      <c r="B317" s="43">
        <v>33</v>
      </c>
      <c r="C317" s="1">
        <v>320.13</v>
      </c>
      <c r="D317" s="43" t="s">
        <v>253</v>
      </c>
      <c r="E317" s="42"/>
      <c r="F317" s="76"/>
      <c r="G317"/>
      <c r="H317"/>
    </row>
    <row r="318" spans="2:8" x14ac:dyDescent="0.25">
      <c r="B318" s="43">
        <v>34</v>
      </c>
      <c r="C318" s="1">
        <v>322.44</v>
      </c>
      <c r="D318" s="43" t="s">
        <v>232</v>
      </c>
      <c r="E318" s="42"/>
      <c r="F318" s="78"/>
      <c r="G318"/>
      <c r="H318"/>
    </row>
    <row r="319" spans="2:8" x14ac:dyDescent="0.25">
      <c r="B319" s="43">
        <v>35</v>
      </c>
      <c r="C319" s="1">
        <v>320.13</v>
      </c>
      <c r="D319" s="43" t="s">
        <v>197</v>
      </c>
      <c r="E319" s="42"/>
      <c r="F319" s="76"/>
      <c r="G319"/>
      <c r="H319"/>
    </row>
    <row r="320" spans="2:8" x14ac:dyDescent="0.25">
      <c r="B320" s="43">
        <v>36</v>
      </c>
      <c r="C320" s="1">
        <v>320.13</v>
      </c>
      <c r="D320" s="43" t="s">
        <v>254</v>
      </c>
      <c r="E320" s="42"/>
      <c r="F320" s="78"/>
      <c r="G320"/>
      <c r="H320"/>
    </row>
    <row r="321" spans="2:8" x14ac:dyDescent="0.25">
      <c r="B321" s="43">
        <v>37</v>
      </c>
      <c r="C321" s="1">
        <v>320.13</v>
      </c>
      <c r="D321" s="43" t="s">
        <v>196</v>
      </c>
      <c r="E321" s="42"/>
      <c r="F321" s="78"/>
      <c r="G321"/>
      <c r="H321"/>
    </row>
    <row r="322" spans="2:8" x14ac:dyDescent="0.25">
      <c r="B322" s="43">
        <v>38</v>
      </c>
      <c r="C322" s="1">
        <v>320.13</v>
      </c>
      <c r="D322" s="43" t="s">
        <v>255</v>
      </c>
      <c r="E322" s="42"/>
      <c r="F322" s="78"/>
      <c r="G322"/>
      <c r="H322"/>
    </row>
    <row r="323" spans="2:8" x14ac:dyDescent="0.25">
      <c r="B323" s="43">
        <v>39</v>
      </c>
      <c r="C323" s="1">
        <v>320.13</v>
      </c>
      <c r="D323" s="43" t="s">
        <v>210</v>
      </c>
      <c r="E323" s="42"/>
      <c r="F323" s="78"/>
      <c r="G323"/>
      <c r="H323"/>
    </row>
    <row r="324" spans="2:8" x14ac:dyDescent="0.25">
      <c r="B324" s="43">
        <v>40</v>
      </c>
      <c r="C324" s="1">
        <v>320.13</v>
      </c>
      <c r="D324" s="43" t="s">
        <v>256</v>
      </c>
      <c r="E324" s="42"/>
      <c r="F324" s="76"/>
      <c r="G324"/>
      <c r="H324"/>
    </row>
    <row r="325" spans="2:8" x14ac:dyDescent="0.25">
      <c r="B325" s="43">
        <v>41</v>
      </c>
      <c r="C325" s="1">
        <v>320.13</v>
      </c>
      <c r="D325" s="43" t="s">
        <v>257</v>
      </c>
      <c r="E325" s="42"/>
      <c r="F325" s="78"/>
      <c r="G325"/>
      <c r="H325"/>
    </row>
    <row r="326" spans="2:8" x14ac:dyDescent="0.25">
      <c r="C326" s="1">
        <f>SUM(C285:C325)</f>
        <v>12814.439999999993</v>
      </c>
      <c r="G326"/>
      <c r="H326"/>
    </row>
    <row r="328" spans="2:8" x14ac:dyDescent="0.25">
      <c r="B328" s="1" t="s">
        <v>298</v>
      </c>
      <c r="C328" s="1" t="s">
        <v>267</v>
      </c>
      <c r="D328" t="s">
        <v>296</v>
      </c>
      <c r="G328"/>
      <c r="H328"/>
    </row>
    <row r="329" spans="2:8" x14ac:dyDescent="0.25">
      <c r="B329"/>
      <c r="C329" s="1" t="s">
        <v>245</v>
      </c>
      <c r="D329" t="s">
        <v>246</v>
      </c>
      <c r="G329"/>
      <c r="H329"/>
    </row>
    <row r="330" spans="2:8" x14ac:dyDescent="0.25">
      <c r="B330" s="43">
        <v>1</v>
      </c>
      <c r="C330" s="1">
        <v>342</v>
      </c>
      <c r="D330" t="s">
        <v>258</v>
      </c>
      <c r="G330"/>
      <c r="H330"/>
    </row>
    <row r="331" spans="2:8" x14ac:dyDescent="0.25">
      <c r="B331" s="43">
        <v>2</v>
      </c>
      <c r="C331" s="1">
        <v>339.55</v>
      </c>
      <c r="D331" t="s">
        <v>259</v>
      </c>
      <c r="G331"/>
      <c r="H331"/>
    </row>
    <row r="332" spans="2:8" x14ac:dyDescent="0.25">
      <c r="B332" s="43">
        <v>3</v>
      </c>
      <c r="C332" s="1">
        <v>339.55</v>
      </c>
      <c r="D332" t="s">
        <v>249</v>
      </c>
      <c r="G332"/>
      <c r="H332"/>
    </row>
    <row r="333" spans="2:8" x14ac:dyDescent="0.25">
      <c r="B333" s="43">
        <v>4</v>
      </c>
      <c r="C333" s="1">
        <v>339.55</v>
      </c>
      <c r="D333" t="s">
        <v>212</v>
      </c>
      <c r="G333"/>
      <c r="H333"/>
    </row>
    <row r="334" spans="2:8" x14ac:dyDescent="0.25">
      <c r="B334" s="43">
        <v>5</v>
      </c>
      <c r="C334" s="1">
        <v>342</v>
      </c>
      <c r="D334" s="46" t="s">
        <v>209</v>
      </c>
      <c r="G334"/>
      <c r="H334"/>
    </row>
    <row r="335" spans="2:8" x14ac:dyDescent="0.25">
      <c r="B335" s="43">
        <v>6</v>
      </c>
      <c r="C335" s="1">
        <v>339.55</v>
      </c>
      <c r="D335" t="s">
        <v>204</v>
      </c>
      <c r="G335"/>
      <c r="H335"/>
    </row>
    <row r="336" spans="2:8" x14ac:dyDescent="0.25">
      <c r="B336" s="43">
        <v>7</v>
      </c>
      <c r="C336" s="1">
        <v>339.55</v>
      </c>
      <c r="D336" t="s">
        <v>217</v>
      </c>
      <c r="G336"/>
      <c r="H336"/>
    </row>
    <row r="337" spans="2:8" x14ac:dyDescent="0.25">
      <c r="B337" s="43">
        <v>8</v>
      </c>
      <c r="C337" s="1">
        <v>339.55</v>
      </c>
      <c r="D337" t="s">
        <v>235</v>
      </c>
      <c r="G337"/>
      <c r="H337"/>
    </row>
    <row r="338" spans="2:8" x14ac:dyDescent="0.25">
      <c r="B338" s="43">
        <v>9</v>
      </c>
      <c r="C338" s="1">
        <v>339.55</v>
      </c>
      <c r="D338" t="s">
        <v>260</v>
      </c>
      <c r="G338"/>
      <c r="H338"/>
    </row>
    <row r="339" spans="2:8" x14ac:dyDescent="0.25">
      <c r="B339" s="43">
        <v>10</v>
      </c>
      <c r="D339" s="42" t="s">
        <v>268</v>
      </c>
      <c r="G339"/>
      <c r="H339"/>
    </row>
    <row r="340" spans="2:8" x14ac:dyDescent="0.25">
      <c r="B340" s="43">
        <v>11</v>
      </c>
      <c r="C340" s="1">
        <v>339.55</v>
      </c>
      <c r="D340" s="45" t="s">
        <v>269</v>
      </c>
      <c r="G340"/>
      <c r="H340"/>
    </row>
    <row r="341" spans="2:8" x14ac:dyDescent="0.25">
      <c r="B341" s="43">
        <v>12</v>
      </c>
      <c r="C341" s="1">
        <v>339.55</v>
      </c>
      <c r="D341" t="s">
        <v>201</v>
      </c>
      <c r="G341"/>
      <c r="H341"/>
    </row>
    <row r="342" spans="2:8" x14ac:dyDescent="0.25">
      <c r="B342" s="43">
        <v>13</v>
      </c>
      <c r="C342" s="1">
        <v>339.55</v>
      </c>
      <c r="D342" t="s">
        <v>229</v>
      </c>
      <c r="G342"/>
      <c r="H342"/>
    </row>
    <row r="343" spans="2:8" x14ac:dyDescent="0.25">
      <c r="B343" s="43">
        <v>14</v>
      </c>
      <c r="C343" s="1">
        <v>339.55</v>
      </c>
      <c r="D343" t="s">
        <v>196</v>
      </c>
      <c r="G343"/>
      <c r="H343"/>
    </row>
    <row r="344" spans="2:8" x14ac:dyDescent="0.25">
      <c r="B344" s="43">
        <v>15</v>
      </c>
      <c r="C344" s="1">
        <v>339.55</v>
      </c>
      <c r="D344" t="s">
        <v>255</v>
      </c>
      <c r="G344"/>
      <c r="H344"/>
    </row>
    <row r="345" spans="2:8" x14ac:dyDescent="0.25">
      <c r="B345" s="43">
        <v>16</v>
      </c>
      <c r="C345" s="1">
        <v>339.55</v>
      </c>
      <c r="D345" t="s">
        <v>227</v>
      </c>
      <c r="G345"/>
      <c r="H345"/>
    </row>
    <row r="346" spans="2:8" x14ac:dyDescent="0.25">
      <c r="C346" s="1">
        <f>SUM(C330:C345)</f>
        <v>5098.1500000000015</v>
      </c>
      <c r="G346"/>
      <c r="H346"/>
    </row>
    <row r="348" spans="2:8" x14ac:dyDescent="0.25">
      <c r="B348" s="1" t="s">
        <v>282</v>
      </c>
      <c r="C348" s="1" t="s">
        <v>265</v>
      </c>
      <c r="D348" t="s">
        <v>296</v>
      </c>
      <c r="G348"/>
      <c r="H348"/>
    </row>
    <row r="349" spans="2:8" x14ac:dyDescent="0.25">
      <c r="B349"/>
      <c r="C349" s="1" t="s">
        <v>245</v>
      </c>
      <c r="D349" t="s">
        <v>246</v>
      </c>
      <c r="G349"/>
      <c r="H349"/>
    </row>
    <row r="350" spans="2:8" x14ac:dyDescent="0.25">
      <c r="B350" s="43">
        <v>1</v>
      </c>
      <c r="C350" s="1">
        <v>321.45</v>
      </c>
      <c r="D350" t="s">
        <v>203</v>
      </c>
      <c r="G350"/>
      <c r="H350"/>
    </row>
    <row r="351" spans="2:8" x14ac:dyDescent="0.25">
      <c r="B351" s="43">
        <v>2</v>
      </c>
      <c r="C351" s="1">
        <v>321.45</v>
      </c>
      <c r="D351" t="s">
        <v>270</v>
      </c>
      <c r="G351"/>
      <c r="H351"/>
    </row>
    <row r="352" spans="2:8" x14ac:dyDescent="0.25">
      <c r="B352" s="43">
        <v>3</v>
      </c>
      <c r="C352" s="1">
        <v>321.45</v>
      </c>
      <c r="D352" t="s">
        <v>261</v>
      </c>
      <c r="G352"/>
      <c r="H352"/>
    </row>
    <row r="353" spans="2:8" x14ac:dyDescent="0.25">
      <c r="B353" s="43">
        <v>4</v>
      </c>
      <c r="C353" s="1">
        <v>322.44</v>
      </c>
      <c r="D353" t="s">
        <v>248</v>
      </c>
      <c r="G353"/>
      <c r="H353"/>
    </row>
    <row r="354" spans="2:8" x14ac:dyDescent="0.25">
      <c r="B354" s="43">
        <v>5</v>
      </c>
      <c r="C354" s="1">
        <v>322.44</v>
      </c>
      <c r="D354" t="s">
        <v>271</v>
      </c>
      <c r="G354"/>
      <c r="H354"/>
    </row>
    <row r="355" spans="2:8" x14ac:dyDescent="0.25">
      <c r="B355" s="43">
        <v>6</v>
      </c>
      <c r="C355" s="1">
        <v>321.45</v>
      </c>
      <c r="D355" t="s">
        <v>189</v>
      </c>
      <c r="G355"/>
      <c r="H355"/>
    </row>
    <row r="356" spans="2:8" x14ac:dyDescent="0.25">
      <c r="B356" s="43">
        <v>7</v>
      </c>
      <c r="C356" s="1">
        <v>321.45</v>
      </c>
      <c r="D356" t="s">
        <v>272</v>
      </c>
      <c r="G356"/>
      <c r="H356"/>
    </row>
    <row r="357" spans="2:8" x14ac:dyDescent="0.25">
      <c r="B357" s="43">
        <v>8</v>
      </c>
      <c r="C357" s="1">
        <v>321.45</v>
      </c>
      <c r="D357" t="s">
        <v>212</v>
      </c>
      <c r="G357"/>
      <c r="H357"/>
    </row>
    <row r="358" spans="2:8" x14ac:dyDescent="0.25">
      <c r="B358" s="43">
        <v>9</v>
      </c>
      <c r="C358" s="1">
        <v>322.44</v>
      </c>
      <c r="D358" t="s">
        <v>262</v>
      </c>
      <c r="G358"/>
      <c r="H358"/>
    </row>
    <row r="359" spans="2:8" x14ac:dyDescent="0.25">
      <c r="B359" s="43">
        <v>10</v>
      </c>
      <c r="C359" s="1">
        <v>321.45</v>
      </c>
      <c r="D359" t="s">
        <v>230</v>
      </c>
      <c r="G359"/>
      <c r="H359"/>
    </row>
    <row r="360" spans="2:8" x14ac:dyDescent="0.25">
      <c r="B360" s="43">
        <v>11</v>
      </c>
      <c r="C360" s="1">
        <v>321.45</v>
      </c>
      <c r="D360" t="s">
        <v>273</v>
      </c>
      <c r="G360"/>
      <c r="H360"/>
    </row>
    <row r="361" spans="2:8" x14ac:dyDescent="0.25">
      <c r="B361" s="43">
        <v>12</v>
      </c>
      <c r="C361" s="1">
        <v>321.45</v>
      </c>
      <c r="D361" t="s">
        <v>208</v>
      </c>
      <c r="G361"/>
      <c r="H361"/>
    </row>
    <row r="362" spans="2:8" x14ac:dyDescent="0.25">
      <c r="B362" s="43">
        <v>13</v>
      </c>
      <c r="C362" s="1">
        <v>322.44</v>
      </c>
      <c r="D362" t="s">
        <v>274</v>
      </c>
      <c r="G362"/>
      <c r="H362"/>
    </row>
    <row r="363" spans="2:8" x14ac:dyDescent="0.25">
      <c r="B363" s="43">
        <v>14</v>
      </c>
      <c r="C363" s="1">
        <v>321.45</v>
      </c>
      <c r="D363" t="s">
        <v>218</v>
      </c>
      <c r="G363"/>
      <c r="H363"/>
    </row>
    <row r="364" spans="2:8" x14ac:dyDescent="0.25">
      <c r="B364" s="43">
        <v>15</v>
      </c>
      <c r="C364" s="1">
        <v>322.44</v>
      </c>
      <c r="D364" t="s">
        <v>195</v>
      </c>
      <c r="G364"/>
      <c r="H364"/>
    </row>
    <row r="365" spans="2:8" x14ac:dyDescent="0.25">
      <c r="B365" s="43">
        <v>16</v>
      </c>
      <c r="C365" s="1">
        <v>321.45</v>
      </c>
      <c r="D365" t="s">
        <v>216</v>
      </c>
      <c r="G365"/>
      <c r="H365"/>
    </row>
    <row r="366" spans="2:8" x14ac:dyDescent="0.25">
      <c r="B366" s="43">
        <v>17</v>
      </c>
      <c r="C366" s="1">
        <v>322.44</v>
      </c>
      <c r="D366" t="s">
        <v>191</v>
      </c>
      <c r="G366"/>
      <c r="H366"/>
    </row>
    <row r="367" spans="2:8" x14ac:dyDescent="0.25">
      <c r="B367" s="43">
        <v>18</v>
      </c>
      <c r="C367" s="1">
        <v>322.44</v>
      </c>
      <c r="D367" t="s">
        <v>275</v>
      </c>
      <c r="G367"/>
      <c r="H367"/>
    </row>
    <row r="368" spans="2:8" x14ac:dyDescent="0.25">
      <c r="B368" s="43">
        <v>19</v>
      </c>
      <c r="C368" s="1">
        <v>321.45</v>
      </c>
      <c r="D368" t="s">
        <v>192</v>
      </c>
      <c r="G368"/>
      <c r="H368"/>
    </row>
    <row r="369" spans="2:8" x14ac:dyDescent="0.25">
      <c r="B369" s="43">
        <v>20</v>
      </c>
      <c r="C369" s="1">
        <v>321.45</v>
      </c>
      <c r="D369" t="s">
        <v>276</v>
      </c>
      <c r="G369"/>
      <c r="H369"/>
    </row>
    <row r="370" spans="2:8" x14ac:dyDescent="0.25">
      <c r="B370" s="43">
        <v>21</v>
      </c>
      <c r="C370" s="1">
        <v>321.45</v>
      </c>
      <c r="D370" t="s">
        <v>194</v>
      </c>
      <c r="G370"/>
      <c r="H370"/>
    </row>
    <row r="371" spans="2:8" x14ac:dyDescent="0.25">
      <c r="B371" s="43">
        <v>22</v>
      </c>
      <c r="C371" s="1">
        <v>321.45</v>
      </c>
      <c r="D371" t="s">
        <v>207</v>
      </c>
      <c r="G371"/>
      <c r="H371"/>
    </row>
    <row r="372" spans="2:8" x14ac:dyDescent="0.25">
      <c r="B372" s="43">
        <v>23</v>
      </c>
      <c r="C372" s="1">
        <v>322.44</v>
      </c>
      <c r="D372" t="s">
        <v>277</v>
      </c>
      <c r="G372"/>
      <c r="H372"/>
    </row>
    <row r="373" spans="2:8" x14ac:dyDescent="0.25">
      <c r="B373" s="43">
        <v>24</v>
      </c>
      <c r="C373" s="1">
        <v>321.45</v>
      </c>
      <c r="D373" t="s">
        <v>204</v>
      </c>
      <c r="G373"/>
      <c r="H373"/>
    </row>
    <row r="374" spans="2:8" x14ac:dyDescent="0.25">
      <c r="B374" s="43">
        <v>25</v>
      </c>
      <c r="C374" s="1">
        <v>321.45</v>
      </c>
      <c r="D374" t="s">
        <v>252</v>
      </c>
      <c r="G374"/>
      <c r="H374"/>
    </row>
    <row r="375" spans="2:8" x14ac:dyDescent="0.25">
      <c r="B375" s="43">
        <v>26</v>
      </c>
      <c r="C375" s="1">
        <v>321.45</v>
      </c>
      <c r="D375" t="s">
        <v>188</v>
      </c>
      <c r="G375"/>
      <c r="H375"/>
    </row>
    <row r="376" spans="2:8" x14ac:dyDescent="0.25">
      <c r="B376" s="43">
        <v>27</v>
      </c>
      <c r="C376" s="1">
        <v>321.45</v>
      </c>
      <c r="D376" t="s">
        <v>214</v>
      </c>
      <c r="G376"/>
      <c r="H376"/>
    </row>
    <row r="377" spans="2:8" x14ac:dyDescent="0.25">
      <c r="B377" s="43">
        <v>28</v>
      </c>
      <c r="C377" s="1">
        <v>322.44</v>
      </c>
      <c r="D377" s="43" t="s">
        <v>221</v>
      </c>
      <c r="G377"/>
      <c r="H377"/>
    </row>
    <row r="378" spans="2:8" x14ac:dyDescent="0.25">
      <c r="B378" s="43">
        <v>29</v>
      </c>
      <c r="C378" s="1">
        <v>321.45</v>
      </c>
      <c r="D378" t="s">
        <v>253</v>
      </c>
      <c r="G378"/>
      <c r="H378"/>
    </row>
    <row r="379" spans="2:8" x14ac:dyDescent="0.25">
      <c r="B379" s="43">
        <v>30</v>
      </c>
      <c r="C379" s="1">
        <v>321.45</v>
      </c>
      <c r="D379" t="s">
        <v>254</v>
      </c>
      <c r="G379"/>
      <c r="H379"/>
    </row>
    <row r="380" spans="2:8" x14ac:dyDescent="0.25">
      <c r="B380" s="43">
        <v>31</v>
      </c>
      <c r="C380" s="1">
        <v>321.45</v>
      </c>
      <c r="D380" t="s">
        <v>278</v>
      </c>
      <c r="G380"/>
      <c r="H380"/>
    </row>
    <row r="381" spans="2:8" x14ac:dyDescent="0.25">
      <c r="B381" s="43">
        <v>32</v>
      </c>
      <c r="C381" s="1">
        <v>322.44</v>
      </c>
      <c r="D381" t="s">
        <v>196</v>
      </c>
      <c r="G381"/>
      <c r="H381"/>
    </row>
    <row r="382" spans="2:8" x14ac:dyDescent="0.25">
      <c r="B382" s="43">
        <v>33</v>
      </c>
      <c r="C382" s="1">
        <v>321.45</v>
      </c>
      <c r="D382" t="s">
        <v>255</v>
      </c>
      <c r="G382"/>
      <c r="H382"/>
    </row>
    <row r="383" spans="2:8" x14ac:dyDescent="0.25">
      <c r="B383" s="43">
        <v>34</v>
      </c>
      <c r="C383" s="1">
        <v>321.45</v>
      </c>
      <c r="D383" t="s">
        <v>210</v>
      </c>
      <c r="G383"/>
      <c r="H383"/>
    </row>
    <row r="384" spans="2:8" x14ac:dyDescent="0.25">
      <c r="B384" s="43">
        <v>35</v>
      </c>
      <c r="C384" s="1">
        <v>321.45</v>
      </c>
      <c r="D384" t="s">
        <v>279</v>
      </c>
      <c r="G384"/>
      <c r="H384"/>
    </row>
    <row r="385" spans="2:8" x14ac:dyDescent="0.25">
      <c r="B385" s="43">
        <v>36</v>
      </c>
      <c r="C385" s="1">
        <v>321.45</v>
      </c>
      <c r="D385" t="s">
        <v>280</v>
      </c>
      <c r="G385"/>
      <c r="H385"/>
    </row>
    <row r="386" spans="2:8" x14ac:dyDescent="0.25">
      <c r="B386" s="43">
        <v>37</v>
      </c>
      <c r="C386" s="1">
        <v>321.45</v>
      </c>
      <c r="D386" t="s">
        <v>281</v>
      </c>
      <c r="G386"/>
      <c r="H386"/>
    </row>
    <row r="387" spans="2:8" x14ac:dyDescent="0.25">
      <c r="B387" s="43">
        <v>38</v>
      </c>
      <c r="C387" s="1">
        <v>322.44</v>
      </c>
      <c r="D387" t="s">
        <v>200</v>
      </c>
      <c r="G387"/>
      <c r="H387"/>
    </row>
    <row r="388" spans="2:8" x14ac:dyDescent="0.25">
      <c r="B388" s="43"/>
      <c r="C388" s="1">
        <f>SUM(C350:C387)</f>
        <v>12225.990000000005</v>
      </c>
      <c r="G388"/>
      <c r="H388"/>
    </row>
    <row r="391" spans="2:8" x14ac:dyDescent="0.25">
      <c r="B391" s="1" t="s">
        <v>299</v>
      </c>
      <c r="C391" s="1" t="s">
        <v>267</v>
      </c>
      <c r="D391" t="s">
        <v>296</v>
      </c>
      <c r="G391"/>
      <c r="H391"/>
    </row>
    <row r="392" spans="2:8" x14ac:dyDescent="0.25">
      <c r="B392" t="s">
        <v>285</v>
      </c>
      <c r="C392" s="1" t="s">
        <v>245</v>
      </c>
      <c r="D392" t="s">
        <v>246</v>
      </c>
      <c r="G392"/>
      <c r="H392"/>
    </row>
    <row r="393" spans="2:8" x14ac:dyDescent="0.25">
      <c r="B393" s="42">
        <v>1</v>
      </c>
      <c r="C393" s="1">
        <v>321.45</v>
      </c>
      <c r="D393" s="43" t="s">
        <v>283</v>
      </c>
      <c r="G393"/>
      <c r="H393"/>
    </row>
    <row r="394" spans="2:8" x14ac:dyDescent="0.25">
      <c r="B394" s="42">
        <v>2</v>
      </c>
      <c r="C394" s="1">
        <v>340.95</v>
      </c>
      <c r="D394" s="43" t="s">
        <v>258</v>
      </c>
      <c r="G394"/>
      <c r="H394"/>
    </row>
    <row r="395" spans="2:8" x14ac:dyDescent="0.25">
      <c r="B395" s="42">
        <v>3</v>
      </c>
      <c r="C395" s="1">
        <v>340.95</v>
      </c>
      <c r="D395" s="43" t="s">
        <v>259</v>
      </c>
      <c r="G395"/>
      <c r="H395"/>
    </row>
    <row r="396" spans="2:8" x14ac:dyDescent="0.25">
      <c r="B396" s="42">
        <v>4</v>
      </c>
      <c r="C396" s="1">
        <v>340.95</v>
      </c>
      <c r="D396" s="43" t="s">
        <v>189</v>
      </c>
      <c r="G396"/>
      <c r="H396"/>
    </row>
    <row r="397" spans="2:8" x14ac:dyDescent="0.25">
      <c r="B397" s="42">
        <v>5</v>
      </c>
      <c r="C397" s="1">
        <v>342</v>
      </c>
      <c r="D397" s="43" t="s">
        <v>249</v>
      </c>
      <c r="G397"/>
      <c r="H397"/>
    </row>
    <row r="398" spans="2:8" x14ac:dyDescent="0.25">
      <c r="B398" s="42">
        <v>6</v>
      </c>
      <c r="C398" s="1">
        <v>340.95</v>
      </c>
      <c r="D398" s="43" t="s">
        <v>212</v>
      </c>
      <c r="G398"/>
      <c r="H398"/>
    </row>
    <row r="399" spans="2:8" x14ac:dyDescent="0.25">
      <c r="B399" s="42">
        <v>7</v>
      </c>
      <c r="C399" s="1">
        <v>342</v>
      </c>
      <c r="D399" s="43" t="s">
        <v>284</v>
      </c>
      <c r="G399"/>
      <c r="H399"/>
    </row>
    <row r="400" spans="2:8" x14ac:dyDescent="0.25">
      <c r="B400" s="42">
        <v>8</v>
      </c>
      <c r="C400" s="1">
        <v>340.95</v>
      </c>
      <c r="D400" s="43" t="s">
        <v>231</v>
      </c>
      <c r="G400"/>
      <c r="H400"/>
    </row>
    <row r="401" spans="2:8" x14ac:dyDescent="0.25">
      <c r="B401" s="42">
        <v>9</v>
      </c>
      <c r="C401" s="1">
        <v>340.95</v>
      </c>
      <c r="D401" s="43" t="s">
        <v>194</v>
      </c>
      <c r="G401"/>
      <c r="H401"/>
    </row>
    <row r="402" spans="2:8" x14ac:dyDescent="0.25">
      <c r="B402" s="42">
        <v>10</v>
      </c>
      <c r="C402" s="1">
        <v>340.95</v>
      </c>
      <c r="D402" s="43" t="s">
        <v>207</v>
      </c>
      <c r="G402"/>
      <c r="H402"/>
    </row>
    <row r="403" spans="2:8" x14ac:dyDescent="0.25">
      <c r="B403" s="42">
        <v>11</v>
      </c>
      <c r="C403" s="1">
        <v>340.95</v>
      </c>
      <c r="D403" s="43" t="s">
        <v>235</v>
      </c>
      <c r="G403"/>
      <c r="H403"/>
    </row>
    <row r="404" spans="2:8" x14ac:dyDescent="0.25">
      <c r="B404" s="42">
        <v>12</v>
      </c>
      <c r="C404" s="1">
        <v>342</v>
      </c>
      <c r="D404" s="43" t="s">
        <v>236</v>
      </c>
      <c r="G404"/>
      <c r="H404"/>
    </row>
    <row r="405" spans="2:8" x14ac:dyDescent="0.25">
      <c r="B405" s="42">
        <v>13</v>
      </c>
      <c r="C405" s="1">
        <v>342</v>
      </c>
      <c r="D405" s="43" t="s">
        <v>268</v>
      </c>
      <c r="G405"/>
      <c r="H405"/>
    </row>
    <row r="406" spans="2:8" x14ac:dyDescent="0.25">
      <c r="B406" s="42">
        <v>14</v>
      </c>
      <c r="C406" s="1">
        <v>342</v>
      </c>
      <c r="D406" s="43" t="s">
        <v>269</v>
      </c>
      <c r="G406"/>
      <c r="H406"/>
    </row>
    <row r="407" spans="2:8" x14ac:dyDescent="0.25">
      <c r="B407" s="42">
        <v>15</v>
      </c>
      <c r="C407" s="1">
        <v>340.95</v>
      </c>
      <c r="D407" s="43" t="s">
        <v>201</v>
      </c>
      <c r="G407"/>
      <c r="H407"/>
    </row>
    <row r="408" spans="2:8" x14ac:dyDescent="0.25">
      <c r="B408" s="42">
        <v>16</v>
      </c>
      <c r="C408" s="1">
        <v>340.95</v>
      </c>
      <c r="D408" s="43" t="s">
        <v>232</v>
      </c>
      <c r="G408"/>
      <c r="H408"/>
    </row>
    <row r="409" spans="2:8" x14ac:dyDescent="0.25">
      <c r="B409" s="42">
        <v>17</v>
      </c>
      <c r="C409" s="1">
        <v>340.95</v>
      </c>
      <c r="D409" s="43" t="s">
        <v>229</v>
      </c>
      <c r="G409"/>
      <c r="H409"/>
    </row>
    <row r="410" spans="2:8" x14ac:dyDescent="0.25">
      <c r="B410" s="42">
        <v>18</v>
      </c>
      <c r="C410" s="1">
        <v>340.95</v>
      </c>
      <c r="D410" s="43" t="s">
        <v>196</v>
      </c>
      <c r="G410"/>
      <c r="H410"/>
    </row>
    <row r="411" spans="2:8" x14ac:dyDescent="0.25">
      <c r="B411" s="42">
        <v>19</v>
      </c>
      <c r="C411" s="1">
        <v>340.95</v>
      </c>
      <c r="D411" s="43" t="s">
        <v>255</v>
      </c>
      <c r="G411"/>
      <c r="H411"/>
    </row>
    <row r="412" spans="2:8" x14ac:dyDescent="0.25">
      <c r="B412" s="42">
        <v>20</v>
      </c>
      <c r="C412" s="1">
        <v>175.74</v>
      </c>
      <c r="D412" s="43" t="s">
        <v>227</v>
      </c>
      <c r="G412"/>
      <c r="H412"/>
    </row>
    <row r="413" spans="2:8" x14ac:dyDescent="0.25">
      <c r="B413" s="43"/>
      <c r="C413" s="1">
        <f>SUM(C393:C412)</f>
        <v>6639.5399999999981</v>
      </c>
      <c r="G413"/>
      <c r="H413"/>
    </row>
    <row r="415" spans="2:8" x14ac:dyDescent="0.25">
      <c r="B415" s="43" t="s">
        <v>285</v>
      </c>
      <c r="C415" s="1" t="s">
        <v>245</v>
      </c>
      <c r="D415" t="s">
        <v>292</v>
      </c>
      <c r="E415">
        <v>2725.7999999999997</v>
      </c>
      <c r="G415"/>
      <c r="H415"/>
    </row>
    <row r="416" spans="2:8" x14ac:dyDescent="0.25">
      <c r="B416" s="43">
        <v>1</v>
      </c>
      <c r="C416" s="1">
        <v>194.7</v>
      </c>
      <c r="D416" t="s">
        <v>220</v>
      </c>
      <c r="G416"/>
      <c r="H416"/>
    </row>
    <row r="417" spans="2:8" x14ac:dyDescent="0.25">
      <c r="B417" s="43">
        <v>2</v>
      </c>
      <c r="C417" s="1">
        <v>194.7</v>
      </c>
      <c r="D417" t="s">
        <v>249</v>
      </c>
      <c r="G417"/>
      <c r="H417"/>
    </row>
    <row r="418" spans="2:8" x14ac:dyDescent="0.25">
      <c r="B418" s="43">
        <v>3</v>
      </c>
      <c r="C418" s="1">
        <v>194.7</v>
      </c>
      <c r="D418" t="s">
        <v>230</v>
      </c>
      <c r="G418"/>
      <c r="H418"/>
    </row>
    <row r="419" spans="2:8" x14ac:dyDescent="0.25">
      <c r="B419" s="43">
        <v>4</v>
      </c>
      <c r="C419" s="1">
        <v>194.7</v>
      </c>
      <c r="D419" t="s">
        <v>251</v>
      </c>
      <c r="G419"/>
      <c r="H419"/>
    </row>
    <row r="420" spans="2:8" x14ac:dyDescent="0.25">
      <c r="B420" s="43">
        <v>5</v>
      </c>
      <c r="C420" s="1">
        <v>194.7</v>
      </c>
      <c r="D420" t="s">
        <v>213</v>
      </c>
      <c r="G420"/>
      <c r="H420"/>
    </row>
    <row r="421" spans="2:8" x14ac:dyDescent="0.25">
      <c r="B421" s="43">
        <v>6</v>
      </c>
      <c r="C421" s="1">
        <v>194.7</v>
      </c>
      <c r="D421" t="s">
        <v>218</v>
      </c>
      <c r="G421"/>
      <c r="H421"/>
    </row>
    <row r="422" spans="2:8" x14ac:dyDescent="0.25">
      <c r="B422" s="43">
        <v>7</v>
      </c>
      <c r="C422" s="1">
        <v>194.7</v>
      </c>
      <c r="D422" t="s">
        <v>194</v>
      </c>
      <c r="G422"/>
      <c r="H422"/>
    </row>
    <row r="423" spans="2:8" x14ac:dyDescent="0.25">
      <c r="B423" s="43">
        <v>8</v>
      </c>
      <c r="C423" s="1">
        <v>194.7</v>
      </c>
      <c r="D423" t="s">
        <v>252</v>
      </c>
      <c r="G423"/>
      <c r="H423"/>
    </row>
    <row r="424" spans="2:8" x14ac:dyDescent="0.25">
      <c r="B424" s="43">
        <v>9</v>
      </c>
      <c r="C424" s="1">
        <v>194.7</v>
      </c>
      <c r="D424" t="s">
        <v>235</v>
      </c>
      <c r="H424"/>
    </row>
    <row r="425" spans="2:8" x14ac:dyDescent="0.25">
      <c r="B425" s="43">
        <v>10</v>
      </c>
      <c r="C425" s="1">
        <v>194.7</v>
      </c>
      <c r="D425" t="s">
        <v>236</v>
      </c>
      <c r="H425"/>
    </row>
    <row r="426" spans="2:8" x14ac:dyDescent="0.25">
      <c r="B426" s="43">
        <v>11</v>
      </c>
      <c r="C426" s="1">
        <v>194.7</v>
      </c>
      <c r="D426" t="s">
        <v>201</v>
      </c>
      <c r="H426"/>
    </row>
    <row r="427" spans="2:8" x14ac:dyDescent="0.25">
      <c r="B427" s="43">
        <v>12</v>
      </c>
      <c r="C427" s="1">
        <v>194.7</v>
      </c>
      <c r="D427" t="s">
        <v>232</v>
      </c>
      <c r="H427"/>
    </row>
    <row r="428" spans="2:8" x14ac:dyDescent="0.25">
      <c r="B428" s="43">
        <v>13</v>
      </c>
      <c r="C428" s="1">
        <v>194.7</v>
      </c>
      <c r="D428" t="s">
        <v>197</v>
      </c>
      <c r="H428"/>
    </row>
    <row r="429" spans="2:8" x14ac:dyDescent="0.25">
      <c r="B429" s="43">
        <v>14</v>
      </c>
      <c r="C429" s="1">
        <v>194.7</v>
      </c>
      <c r="D429" t="s">
        <v>255</v>
      </c>
      <c r="H429"/>
    </row>
    <row r="430" spans="2:8" x14ac:dyDescent="0.25">
      <c r="B430"/>
      <c r="C430" s="1">
        <f>SUM(C416:C429)</f>
        <v>2725.7999999999997</v>
      </c>
      <c r="H430"/>
    </row>
    <row r="432" spans="2:8" ht="15.75" thickBot="1" x14ac:dyDescent="0.3">
      <c r="H432"/>
    </row>
    <row r="433" spans="2:8" ht="16.5" x14ac:dyDescent="0.25">
      <c r="C433" s="62"/>
      <c r="D433" s="58" t="s">
        <v>318</v>
      </c>
      <c r="E433" s="59" t="s">
        <v>319</v>
      </c>
      <c r="F433" s="59" t="s">
        <v>320</v>
      </c>
      <c r="G433" s="60" t="s">
        <v>321</v>
      </c>
      <c r="H433"/>
    </row>
    <row r="434" spans="2:8" ht="15.75" x14ac:dyDescent="0.25">
      <c r="C434" s="63">
        <v>1</v>
      </c>
      <c r="D434" s="64" t="s">
        <v>300</v>
      </c>
      <c r="E434" s="69">
        <v>200</v>
      </c>
      <c r="F434" s="55"/>
      <c r="G434" s="57"/>
      <c r="H434"/>
    </row>
    <row r="435" spans="2:8" ht="15.75" x14ac:dyDescent="0.25">
      <c r="C435" s="63">
        <v>2</v>
      </c>
      <c r="D435" s="64" t="s">
        <v>301</v>
      </c>
      <c r="E435" s="55"/>
      <c r="F435" s="55"/>
      <c r="G435" s="56">
        <v>200</v>
      </c>
      <c r="H435"/>
    </row>
    <row r="436" spans="2:8" ht="15.75" x14ac:dyDescent="0.25">
      <c r="C436" s="63">
        <v>3</v>
      </c>
      <c r="D436" s="64" t="s">
        <v>302</v>
      </c>
      <c r="E436" s="55"/>
      <c r="F436" s="55"/>
      <c r="G436" s="56">
        <v>200</v>
      </c>
      <c r="H436"/>
    </row>
    <row r="437" spans="2:8" ht="15.75" x14ac:dyDescent="0.25">
      <c r="C437" s="63">
        <v>4</v>
      </c>
      <c r="D437" s="64" t="s">
        <v>303</v>
      </c>
      <c r="E437" s="69">
        <v>200</v>
      </c>
      <c r="F437" s="55"/>
      <c r="G437" s="57"/>
      <c r="H437"/>
    </row>
    <row r="438" spans="2:8" ht="15.75" x14ac:dyDescent="0.25">
      <c r="C438" s="63">
        <v>5</v>
      </c>
      <c r="D438" s="64" t="s">
        <v>304</v>
      </c>
      <c r="E438" s="69">
        <v>200</v>
      </c>
      <c r="F438" s="55"/>
      <c r="G438" s="57"/>
      <c r="H438"/>
    </row>
    <row r="439" spans="2:8" ht="15.75" x14ac:dyDescent="0.25">
      <c r="B439"/>
      <c r="C439" s="63">
        <v>6</v>
      </c>
      <c r="D439" s="64" t="s">
        <v>305</v>
      </c>
      <c r="E439" s="69">
        <v>200</v>
      </c>
      <c r="F439" s="55"/>
      <c r="G439" s="57"/>
      <c r="H439"/>
    </row>
    <row r="440" spans="2:8" ht="15.75" x14ac:dyDescent="0.25">
      <c r="B440"/>
      <c r="C440" s="63">
        <v>7</v>
      </c>
      <c r="D440" s="64" t="s">
        <v>306</v>
      </c>
      <c r="E440" s="69">
        <v>200</v>
      </c>
      <c r="F440" s="55"/>
      <c r="G440" s="57"/>
      <c r="H440"/>
    </row>
    <row r="441" spans="2:8" ht="15.75" x14ac:dyDescent="0.25">
      <c r="B441"/>
      <c r="C441" s="63">
        <v>8</v>
      </c>
      <c r="D441" s="64" t="s">
        <v>307</v>
      </c>
      <c r="E441" s="69">
        <v>200</v>
      </c>
      <c r="F441" s="55"/>
      <c r="G441" s="57"/>
      <c r="H441"/>
    </row>
    <row r="442" spans="2:8" ht="15.75" x14ac:dyDescent="0.25">
      <c r="B442"/>
      <c r="C442" s="63">
        <v>9</v>
      </c>
      <c r="D442" s="64" t="s">
        <v>308</v>
      </c>
      <c r="E442" s="55"/>
      <c r="F442" s="55"/>
      <c r="G442" s="56">
        <v>200</v>
      </c>
      <c r="H442"/>
    </row>
    <row r="443" spans="2:8" ht="15.75" x14ac:dyDescent="0.25">
      <c r="B443"/>
      <c r="C443" s="63">
        <v>10</v>
      </c>
      <c r="D443" s="64" t="s">
        <v>309</v>
      </c>
      <c r="E443" s="69">
        <v>56</v>
      </c>
      <c r="F443" s="55"/>
      <c r="G443" s="57">
        <v>144</v>
      </c>
      <c r="H443"/>
    </row>
    <row r="444" spans="2:8" ht="15.75" x14ac:dyDescent="0.25">
      <c r="B444"/>
      <c r="C444" s="63">
        <v>11</v>
      </c>
      <c r="D444" s="64" t="s">
        <v>310</v>
      </c>
      <c r="E444" s="69">
        <v>200</v>
      </c>
      <c r="F444" s="55"/>
      <c r="G444" s="57"/>
      <c r="H444"/>
    </row>
    <row r="445" spans="2:8" ht="15.75" x14ac:dyDescent="0.25">
      <c r="B445"/>
      <c r="C445" s="63">
        <v>12</v>
      </c>
      <c r="D445" s="64" t="s">
        <v>311</v>
      </c>
      <c r="E445" s="69"/>
      <c r="F445" s="55" t="s">
        <v>312</v>
      </c>
      <c r="G445" s="57"/>
      <c r="H445"/>
    </row>
    <row r="446" spans="2:8" ht="15.75" x14ac:dyDescent="0.25">
      <c r="B446"/>
      <c r="C446" s="63">
        <v>13</v>
      </c>
      <c r="D446" s="64" t="s">
        <v>313</v>
      </c>
      <c r="E446" s="69">
        <v>200</v>
      </c>
      <c r="F446" s="55"/>
      <c r="G446" s="57"/>
      <c r="H446"/>
    </row>
    <row r="447" spans="2:8" ht="15.75" x14ac:dyDescent="0.25">
      <c r="B447"/>
      <c r="C447" s="63">
        <v>14</v>
      </c>
      <c r="D447" s="64" t="s">
        <v>314</v>
      </c>
      <c r="E447" s="69">
        <v>200</v>
      </c>
      <c r="F447" s="55"/>
      <c r="G447" s="57"/>
      <c r="H447"/>
    </row>
    <row r="448" spans="2:8" ht="15.75" x14ac:dyDescent="0.25">
      <c r="B448"/>
      <c r="C448" s="63">
        <v>15</v>
      </c>
      <c r="D448" s="64" t="s">
        <v>315</v>
      </c>
      <c r="E448" s="69"/>
      <c r="F448" s="55"/>
      <c r="G448" s="57"/>
      <c r="H448"/>
    </row>
    <row r="449" spans="2:8" ht="15.75" x14ac:dyDescent="0.25">
      <c r="B449"/>
      <c r="C449" s="63">
        <v>16</v>
      </c>
      <c r="D449" s="64" t="s">
        <v>316</v>
      </c>
      <c r="E449" s="55"/>
      <c r="F449" s="55" t="s">
        <v>312</v>
      </c>
      <c r="G449" s="57"/>
      <c r="H449"/>
    </row>
    <row r="450" spans="2:8" ht="15.75" x14ac:dyDescent="0.25">
      <c r="B450"/>
      <c r="C450" s="63">
        <v>17</v>
      </c>
      <c r="D450" s="64" t="s">
        <v>317</v>
      </c>
      <c r="E450" s="69">
        <v>200</v>
      </c>
      <c r="F450" s="55" t="s">
        <v>312</v>
      </c>
      <c r="G450" s="57"/>
      <c r="H450"/>
    </row>
    <row r="451" spans="2:8" ht="16.5" thickBot="1" x14ac:dyDescent="0.3">
      <c r="B451"/>
      <c r="C451" s="65"/>
      <c r="D451" s="66"/>
      <c r="E451" s="70">
        <f>SUM(E434:E450)</f>
        <v>2056</v>
      </c>
      <c r="F451" s="61"/>
      <c r="G451" s="68">
        <f>SUM(G435:G450)</f>
        <v>744</v>
      </c>
      <c r="H451"/>
    </row>
  </sheetData>
  <sortState ref="C290:D327">
    <sortCondition ref="D290:D327"/>
    <sortCondition ref="C290:C32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DCLBank2014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cp:lastPrinted>2013-07-06T13:06:20Z</cp:lastPrinted>
  <dcterms:created xsi:type="dcterms:W3CDTF">2013-05-11T05:57:17Z</dcterms:created>
  <dcterms:modified xsi:type="dcterms:W3CDTF">2015-03-13T07:53:22Z</dcterms:modified>
</cp:coreProperties>
</file>