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vd\Documents\GitHub\CyPyRADIS\cuffs\main\database compression\"/>
    </mc:Choice>
  </mc:AlternateContent>
  <xr:revisionPtr revIDLastSave="0" documentId="13_ncr:1_{C0EABB47-FFE6-457A-AD78-C36F17B67020}" xr6:coauthVersionLast="45" xr6:coauthVersionMax="45" xr10:uidLastSave="{00000000-0000-0000-0000-000000000000}"/>
  <bookViews>
    <workbookView xWindow="-120" yWindow="-120" windowWidth="29040" windowHeight="15840" xr2:uid="{6B07933A-A879-4011-98C1-31E8F77C2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I52" i="1"/>
  <c r="I51" i="1"/>
  <c r="C37" i="1" l="1"/>
  <c r="N3" i="1"/>
  <c r="S16" i="1" l="1"/>
  <c r="S15" i="1"/>
  <c r="S1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18" i="1"/>
  <c r="N20" i="1"/>
  <c r="N21" i="1"/>
  <c r="N22" i="1"/>
  <c r="N23" i="1"/>
  <c r="N25" i="1"/>
  <c r="N24" i="1"/>
  <c r="N27" i="1"/>
  <c r="N28" i="1"/>
  <c r="N29" i="1"/>
  <c r="N30" i="1"/>
  <c r="N31" i="1"/>
  <c r="N32" i="1"/>
  <c r="N33" i="1"/>
  <c r="N34" i="1"/>
  <c r="N35" i="1"/>
  <c r="N4" i="1"/>
  <c r="N2" i="1"/>
  <c r="F42" i="1"/>
  <c r="F43" i="1"/>
  <c r="F44" i="1"/>
  <c r="F45" i="1"/>
  <c r="F46" i="1"/>
  <c r="F40" i="1"/>
  <c r="M37" i="1" l="1"/>
  <c r="M38" i="1" s="1"/>
  <c r="F48" i="1"/>
</calcChain>
</file>

<file path=xl/sharedStrings.xml><?xml version="1.0" encoding="utf-8"?>
<sst xmlns="http://schemas.openxmlformats.org/spreadsheetml/2006/main" count="171" uniqueCount="112">
  <si>
    <t>parameter</t>
  </si>
  <si>
    <t>meaning</t>
  </si>
  <si>
    <t>type</t>
  </si>
  <si>
    <t>units and comments</t>
  </si>
  <si>
    <t>M</t>
  </si>
  <si>
    <t>I2</t>
  </si>
  <si>
    <t>molecule</t>
  </si>
  <si>
    <t>integer</t>
  </si>
  <si>
    <t>For CO2 = 2</t>
  </si>
  <si>
    <t>I</t>
  </si>
  <si>
    <t>I1</t>
  </si>
  <si>
    <t>isotopologue</t>
  </si>
  <si>
    <t>v</t>
  </si>
  <si>
    <t>F12.6</t>
  </si>
  <si>
    <t>vacuum wavenumber</t>
  </si>
  <si>
    <t>real</t>
  </si>
  <si>
    <t>cm-1</t>
  </si>
  <si>
    <t>s</t>
  </si>
  <si>
    <t>E10.3</t>
  </si>
  <si>
    <t>intensity</t>
  </si>
  <si>
    <t>cm-1/(molecule cm-2) at 296 K</t>
  </si>
  <si>
    <t>A</t>
  </si>
  <si>
    <t>Einstein A-coefficient</t>
  </si>
  <si>
    <t>s-1</t>
  </si>
  <si>
    <t>γair</t>
  </si>
  <si>
    <t>F5.4</t>
  </si>
  <si>
    <t>air-broadened half-width</t>
  </si>
  <si>
    <t>cm-1atm-1 at 296 K</t>
  </si>
  <si>
    <t>γself</t>
  </si>
  <si>
    <t>self-broadened half-width</t>
  </si>
  <si>
    <t>E"</t>
  </si>
  <si>
    <t>F10.4</t>
  </si>
  <si>
    <t>lower-state energy</t>
  </si>
  <si>
    <t>nair</t>
  </si>
  <si>
    <t>F4.2</t>
  </si>
  <si>
    <t>temperature-dependence exponent for γair</t>
  </si>
  <si>
    <t>δair</t>
  </si>
  <si>
    <t>F8.6</t>
  </si>
  <si>
    <t>air pressure-induced line shift</t>
  </si>
  <si>
    <t>nself</t>
  </si>
  <si>
    <t>1X,F4.2</t>
  </si>
  <si>
    <t>temperature-dependence exponent for γself</t>
  </si>
  <si>
    <t>v1'</t>
  </si>
  <si>
    <t>I3</t>
  </si>
  <si>
    <t>Spectroscopic assignment adopted for HITRAN</t>
  </si>
  <si>
    <t>v2'</t>
  </si>
  <si>
    <t>l2'</t>
  </si>
  <si>
    <t>v3'</t>
  </si>
  <si>
    <t>r'</t>
  </si>
  <si>
    <t>v1"</t>
  </si>
  <si>
    <t>3X,I3</t>
  </si>
  <si>
    <t>v2"</t>
  </si>
  <si>
    <t>l2"</t>
  </si>
  <si>
    <t>v3"</t>
  </si>
  <si>
    <t>r"</t>
  </si>
  <si>
    <t>p'</t>
  </si>
  <si>
    <t>Generalized assignment discussed in [1].</t>
  </si>
  <si>
    <t>p=2v1+v2+3v3</t>
  </si>
  <si>
    <t>c= 1 or 2</t>
  </si>
  <si>
    <t>n=1,2,…</t>
  </si>
  <si>
    <t>c'</t>
  </si>
  <si>
    <t>n'</t>
  </si>
  <si>
    <t>I4</t>
  </si>
  <si>
    <t>p"</t>
  </si>
  <si>
    <t>c"</t>
  </si>
  <si>
    <t>n"</t>
  </si>
  <si>
    <t>branch</t>
  </si>
  <si>
    <t>2X,A1</t>
  </si>
  <si>
    <t>P, Q, R</t>
  </si>
  <si>
    <t>char</t>
  </si>
  <si>
    <t>j"</t>
  </si>
  <si>
    <t>lower state j</t>
  </si>
  <si>
    <t>w"</t>
  </si>
  <si>
    <t>A1</t>
  </si>
  <si>
    <t>lower state Wang symmetry</t>
  </si>
  <si>
    <t>‘e’ or ‘f’</t>
  </si>
  <si>
    <t>field length</t>
  </si>
  <si>
    <t>Fortran format</t>
  </si>
  <si>
    <t>field number</t>
  </si>
  <si>
    <t xml:space="preserve">lower state vibrational </t>
  </si>
  <si>
    <t xml:space="preserve">upper state vibrational </t>
  </si>
  <si>
    <t>upper state polyad,</t>
  </si>
  <si>
    <t xml:space="preserve"> ranking number</t>
  </si>
  <si>
    <t xml:space="preserve"> Wang symmetry and </t>
  </si>
  <si>
    <t xml:space="preserve"> numbers v1v2l2v3r</t>
  </si>
  <si>
    <t xml:space="preserve"> Wang symmetry and</t>
  </si>
  <si>
    <t xml:space="preserve">lower state polyad,  </t>
  </si>
  <si>
    <t>Theoretical max</t>
  </si>
  <si>
    <t>Theoretical min</t>
  </si>
  <si>
    <t>yes</t>
  </si>
  <si>
    <t>Allocated size (bits)</t>
  </si>
  <si>
    <t>Needed?</t>
  </si>
  <si>
    <t>v0</t>
  </si>
  <si>
    <t>da</t>
  </si>
  <si>
    <t>S0</t>
  </si>
  <si>
    <t>El</t>
  </si>
  <si>
    <t>log_2gs</t>
  </si>
  <si>
    <t>na</t>
  </si>
  <si>
    <t>log_2vMm</t>
  </si>
  <si>
    <t>include</t>
  </si>
  <si>
    <t>x</t>
  </si>
  <si>
    <t>padding</t>
  </si>
  <si>
    <t>yes (S0)</t>
  </si>
  <si>
    <t>yes (log_2gs)</t>
  </si>
  <si>
    <t>yes (log_2vMm)</t>
  </si>
  <si>
    <t>yes (v0)</t>
  </si>
  <si>
    <t>yes (Evu)</t>
  </si>
  <si>
    <t>yes (Evl)</t>
  </si>
  <si>
    <t>yes(na/ns)</t>
  </si>
  <si>
    <t>No</t>
  </si>
  <si>
    <t>start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</si>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</sst>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4" fillId="4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F116-270D-4892-9271-CA3D330B7B09}">
  <dimension ref="A1:S52"/>
  <sheetViews>
    <sheetView tabSelected="1" topLeftCell="A22" workbookViewId="0">
      <selection activeCell="C52" sqref="C52"/>
    </sheetView>
  </sheetViews>
  <sheetFormatPr defaultRowHeight="15" x14ac:dyDescent="0.25"/>
  <cols>
    <col min="2" max="2" width="10" customWidth="1"/>
    <col min="3" max="3" width="14.5703125" customWidth="1"/>
    <col min="4" max="5" width="5.28515625" customWidth="1"/>
    <col min="6" max="6" width="10.42578125" customWidth="1"/>
    <col min="7" max="7" width="45" customWidth="1"/>
    <col min="8" max="8" width="9.28515625" customWidth="1"/>
    <col min="9" max="9" width="15.140625" customWidth="1"/>
    <col min="10" max="10" width="9.28515625" customWidth="1"/>
    <col min="11" max="11" width="6.85546875" customWidth="1"/>
    <col min="12" max="15" width="5.85546875" customWidth="1"/>
    <col min="16" max="16" width="33.85546875" customWidth="1"/>
  </cols>
  <sheetData>
    <row r="1" spans="1:19" x14ac:dyDescent="0.25">
      <c r="A1" t="s">
        <v>78</v>
      </c>
      <c r="B1" t="s">
        <v>0</v>
      </c>
      <c r="C1" t="s">
        <v>76</v>
      </c>
      <c r="D1" t="s">
        <v>110</v>
      </c>
      <c r="F1" t="s">
        <v>77</v>
      </c>
      <c r="G1" t="s">
        <v>1</v>
      </c>
      <c r="H1" t="s">
        <v>2</v>
      </c>
      <c r="I1" t="s">
        <v>91</v>
      </c>
      <c r="J1" t="s">
        <v>88</v>
      </c>
      <c r="K1" t="s">
        <v>87</v>
      </c>
      <c r="L1" t="s">
        <v>90</v>
      </c>
      <c r="M1" t="s">
        <v>99</v>
      </c>
      <c r="P1" t="s">
        <v>3</v>
      </c>
    </row>
    <row r="2" spans="1:19" x14ac:dyDescent="0.25">
      <c r="A2">
        <v>1</v>
      </c>
      <c r="B2" t="s">
        <v>4</v>
      </c>
      <c r="C2">
        <v>2</v>
      </c>
      <c r="D2">
        <v>0</v>
      </c>
      <c r="E2">
        <f>D2+C2</f>
        <v>2</v>
      </c>
      <c r="F2" t="s">
        <v>5</v>
      </c>
      <c r="G2" t="s">
        <v>6</v>
      </c>
      <c r="H2" t="s">
        <v>7</v>
      </c>
      <c r="I2" t="s">
        <v>109</v>
      </c>
      <c r="J2">
        <v>0</v>
      </c>
      <c r="K2">
        <v>99</v>
      </c>
      <c r="L2">
        <v>7</v>
      </c>
      <c r="M2">
        <v>0</v>
      </c>
      <c r="N2">
        <f>L2*M2</f>
        <v>0</v>
      </c>
      <c r="P2" t="s">
        <v>8</v>
      </c>
    </row>
    <row r="3" spans="1:19" x14ac:dyDescent="0.25">
      <c r="B3" t="s">
        <v>101</v>
      </c>
      <c r="D3">
        <f>D2+C2</f>
        <v>2</v>
      </c>
      <c r="E3">
        <f t="shared" ref="E3:E35" si="0">D3+C3</f>
        <v>2</v>
      </c>
      <c r="L3">
        <v>1</v>
      </c>
      <c r="M3">
        <v>0</v>
      </c>
      <c r="N3">
        <f>L3*M3</f>
        <v>0</v>
      </c>
    </row>
    <row r="4" spans="1:19" s="3" customFormat="1" x14ac:dyDescent="0.25">
      <c r="A4" s="3">
        <v>2</v>
      </c>
      <c r="B4" s="3" t="s">
        <v>9</v>
      </c>
      <c r="C4" s="3">
        <v>1</v>
      </c>
      <c r="D4">
        <f t="shared" ref="D4:D35" si="1">D3+C3</f>
        <v>2</v>
      </c>
      <c r="E4">
        <f t="shared" si="0"/>
        <v>3</v>
      </c>
      <c r="F4" s="3" t="s">
        <v>10</v>
      </c>
      <c r="G4" s="3" t="s">
        <v>11</v>
      </c>
      <c r="H4" s="3" t="s">
        <v>7</v>
      </c>
      <c r="I4" s="3" t="s">
        <v>104</v>
      </c>
      <c r="J4" s="3">
        <v>0</v>
      </c>
      <c r="K4" s="3">
        <v>9</v>
      </c>
      <c r="L4" s="3">
        <v>4</v>
      </c>
      <c r="M4" s="3">
        <v>1</v>
      </c>
      <c r="N4" s="3">
        <f t="shared" ref="N4:N35" si="2">L4*M4</f>
        <v>4</v>
      </c>
    </row>
    <row r="5" spans="1:19" s="4" customFormat="1" x14ac:dyDescent="0.25">
      <c r="A5" s="4">
        <v>3</v>
      </c>
      <c r="B5" s="4" t="s">
        <v>12</v>
      </c>
      <c r="C5" s="4">
        <v>12</v>
      </c>
      <c r="D5">
        <f t="shared" si="1"/>
        <v>3</v>
      </c>
      <c r="E5">
        <f t="shared" si="0"/>
        <v>15</v>
      </c>
      <c r="F5" s="4" t="s">
        <v>13</v>
      </c>
      <c r="G5" s="4" t="s">
        <v>14</v>
      </c>
      <c r="H5" s="4" t="s">
        <v>15</v>
      </c>
      <c r="I5" s="4" t="s">
        <v>105</v>
      </c>
      <c r="L5" s="4">
        <v>32</v>
      </c>
      <c r="M5" s="4">
        <v>1</v>
      </c>
      <c r="N5" s="4">
        <f t="shared" si="2"/>
        <v>32</v>
      </c>
      <c r="P5" s="4" t="s">
        <v>16</v>
      </c>
    </row>
    <row r="6" spans="1:19" x14ac:dyDescent="0.25">
      <c r="A6">
        <v>4</v>
      </c>
      <c r="B6" t="s">
        <v>17</v>
      </c>
      <c r="C6">
        <v>10</v>
      </c>
      <c r="D6">
        <f t="shared" si="1"/>
        <v>15</v>
      </c>
      <c r="E6">
        <f t="shared" si="0"/>
        <v>25</v>
      </c>
      <c r="F6" t="s">
        <v>18</v>
      </c>
      <c r="G6" t="s">
        <v>19</v>
      </c>
      <c r="H6" t="s">
        <v>15</v>
      </c>
      <c r="N6">
        <f t="shared" si="2"/>
        <v>0</v>
      </c>
      <c r="P6" t="s">
        <v>20</v>
      </c>
    </row>
    <row r="7" spans="1:19" s="4" customFormat="1" x14ac:dyDescent="0.25">
      <c r="A7" s="4">
        <v>5</v>
      </c>
      <c r="B7" s="4" t="s">
        <v>21</v>
      </c>
      <c r="C7" s="4">
        <v>10</v>
      </c>
      <c r="D7">
        <f t="shared" si="1"/>
        <v>25</v>
      </c>
      <c r="E7">
        <f t="shared" si="0"/>
        <v>35</v>
      </c>
      <c r="F7" s="4" t="s">
        <v>18</v>
      </c>
      <c r="G7" s="4" t="s">
        <v>22</v>
      </c>
      <c r="H7" s="4" t="s">
        <v>15</v>
      </c>
      <c r="I7" s="4" t="s">
        <v>102</v>
      </c>
      <c r="L7" s="4">
        <v>32</v>
      </c>
      <c r="M7" s="4">
        <v>1</v>
      </c>
      <c r="N7" s="4">
        <f t="shared" si="2"/>
        <v>32</v>
      </c>
      <c r="P7" s="4" t="s">
        <v>23</v>
      </c>
    </row>
    <row r="8" spans="1:19" x14ac:dyDescent="0.25">
      <c r="A8">
        <v>6</v>
      </c>
      <c r="B8" t="s">
        <v>24</v>
      </c>
      <c r="C8">
        <v>5</v>
      </c>
      <c r="D8">
        <f t="shared" si="1"/>
        <v>35</v>
      </c>
      <c r="E8">
        <f t="shared" si="0"/>
        <v>40</v>
      </c>
      <c r="F8" t="s">
        <v>25</v>
      </c>
      <c r="G8" t="s">
        <v>26</v>
      </c>
      <c r="H8" t="s">
        <v>15</v>
      </c>
      <c r="N8">
        <f t="shared" si="2"/>
        <v>0</v>
      </c>
      <c r="P8" t="s">
        <v>27</v>
      </c>
    </row>
    <row r="9" spans="1:19" s="4" customFormat="1" x14ac:dyDescent="0.25">
      <c r="A9" s="4">
        <v>7</v>
      </c>
      <c r="B9" s="4" t="s">
        <v>28</v>
      </c>
      <c r="C9" s="4">
        <v>5</v>
      </c>
      <c r="D9">
        <f t="shared" si="1"/>
        <v>40</v>
      </c>
      <c r="E9">
        <f t="shared" si="0"/>
        <v>45</v>
      </c>
      <c r="F9" s="4" t="s">
        <v>25</v>
      </c>
      <c r="G9" s="4" t="s">
        <v>29</v>
      </c>
      <c r="H9" s="4" t="s">
        <v>15</v>
      </c>
      <c r="I9" s="4" t="s">
        <v>103</v>
      </c>
      <c r="L9" s="4">
        <v>32</v>
      </c>
      <c r="M9" s="4">
        <v>1</v>
      </c>
      <c r="N9" s="4">
        <f t="shared" si="2"/>
        <v>32</v>
      </c>
      <c r="P9" s="4" t="s">
        <v>27</v>
      </c>
    </row>
    <row r="10" spans="1:19" x14ac:dyDescent="0.25">
      <c r="A10">
        <v>8</v>
      </c>
      <c r="B10" t="s">
        <v>30</v>
      </c>
      <c r="C10">
        <v>10</v>
      </c>
      <c r="D10">
        <f t="shared" si="1"/>
        <v>45</v>
      </c>
      <c r="E10">
        <f t="shared" si="0"/>
        <v>55</v>
      </c>
      <c r="F10" t="s">
        <v>31</v>
      </c>
      <c r="G10" t="s">
        <v>32</v>
      </c>
      <c r="H10" t="s">
        <v>15</v>
      </c>
      <c r="N10">
        <f t="shared" si="2"/>
        <v>0</v>
      </c>
      <c r="P10" t="s">
        <v>16</v>
      </c>
    </row>
    <row r="11" spans="1:19" x14ac:dyDescent="0.25">
      <c r="A11">
        <v>9</v>
      </c>
      <c r="B11" t="s">
        <v>33</v>
      </c>
      <c r="C11">
        <v>4</v>
      </c>
      <c r="D11">
        <f t="shared" si="1"/>
        <v>55</v>
      </c>
      <c r="E11">
        <f t="shared" si="0"/>
        <v>59</v>
      </c>
      <c r="F11" t="s">
        <v>34</v>
      </c>
      <c r="G11" t="s">
        <v>35</v>
      </c>
      <c r="H11" t="s">
        <v>15</v>
      </c>
      <c r="N11">
        <f t="shared" si="2"/>
        <v>0</v>
      </c>
    </row>
    <row r="12" spans="1:19" s="4" customFormat="1" x14ac:dyDescent="0.25">
      <c r="A12" s="4">
        <v>10</v>
      </c>
      <c r="B12" s="4" t="s">
        <v>36</v>
      </c>
      <c r="C12" s="4">
        <v>8</v>
      </c>
      <c r="D12">
        <f t="shared" si="1"/>
        <v>59</v>
      </c>
      <c r="E12">
        <f t="shared" si="0"/>
        <v>67</v>
      </c>
      <c r="F12" s="4" t="s">
        <v>37</v>
      </c>
      <c r="G12" s="4" t="s">
        <v>38</v>
      </c>
      <c r="H12" s="4" t="s">
        <v>15</v>
      </c>
      <c r="I12" s="4" t="s">
        <v>89</v>
      </c>
      <c r="L12" s="4">
        <v>32</v>
      </c>
      <c r="M12" s="4">
        <v>1</v>
      </c>
      <c r="N12" s="4">
        <f t="shared" si="2"/>
        <v>32</v>
      </c>
      <c r="P12" s="4" t="s">
        <v>27</v>
      </c>
    </row>
    <row r="13" spans="1:19" s="4" customFormat="1" x14ac:dyDescent="0.25">
      <c r="A13" s="4">
        <v>11</v>
      </c>
      <c r="B13" s="4" t="s">
        <v>39</v>
      </c>
      <c r="C13" s="4">
        <v>5</v>
      </c>
      <c r="D13">
        <f t="shared" si="1"/>
        <v>67</v>
      </c>
      <c r="E13">
        <f t="shared" si="0"/>
        <v>72</v>
      </c>
      <c r="F13" s="4" t="s">
        <v>40</v>
      </c>
      <c r="G13" s="4" t="s">
        <v>41</v>
      </c>
      <c r="H13" s="4" t="s">
        <v>15</v>
      </c>
      <c r="I13" s="4" t="s">
        <v>108</v>
      </c>
      <c r="L13" s="4">
        <v>32</v>
      </c>
      <c r="M13" s="4">
        <v>1</v>
      </c>
      <c r="N13" s="4">
        <f t="shared" si="2"/>
        <v>32</v>
      </c>
    </row>
    <row r="14" spans="1:19" s="2" customFormat="1" x14ac:dyDescent="0.25">
      <c r="A14" s="2">
        <v>12</v>
      </c>
      <c r="B14" s="2" t="s">
        <v>42</v>
      </c>
      <c r="C14" s="2">
        <v>3</v>
      </c>
      <c r="D14">
        <f t="shared" si="1"/>
        <v>72</v>
      </c>
      <c r="E14">
        <f t="shared" si="0"/>
        <v>75</v>
      </c>
      <c r="F14" s="2" t="s">
        <v>43</v>
      </c>
      <c r="G14" s="2" t="s">
        <v>80</v>
      </c>
      <c r="H14" s="2" t="s">
        <v>7</v>
      </c>
      <c r="I14" s="2" t="s">
        <v>106</v>
      </c>
      <c r="J14" s="2">
        <v>0</v>
      </c>
      <c r="K14" s="2">
        <v>999</v>
      </c>
      <c r="L14" s="2">
        <v>10</v>
      </c>
      <c r="M14" s="2">
        <v>1</v>
      </c>
      <c r="N14" s="2">
        <f t="shared" si="2"/>
        <v>10</v>
      </c>
      <c r="P14" s="2" t="s">
        <v>44</v>
      </c>
      <c r="S14" s="2">
        <f>L14+L15+L16+L17+L18</f>
        <v>32</v>
      </c>
    </row>
    <row r="15" spans="1:19" s="2" customFormat="1" x14ac:dyDescent="0.25">
      <c r="A15" s="2">
        <v>13</v>
      </c>
      <c r="B15" s="2" t="s">
        <v>45</v>
      </c>
      <c r="C15" s="2">
        <v>2</v>
      </c>
      <c r="D15">
        <f t="shared" si="1"/>
        <v>75</v>
      </c>
      <c r="E15">
        <f t="shared" si="0"/>
        <v>77</v>
      </c>
      <c r="F15" s="2" t="s">
        <v>5</v>
      </c>
      <c r="G15" s="2" t="s">
        <v>84</v>
      </c>
      <c r="H15" s="2" t="s">
        <v>7</v>
      </c>
      <c r="I15" s="2" t="s">
        <v>106</v>
      </c>
      <c r="J15" s="2">
        <v>0</v>
      </c>
      <c r="K15" s="2">
        <v>99</v>
      </c>
      <c r="L15" s="2">
        <v>7</v>
      </c>
      <c r="M15" s="2">
        <v>1</v>
      </c>
      <c r="N15" s="2">
        <f t="shared" si="2"/>
        <v>7</v>
      </c>
      <c r="S15" s="2">
        <f>L20+L21+L22+L23+L24</f>
        <v>32</v>
      </c>
    </row>
    <row r="16" spans="1:19" s="2" customFormat="1" x14ac:dyDescent="0.25">
      <c r="A16" s="2">
        <v>14</v>
      </c>
      <c r="B16" s="2" t="s">
        <v>46</v>
      </c>
      <c r="C16" s="2">
        <v>2</v>
      </c>
      <c r="D16">
        <f t="shared" si="1"/>
        <v>77</v>
      </c>
      <c r="E16">
        <f t="shared" si="0"/>
        <v>79</v>
      </c>
      <c r="F16" s="2" t="s">
        <v>5</v>
      </c>
      <c r="H16" s="2" t="s">
        <v>7</v>
      </c>
      <c r="I16" s="2" t="s">
        <v>106</v>
      </c>
      <c r="J16" s="2">
        <v>0</v>
      </c>
      <c r="K16" s="2">
        <v>99</v>
      </c>
      <c r="L16" s="2">
        <v>7</v>
      </c>
      <c r="M16" s="2">
        <v>1</v>
      </c>
      <c r="N16" s="2">
        <f t="shared" si="2"/>
        <v>7</v>
      </c>
      <c r="S16" s="2">
        <f>L2+L4+L33+L34+L3</f>
        <v>24</v>
      </c>
    </row>
    <row r="17" spans="1:16" s="2" customFormat="1" x14ac:dyDescent="0.25">
      <c r="A17" s="2">
        <v>15</v>
      </c>
      <c r="B17" s="2" t="s">
        <v>47</v>
      </c>
      <c r="C17" s="2">
        <v>2</v>
      </c>
      <c r="D17">
        <f t="shared" si="1"/>
        <v>79</v>
      </c>
      <c r="E17">
        <f t="shared" si="0"/>
        <v>81</v>
      </c>
      <c r="F17" s="2" t="s">
        <v>5</v>
      </c>
      <c r="H17" s="2" t="s">
        <v>7</v>
      </c>
      <c r="I17" s="2" t="s">
        <v>106</v>
      </c>
      <c r="J17" s="2">
        <v>0</v>
      </c>
      <c r="K17" s="2">
        <v>99</v>
      </c>
      <c r="L17" s="2">
        <v>7</v>
      </c>
      <c r="M17" s="2">
        <v>1</v>
      </c>
      <c r="N17" s="2">
        <f t="shared" si="2"/>
        <v>7</v>
      </c>
    </row>
    <row r="18" spans="1:16" s="2" customFormat="1" x14ac:dyDescent="0.25">
      <c r="B18" s="2" t="s">
        <v>101</v>
      </c>
      <c r="D18">
        <f t="shared" si="1"/>
        <v>81</v>
      </c>
      <c r="E18">
        <f t="shared" si="0"/>
        <v>81</v>
      </c>
      <c r="L18" s="2">
        <v>1</v>
      </c>
      <c r="M18" s="2">
        <v>1</v>
      </c>
      <c r="N18" s="2">
        <f>L18*M18</f>
        <v>1</v>
      </c>
    </row>
    <row r="19" spans="1:16" s="1" customFormat="1" x14ac:dyDescent="0.25">
      <c r="A19" s="1">
        <v>16</v>
      </c>
      <c r="B19" s="1" t="s">
        <v>48</v>
      </c>
      <c r="C19" s="1">
        <v>2</v>
      </c>
      <c r="D19">
        <f t="shared" si="1"/>
        <v>81</v>
      </c>
      <c r="E19">
        <f t="shared" si="0"/>
        <v>83</v>
      </c>
      <c r="F19" s="1" t="s">
        <v>5</v>
      </c>
      <c r="H19" s="1" t="s">
        <v>7</v>
      </c>
      <c r="J19" s="1">
        <v>0</v>
      </c>
      <c r="K19" s="1">
        <v>99</v>
      </c>
      <c r="L19" s="1">
        <v>7</v>
      </c>
      <c r="M19" s="1">
        <v>0</v>
      </c>
      <c r="N19">
        <f t="shared" si="2"/>
        <v>0</v>
      </c>
      <c r="O19"/>
    </row>
    <row r="20" spans="1:16" s="2" customFormat="1" x14ac:dyDescent="0.25">
      <c r="A20" s="2">
        <v>17</v>
      </c>
      <c r="B20" s="2" t="s">
        <v>49</v>
      </c>
      <c r="C20" s="2">
        <v>6</v>
      </c>
      <c r="D20">
        <f t="shared" si="1"/>
        <v>83</v>
      </c>
      <c r="E20">
        <f t="shared" si="0"/>
        <v>89</v>
      </c>
      <c r="F20" s="2" t="s">
        <v>50</v>
      </c>
      <c r="G20" s="2" t="s">
        <v>79</v>
      </c>
      <c r="H20" s="2" t="s">
        <v>7</v>
      </c>
      <c r="I20" s="2" t="s">
        <v>107</v>
      </c>
      <c r="J20" s="2">
        <v>0</v>
      </c>
      <c r="K20" s="2">
        <v>999</v>
      </c>
      <c r="L20" s="2">
        <v>10</v>
      </c>
      <c r="M20" s="2">
        <v>1</v>
      </c>
      <c r="N20" s="2">
        <f t="shared" si="2"/>
        <v>10</v>
      </c>
    </row>
    <row r="21" spans="1:16" s="2" customFormat="1" x14ac:dyDescent="0.25">
      <c r="A21" s="2">
        <v>18</v>
      </c>
      <c r="B21" s="2" t="s">
        <v>51</v>
      </c>
      <c r="C21" s="2">
        <v>2</v>
      </c>
      <c r="D21">
        <f t="shared" si="1"/>
        <v>89</v>
      </c>
      <c r="E21">
        <f t="shared" si="0"/>
        <v>91</v>
      </c>
      <c r="F21" s="2" t="s">
        <v>5</v>
      </c>
      <c r="G21" s="2" t="s">
        <v>84</v>
      </c>
      <c r="H21" s="2" t="s">
        <v>7</v>
      </c>
      <c r="I21" s="2" t="s">
        <v>107</v>
      </c>
      <c r="J21" s="2">
        <v>0</v>
      </c>
      <c r="K21" s="2">
        <v>99</v>
      </c>
      <c r="L21" s="2">
        <v>7</v>
      </c>
      <c r="M21" s="2">
        <v>1</v>
      </c>
      <c r="N21" s="2">
        <f t="shared" si="2"/>
        <v>7</v>
      </c>
    </row>
    <row r="22" spans="1:16" s="2" customFormat="1" x14ac:dyDescent="0.25">
      <c r="A22" s="2">
        <v>19</v>
      </c>
      <c r="B22" s="2" t="s">
        <v>52</v>
      </c>
      <c r="C22" s="2">
        <v>2</v>
      </c>
      <c r="D22">
        <f t="shared" si="1"/>
        <v>91</v>
      </c>
      <c r="E22">
        <f t="shared" si="0"/>
        <v>93</v>
      </c>
      <c r="F22" s="2" t="s">
        <v>5</v>
      </c>
      <c r="H22" s="2" t="s">
        <v>7</v>
      </c>
      <c r="I22" s="2" t="s">
        <v>107</v>
      </c>
      <c r="J22" s="2">
        <v>0</v>
      </c>
      <c r="K22" s="2">
        <v>99</v>
      </c>
      <c r="L22" s="2">
        <v>7</v>
      </c>
      <c r="M22" s="2">
        <v>1</v>
      </c>
      <c r="N22" s="2">
        <f t="shared" si="2"/>
        <v>7</v>
      </c>
    </row>
    <row r="23" spans="1:16" s="2" customFormat="1" x14ac:dyDescent="0.25">
      <c r="A23" s="2">
        <v>20</v>
      </c>
      <c r="B23" s="2" t="s">
        <v>53</v>
      </c>
      <c r="C23" s="2">
        <v>2</v>
      </c>
      <c r="D23">
        <f t="shared" si="1"/>
        <v>93</v>
      </c>
      <c r="E23">
        <f t="shared" si="0"/>
        <v>95</v>
      </c>
      <c r="F23" s="2" t="s">
        <v>5</v>
      </c>
      <c r="H23" s="2" t="s">
        <v>7</v>
      </c>
      <c r="I23" s="2" t="s">
        <v>107</v>
      </c>
      <c r="J23" s="2">
        <v>0</v>
      </c>
      <c r="K23" s="2">
        <v>99</v>
      </c>
      <c r="L23" s="2">
        <v>7</v>
      </c>
      <c r="M23" s="2">
        <v>1</v>
      </c>
      <c r="N23" s="2">
        <f t="shared" si="2"/>
        <v>7</v>
      </c>
    </row>
    <row r="24" spans="1:16" s="2" customFormat="1" x14ac:dyDescent="0.25">
      <c r="B24" s="2" t="s">
        <v>101</v>
      </c>
      <c r="D24">
        <f t="shared" si="1"/>
        <v>95</v>
      </c>
      <c r="E24">
        <f t="shared" si="0"/>
        <v>95</v>
      </c>
      <c r="L24" s="2">
        <v>1</v>
      </c>
      <c r="M24" s="2">
        <v>1</v>
      </c>
      <c r="N24" s="2">
        <f>L24*M24</f>
        <v>1</v>
      </c>
    </row>
    <row r="25" spans="1:16" s="1" customFormat="1" x14ac:dyDescent="0.25">
      <c r="A25" s="1">
        <v>21</v>
      </c>
      <c r="B25" s="1" t="s">
        <v>54</v>
      </c>
      <c r="C25" s="1">
        <v>2</v>
      </c>
      <c r="D25">
        <f t="shared" si="1"/>
        <v>95</v>
      </c>
      <c r="E25">
        <f t="shared" si="0"/>
        <v>97</v>
      </c>
      <c r="F25" s="1" t="s">
        <v>5</v>
      </c>
      <c r="H25" s="1" t="s">
        <v>7</v>
      </c>
      <c r="J25" s="1">
        <v>0</v>
      </c>
      <c r="K25" s="1">
        <v>99</v>
      </c>
      <c r="L25" s="1">
        <v>7</v>
      </c>
      <c r="M25" s="1">
        <v>0</v>
      </c>
      <c r="N25">
        <f t="shared" si="2"/>
        <v>0</v>
      </c>
      <c r="O25"/>
    </row>
    <row r="26" spans="1:16" x14ac:dyDescent="0.25">
      <c r="D26">
        <f t="shared" si="1"/>
        <v>97</v>
      </c>
      <c r="E26">
        <f t="shared" si="0"/>
        <v>97</v>
      </c>
    </row>
    <row r="27" spans="1:16" s="1" customFormat="1" x14ac:dyDescent="0.25">
      <c r="A27" s="1">
        <v>22</v>
      </c>
      <c r="B27" s="1" t="s">
        <v>55</v>
      </c>
      <c r="C27" s="1">
        <v>3</v>
      </c>
      <c r="D27">
        <f t="shared" si="1"/>
        <v>97</v>
      </c>
      <c r="E27">
        <f t="shared" si="0"/>
        <v>100</v>
      </c>
      <c r="F27" s="1" t="s">
        <v>43</v>
      </c>
      <c r="G27" s="1" t="s">
        <v>81</v>
      </c>
      <c r="H27" s="1" t="s">
        <v>7</v>
      </c>
      <c r="N27">
        <f t="shared" si="2"/>
        <v>0</v>
      </c>
      <c r="P27" s="1" t="s">
        <v>56</v>
      </c>
    </row>
    <row r="28" spans="1:16" s="1" customFormat="1" x14ac:dyDescent="0.25">
      <c r="A28" s="1">
        <v>23</v>
      </c>
      <c r="B28" s="1" t="s">
        <v>60</v>
      </c>
      <c r="C28" s="1">
        <v>2</v>
      </c>
      <c r="D28">
        <f t="shared" si="1"/>
        <v>100</v>
      </c>
      <c r="E28">
        <f t="shared" si="0"/>
        <v>102</v>
      </c>
      <c r="F28" s="1" t="s">
        <v>5</v>
      </c>
      <c r="G28" s="1" t="s">
        <v>83</v>
      </c>
      <c r="H28" s="1" t="s">
        <v>7</v>
      </c>
      <c r="N28">
        <f t="shared" si="2"/>
        <v>0</v>
      </c>
      <c r="P28" s="1" t="s">
        <v>57</v>
      </c>
    </row>
    <row r="29" spans="1:16" s="1" customFormat="1" x14ac:dyDescent="0.25">
      <c r="A29" s="1">
        <v>24</v>
      </c>
      <c r="B29" s="1" t="s">
        <v>61</v>
      </c>
      <c r="C29" s="1">
        <v>4</v>
      </c>
      <c r="D29">
        <f t="shared" si="1"/>
        <v>102</v>
      </c>
      <c r="E29">
        <f t="shared" si="0"/>
        <v>106</v>
      </c>
      <c r="F29" s="1" t="s">
        <v>62</v>
      </c>
      <c r="G29" s="1" t="s">
        <v>82</v>
      </c>
      <c r="H29" s="1" t="s">
        <v>7</v>
      </c>
      <c r="N29">
        <f t="shared" si="2"/>
        <v>0</v>
      </c>
      <c r="P29" s="1" t="s">
        <v>58</v>
      </c>
    </row>
    <row r="30" spans="1:16" s="1" customFormat="1" x14ac:dyDescent="0.25">
      <c r="A30" s="1">
        <v>25</v>
      </c>
      <c r="B30" s="1" t="s">
        <v>63</v>
      </c>
      <c r="C30" s="1">
        <v>3</v>
      </c>
      <c r="D30">
        <f t="shared" si="1"/>
        <v>106</v>
      </c>
      <c r="E30">
        <f t="shared" si="0"/>
        <v>109</v>
      </c>
      <c r="F30" s="1" t="s">
        <v>43</v>
      </c>
      <c r="G30" s="1" t="s">
        <v>86</v>
      </c>
      <c r="H30" s="1" t="s">
        <v>7</v>
      </c>
      <c r="N30">
        <f t="shared" si="2"/>
        <v>0</v>
      </c>
      <c r="P30" s="1" t="s">
        <v>59</v>
      </c>
    </row>
    <row r="31" spans="1:16" s="1" customFormat="1" x14ac:dyDescent="0.25">
      <c r="A31" s="1">
        <v>26</v>
      </c>
      <c r="B31" s="1" t="s">
        <v>64</v>
      </c>
      <c r="C31" s="1">
        <v>2</v>
      </c>
      <c r="D31">
        <f t="shared" si="1"/>
        <v>109</v>
      </c>
      <c r="E31">
        <f t="shared" si="0"/>
        <v>111</v>
      </c>
      <c r="F31" s="1" t="s">
        <v>5</v>
      </c>
      <c r="G31" s="1" t="s">
        <v>85</v>
      </c>
      <c r="H31" s="1" t="s">
        <v>7</v>
      </c>
      <c r="N31">
        <f t="shared" si="2"/>
        <v>0</v>
      </c>
    </row>
    <row r="32" spans="1:16" s="1" customFormat="1" x14ac:dyDescent="0.25">
      <c r="A32" s="1">
        <v>27</v>
      </c>
      <c r="B32" s="1" t="s">
        <v>65</v>
      </c>
      <c r="C32" s="1">
        <v>4</v>
      </c>
      <c r="D32">
        <f t="shared" si="1"/>
        <v>111</v>
      </c>
      <c r="E32">
        <f t="shared" si="0"/>
        <v>115</v>
      </c>
      <c r="F32" s="1" t="s">
        <v>62</v>
      </c>
      <c r="G32" s="1" t="s">
        <v>82</v>
      </c>
      <c r="H32" s="1" t="s">
        <v>7</v>
      </c>
      <c r="N32">
        <f t="shared" si="2"/>
        <v>0</v>
      </c>
    </row>
    <row r="33" spans="1:16" s="3" customFormat="1" x14ac:dyDescent="0.25">
      <c r="A33" s="3">
        <v>28</v>
      </c>
      <c r="B33" s="3" t="s">
        <v>66</v>
      </c>
      <c r="C33" s="3">
        <v>3</v>
      </c>
      <c r="D33">
        <f t="shared" si="1"/>
        <v>115</v>
      </c>
      <c r="E33">
        <f t="shared" si="0"/>
        <v>118</v>
      </c>
      <c r="F33" s="3" t="s">
        <v>67</v>
      </c>
      <c r="G33" s="3" t="s">
        <v>68</v>
      </c>
      <c r="H33" s="3" t="s">
        <v>69</v>
      </c>
      <c r="K33" s="3">
        <v>3</v>
      </c>
      <c r="L33" s="3">
        <v>2</v>
      </c>
      <c r="M33" s="3">
        <v>1</v>
      </c>
      <c r="N33" s="3">
        <f t="shared" si="2"/>
        <v>2</v>
      </c>
    </row>
    <row r="34" spans="1:16" s="3" customFormat="1" x14ac:dyDescent="0.25">
      <c r="A34" s="3">
        <v>29</v>
      </c>
      <c r="B34" s="3" t="s">
        <v>70</v>
      </c>
      <c r="C34" s="3">
        <v>3</v>
      </c>
      <c r="D34">
        <f t="shared" si="1"/>
        <v>118</v>
      </c>
      <c r="E34">
        <f t="shared" si="0"/>
        <v>121</v>
      </c>
      <c r="F34" s="3" t="s">
        <v>43</v>
      </c>
      <c r="G34" s="3" t="s">
        <v>71</v>
      </c>
      <c r="H34" s="3" t="s">
        <v>7</v>
      </c>
      <c r="K34" s="3">
        <v>999</v>
      </c>
      <c r="L34" s="3">
        <v>10</v>
      </c>
      <c r="M34" s="3">
        <v>1</v>
      </c>
      <c r="N34" s="3">
        <f t="shared" si="2"/>
        <v>10</v>
      </c>
    </row>
    <row r="35" spans="1:16" x14ac:dyDescent="0.25">
      <c r="A35">
        <v>30</v>
      </c>
      <c r="B35" t="s">
        <v>72</v>
      </c>
      <c r="C35">
        <v>1</v>
      </c>
      <c r="D35">
        <f t="shared" si="1"/>
        <v>121</v>
      </c>
      <c r="E35">
        <f t="shared" si="0"/>
        <v>122</v>
      </c>
      <c r="F35" t="s">
        <v>73</v>
      </c>
      <c r="G35" t="s">
        <v>74</v>
      </c>
      <c r="H35" t="s">
        <v>69</v>
      </c>
      <c r="N35">
        <f t="shared" si="2"/>
        <v>0</v>
      </c>
      <c r="P35" t="s">
        <v>75</v>
      </c>
    </row>
    <row r="37" spans="1:16" x14ac:dyDescent="0.25">
      <c r="C37">
        <f>SUM(C2:C35)</f>
        <v>122</v>
      </c>
      <c r="M37">
        <f>SUM(N2:N36)</f>
        <v>240</v>
      </c>
    </row>
    <row r="38" spans="1:16" x14ac:dyDescent="0.25">
      <c r="M38">
        <f>M37/8</f>
        <v>30</v>
      </c>
    </row>
    <row r="40" spans="1:16" x14ac:dyDescent="0.25">
      <c r="A40">
        <v>3</v>
      </c>
      <c r="B40" t="s">
        <v>92</v>
      </c>
      <c r="C40">
        <v>4</v>
      </c>
      <c r="F40">
        <f>C40*8</f>
        <v>32</v>
      </c>
      <c r="G40" t="s">
        <v>100</v>
      </c>
    </row>
    <row r="41" spans="1:16" x14ac:dyDescent="0.25">
      <c r="A41">
        <v>10</v>
      </c>
      <c r="B41" t="s">
        <v>93</v>
      </c>
      <c r="C41">
        <v>4</v>
      </c>
      <c r="F41">
        <v>32</v>
      </c>
      <c r="G41" t="s">
        <v>100</v>
      </c>
    </row>
    <row r="42" spans="1:16" x14ac:dyDescent="0.25">
      <c r="A42">
        <v>5</v>
      </c>
      <c r="B42" t="s">
        <v>94</v>
      </c>
      <c r="C42">
        <v>4</v>
      </c>
      <c r="F42">
        <f t="shared" ref="F42:F46" si="3">C42*8</f>
        <v>32</v>
      </c>
      <c r="G42" t="s">
        <v>100</v>
      </c>
    </row>
    <row r="43" spans="1:16" x14ac:dyDescent="0.25">
      <c r="B43" t="s">
        <v>95</v>
      </c>
      <c r="C43">
        <v>4</v>
      </c>
      <c r="F43">
        <f t="shared" si="3"/>
        <v>32</v>
      </c>
    </row>
    <row r="44" spans="1:16" x14ac:dyDescent="0.25">
      <c r="A44">
        <v>7</v>
      </c>
      <c r="B44" t="s">
        <v>96</v>
      </c>
      <c r="C44">
        <v>4</v>
      </c>
      <c r="F44">
        <f t="shared" si="3"/>
        <v>32</v>
      </c>
    </row>
    <row r="45" spans="1:16" x14ac:dyDescent="0.25">
      <c r="A45">
        <v>11</v>
      </c>
      <c r="B45" t="s">
        <v>97</v>
      </c>
      <c r="C45">
        <v>4</v>
      </c>
      <c r="F45">
        <f t="shared" si="3"/>
        <v>32</v>
      </c>
    </row>
    <row r="46" spans="1:16" x14ac:dyDescent="0.25">
      <c r="B46" t="s">
        <v>98</v>
      </c>
      <c r="C46">
        <v>4</v>
      </c>
      <c r="F46">
        <f t="shared" si="3"/>
        <v>32</v>
      </c>
    </row>
    <row r="48" spans="1:16" x14ac:dyDescent="0.25">
      <c r="C48">
        <f>SUM(C40:C46)</f>
        <v>28</v>
      </c>
      <c r="F48">
        <f>SUM(F40:F46)</f>
        <v>224</v>
      </c>
    </row>
    <row r="50" spans="2:9" x14ac:dyDescent="0.25">
      <c r="B50">
        <v>240</v>
      </c>
      <c r="C50">
        <f>C48*B50</f>
        <v>6720</v>
      </c>
      <c r="D50" t="s">
        <v>111</v>
      </c>
    </row>
    <row r="51" spans="2:9" x14ac:dyDescent="0.25">
      <c r="B51">
        <v>10000</v>
      </c>
      <c r="C51">
        <f>B51*C48</f>
        <v>280000</v>
      </c>
      <c r="D51" t="s">
        <v>111</v>
      </c>
      <c r="I51">
        <f>10^11</f>
        <v>100000000000</v>
      </c>
    </row>
    <row r="52" spans="2:9" x14ac:dyDescent="0.25">
      <c r="I52">
        <f>2^11</f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van den Bekerom</dc:creator>
  <cp:lastModifiedBy>Dirk van den Bekerom</cp:lastModifiedBy>
  <dcterms:created xsi:type="dcterms:W3CDTF">2020-07-16T17:03:27Z</dcterms:created>
  <dcterms:modified xsi:type="dcterms:W3CDTF">2020-07-26T22:23:26Z</dcterms:modified>
</cp:coreProperties>
</file>