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\projects\gazeMapper\gazeMapper\example_data\3_external_camera_moving_plane\materials\"/>
    </mc:Choice>
  </mc:AlternateContent>
  <xr:revisionPtr revIDLastSave="0" documentId="13_ncr:1_{72A3F8EC-9FC5-4DD9-95FA-15F2FDF024D2}" xr6:coauthVersionLast="47" xr6:coauthVersionMax="47" xr10:uidLastSave="{00000000-0000-0000-0000-000000000000}"/>
  <bookViews>
    <workbookView xWindow="-120" yWindow="-120" windowWidth="51840" windowHeight="21120" activeTab="2" xr2:uid="{75A7E31F-14BE-4567-9459-1BBBFC021EE7}"/>
  </bookViews>
  <sheets>
    <sheet name="Sheet1" sheetId="1" r:id="rId1"/>
    <sheet name="tablet" sheetId="3" r:id="rId2"/>
    <sheet name="answer shee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F4" i="5"/>
  <c r="C23" i="5" s="1"/>
  <c r="D4" i="5"/>
  <c r="B14" i="5" s="1"/>
  <c r="D4" i="3"/>
  <c r="F4" i="3"/>
  <c r="C12" i="3" s="1"/>
  <c r="B14" i="1"/>
  <c r="A14" i="1"/>
  <c r="D3" i="3" s="1"/>
  <c r="H10" i="1"/>
  <c r="G10" i="1"/>
  <c r="B9" i="1" s="1"/>
  <c r="C19" i="1"/>
  <c r="B19" i="1"/>
  <c r="B3" i="5" s="1"/>
  <c r="B3" i="3" l="1"/>
  <c r="B4" i="3" s="1"/>
  <c r="B20" i="5"/>
  <c r="B31" i="5"/>
  <c r="C33" i="5"/>
  <c r="B25" i="5"/>
  <c r="C34" i="5"/>
  <c r="B36" i="5"/>
  <c r="C12" i="5"/>
  <c r="C22" i="5"/>
  <c r="C11" i="5"/>
  <c r="D3" i="5"/>
  <c r="B9" i="5"/>
  <c r="C9" i="1"/>
  <c r="C11" i="3"/>
  <c r="B9" i="3"/>
  <c r="B14" i="3"/>
  <c r="C8" i="3" l="1"/>
  <c r="C13" i="3"/>
  <c r="C14" i="3"/>
  <c r="C15" i="3"/>
  <c r="B15" i="3"/>
  <c r="B12" i="3"/>
  <c r="B10" i="3"/>
  <c r="B4" i="5"/>
  <c r="C8" i="5" s="1"/>
  <c r="B11" i="5"/>
  <c r="C10" i="5"/>
  <c r="B8" i="5"/>
  <c r="C9" i="3"/>
  <c r="B11" i="3"/>
  <c r="B8" i="3"/>
  <c r="B13" i="3"/>
  <c r="C10" i="3"/>
  <c r="B13" i="5" l="1"/>
  <c r="C9" i="5"/>
  <c r="C37" i="5"/>
  <c r="C19" i="5"/>
  <c r="B37" i="5"/>
  <c r="B19" i="5"/>
  <c r="C36" i="5"/>
  <c r="B10" i="5"/>
  <c r="C35" i="5"/>
  <c r="C26" i="5"/>
  <c r="B35" i="5"/>
  <c r="B26" i="5"/>
  <c r="C25" i="5"/>
  <c r="B34" i="5"/>
  <c r="C24" i="5"/>
  <c r="B33" i="5"/>
  <c r="B24" i="5"/>
  <c r="C14" i="5"/>
  <c r="C32" i="5"/>
  <c r="B23" i="5"/>
  <c r="C15" i="5"/>
  <c r="B32" i="5"/>
  <c r="B22" i="5"/>
  <c r="C13" i="5"/>
  <c r="C31" i="5"/>
  <c r="C21" i="5"/>
  <c r="B15" i="5"/>
  <c r="B21" i="5"/>
  <c r="B12" i="5"/>
  <c r="C30" i="5"/>
  <c r="C20" i="5"/>
  <c r="B30" i="5"/>
</calcChain>
</file>

<file path=xl/sharedStrings.xml><?xml version="1.0" encoding="utf-8"?>
<sst xmlns="http://schemas.openxmlformats.org/spreadsheetml/2006/main" count="52" uniqueCount="28">
  <si>
    <t>screen size</t>
  </si>
  <si>
    <t>mm/pixel</t>
  </si>
  <si>
    <t>ID</t>
  </si>
  <si>
    <t>x</t>
  </si>
  <si>
    <t>y</t>
  </si>
  <si>
    <t>rotation_angle</t>
  </si>
  <si>
    <t>size_mm</t>
  </si>
  <si>
    <t>size_pix</t>
  </si>
  <si>
    <t>margin_pix</t>
  </si>
  <si>
    <t>margin_mm</t>
  </si>
  <si>
    <t>off</t>
  </si>
  <si>
    <t>cx</t>
  </si>
  <si>
    <t>cy</t>
  </si>
  <si>
    <t>plane 1</t>
  </si>
  <si>
    <t>tablet</t>
  </si>
  <si>
    <t>reference image res</t>
  </si>
  <si>
    <t>answer sheets</t>
  </si>
  <si>
    <t>tablet sync/trial markers</t>
  </si>
  <si>
    <t>top-left</t>
  </si>
  <si>
    <t>bottom-right</t>
  </si>
  <si>
    <t>size</t>
  </si>
  <si>
    <t>h</t>
  </si>
  <si>
    <t>v</t>
  </si>
  <si>
    <t>apples</t>
  </si>
  <si>
    <t>pears</t>
  </si>
  <si>
    <t>mangos</t>
  </si>
  <si>
    <t>tablet (used for plane during stim)</t>
  </si>
  <si>
    <t>sync marker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</si>
</sst>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152D-925D-461C-864D-ECB2DB88B1DA}">
  <dimension ref="A2:H19"/>
  <sheetViews>
    <sheetView workbookViewId="0"/>
  </sheetViews>
  <sheetFormatPr defaultRowHeight="15" x14ac:dyDescent="0.25"/>
  <cols>
    <col min="1" max="1" width="18.42578125" bestFit="1" customWidth="1"/>
    <col min="8" max="8" width="12.42578125" bestFit="1" customWidth="1"/>
  </cols>
  <sheetData>
    <row r="2" spans="1:8" x14ac:dyDescent="0.25">
      <c r="A2" s="1" t="s">
        <v>14</v>
      </c>
    </row>
    <row r="3" spans="1:8" x14ac:dyDescent="0.25">
      <c r="A3" t="s">
        <v>0</v>
      </c>
      <c r="B3">
        <v>261</v>
      </c>
      <c r="C3">
        <v>148</v>
      </c>
    </row>
    <row r="4" spans="1:8" x14ac:dyDescent="0.25">
      <c r="A4" t="s">
        <v>15</v>
      </c>
      <c r="B4">
        <v>2667</v>
      </c>
      <c r="C4">
        <v>1500</v>
      </c>
    </row>
    <row r="5" spans="1:8" x14ac:dyDescent="0.25">
      <c r="A5" t="s">
        <v>1</v>
      </c>
      <c r="B5">
        <f>B3/B4</f>
        <v>9.7862767154105731E-2</v>
      </c>
      <c r="C5">
        <f>C3/C4</f>
        <v>9.8666666666666666E-2</v>
      </c>
    </row>
    <row r="6" spans="1:8" x14ac:dyDescent="0.25">
      <c r="F6" t="s">
        <v>27</v>
      </c>
    </row>
    <row r="7" spans="1:8" x14ac:dyDescent="0.25">
      <c r="A7" t="s">
        <v>17</v>
      </c>
      <c r="G7" s="1" t="s">
        <v>21</v>
      </c>
      <c r="H7" s="1" t="s">
        <v>22</v>
      </c>
    </row>
    <row r="8" spans="1:8" x14ac:dyDescent="0.25">
      <c r="B8" t="s">
        <v>7</v>
      </c>
      <c r="C8" t="s">
        <v>6</v>
      </c>
      <c r="F8" s="1" t="s">
        <v>18</v>
      </c>
      <c r="G8">
        <v>979</v>
      </c>
      <c r="H8">
        <v>396</v>
      </c>
    </row>
    <row r="9" spans="1:8" x14ac:dyDescent="0.25">
      <c r="B9">
        <f>AVERAGE(G10:H10)</f>
        <v>707.5</v>
      </c>
      <c r="C9">
        <f>B9*Sheet1!B$5</f>
        <v>69.237907761529812</v>
      </c>
      <c r="F9" s="1" t="s">
        <v>19</v>
      </c>
      <c r="G9">
        <v>1687</v>
      </c>
      <c r="H9">
        <v>1103</v>
      </c>
    </row>
    <row r="10" spans="1:8" x14ac:dyDescent="0.25">
      <c r="F10" s="1" t="s">
        <v>20</v>
      </c>
      <c r="G10">
        <f>G9-G8</f>
        <v>708</v>
      </c>
      <c r="H10">
        <f>H9-H8</f>
        <v>707</v>
      </c>
    </row>
    <row r="11" spans="1:8" x14ac:dyDescent="0.25">
      <c r="A11" s="1" t="s">
        <v>26</v>
      </c>
    </row>
    <row r="12" spans="1:8" x14ac:dyDescent="0.25">
      <c r="A12">
        <v>261</v>
      </c>
      <c r="B12">
        <v>148</v>
      </c>
    </row>
    <row r="13" spans="1:8" x14ac:dyDescent="0.25">
      <c r="A13">
        <v>1920</v>
      </c>
      <c r="B13">
        <v>1080</v>
      </c>
    </row>
    <row r="14" spans="1:8" x14ac:dyDescent="0.25">
      <c r="A14">
        <f>A12/A13</f>
        <v>0.13593749999999999</v>
      </c>
      <c r="B14">
        <f>B12/B13</f>
        <v>0.13703703703703704</v>
      </c>
    </row>
    <row r="16" spans="1:8" x14ac:dyDescent="0.25">
      <c r="A16" s="1" t="s">
        <v>16</v>
      </c>
    </row>
    <row r="17" spans="1:3" x14ac:dyDescent="0.25">
      <c r="A17" t="s">
        <v>0</v>
      </c>
      <c r="B17">
        <v>289</v>
      </c>
      <c r="C17">
        <v>162</v>
      </c>
    </row>
    <row r="18" spans="1:3" x14ac:dyDescent="0.25">
      <c r="A18" t="s">
        <v>15</v>
      </c>
      <c r="B18">
        <v>2667</v>
      </c>
      <c r="C18">
        <v>1500</v>
      </c>
    </row>
    <row r="19" spans="1:3" x14ac:dyDescent="0.25">
      <c r="A19" t="s">
        <v>1</v>
      </c>
      <c r="B19">
        <f>B17/B18</f>
        <v>0.10836145481814773</v>
      </c>
      <c r="C19">
        <f>C17/C18</f>
        <v>0.108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A456-3D9D-4238-A9C6-13B37B95A085}">
  <dimension ref="A2:F15"/>
  <sheetViews>
    <sheetView workbookViewId="0"/>
  </sheetViews>
  <sheetFormatPr defaultRowHeight="15" x14ac:dyDescent="0.25"/>
  <sheetData>
    <row r="2" spans="1:6" x14ac:dyDescent="0.25">
      <c r="A2" t="s">
        <v>7</v>
      </c>
      <c r="B2" t="s">
        <v>6</v>
      </c>
      <c r="C2" t="s">
        <v>8</v>
      </c>
      <c r="D2" t="s">
        <v>9</v>
      </c>
    </row>
    <row r="3" spans="1:6" x14ac:dyDescent="0.25">
      <c r="A3">
        <v>150</v>
      </c>
      <c r="B3">
        <f>A3*AVERAGE(Sheet1!A14:B14)</f>
        <v>20.473090277777775</v>
      </c>
      <c r="C3">
        <v>20</v>
      </c>
      <c r="D3">
        <f>C3*AVERAGE(Sheet1!A14:B14)</f>
        <v>2.7297453703703702</v>
      </c>
    </row>
    <row r="4" spans="1:6" x14ac:dyDescent="0.25">
      <c r="A4" t="s">
        <v>10</v>
      </c>
      <c r="B4">
        <f>D3+B3/2</f>
        <v>12.966290509259258</v>
      </c>
      <c r="C4" t="s">
        <v>11</v>
      </c>
      <c r="D4">
        <f>Sheet1!A12/2</f>
        <v>130.5</v>
      </c>
      <c r="E4" t="s">
        <v>12</v>
      </c>
      <c r="F4">
        <f>Sheet1!B12/2</f>
        <v>74</v>
      </c>
    </row>
    <row r="6" spans="1:6" x14ac:dyDescent="0.25">
      <c r="A6" t="s">
        <v>13</v>
      </c>
    </row>
    <row r="7" spans="1:6" x14ac:dyDescent="0.25">
      <c r="A7" t="s">
        <v>2</v>
      </c>
      <c r="B7" t="s">
        <v>3</v>
      </c>
      <c r="C7" t="s">
        <v>4</v>
      </c>
      <c r="D7" t="s">
        <v>5</v>
      </c>
    </row>
    <row r="8" spans="1:6" x14ac:dyDescent="0.25">
      <c r="A8">
        <v>100</v>
      </c>
      <c r="B8">
        <f>B$4</f>
        <v>12.966290509259258</v>
      </c>
      <c r="C8">
        <f>B$4</f>
        <v>12.966290509259258</v>
      </c>
      <c r="D8">
        <v>0</v>
      </c>
    </row>
    <row r="9" spans="1:6" x14ac:dyDescent="0.25">
      <c r="A9">
        <v>101</v>
      </c>
      <c r="B9">
        <f>D$4</f>
        <v>130.5</v>
      </c>
      <c r="C9">
        <f t="shared" ref="C9:C10" si="0">B$4</f>
        <v>12.966290509259258</v>
      </c>
      <c r="D9">
        <v>0</v>
      </c>
    </row>
    <row r="10" spans="1:6" x14ac:dyDescent="0.25">
      <c r="A10">
        <v>102</v>
      </c>
      <c r="B10">
        <f>Sheet1!A$12-B$4</f>
        <v>248.03370949074073</v>
      </c>
      <c r="C10">
        <f t="shared" si="0"/>
        <v>12.966290509259258</v>
      </c>
      <c r="D10">
        <v>0</v>
      </c>
    </row>
    <row r="11" spans="1:6" x14ac:dyDescent="0.25">
      <c r="A11">
        <v>103</v>
      </c>
      <c r="B11">
        <f>B$4</f>
        <v>12.966290509259258</v>
      </c>
      <c r="C11">
        <f>F4</f>
        <v>74</v>
      </c>
      <c r="D11">
        <v>0</v>
      </c>
    </row>
    <row r="12" spans="1:6" x14ac:dyDescent="0.25">
      <c r="A12">
        <v>104</v>
      </c>
      <c r="B12">
        <f>Sheet1!A$12-B$4</f>
        <v>248.03370949074073</v>
      </c>
      <c r="C12">
        <f>F4</f>
        <v>74</v>
      </c>
      <c r="D12">
        <v>0</v>
      </c>
    </row>
    <row r="13" spans="1:6" x14ac:dyDescent="0.25">
      <c r="A13">
        <v>105</v>
      </c>
      <c r="B13">
        <f>B$4</f>
        <v>12.966290509259258</v>
      </c>
      <c r="C13">
        <f>Sheet1!B$12-B$4</f>
        <v>135.03370949074073</v>
      </c>
      <c r="D13">
        <v>0</v>
      </c>
    </row>
    <row r="14" spans="1:6" x14ac:dyDescent="0.25">
      <c r="A14">
        <v>106</v>
      </c>
      <c r="B14">
        <f>D$4</f>
        <v>130.5</v>
      </c>
      <c r="C14">
        <f>Sheet1!B$12-B$4</f>
        <v>135.03370949074073</v>
      </c>
      <c r="D14">
        <v>0</v>
      </c>
    </row>
    <row r="15" spans="1:6" x14ac:dyDescent="0.25">
      <c r="A15">
        <v>107</v>
      </c>
      <c r="B15">
        <f>Sheet1!A$12-B$4</f>
        <v>248.03370949074073</v>
      </c>
      <c r="C15">
        <f>Sheet1!B$12-B$4</f>
        <v>135.03370949074073</v>
      </c>
      <c r="D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6C37-5A6A-4DD4-827B-12E1B40ED9F4}">
  <dimension ref="A2:F37"/>
  <sheetViews>
    <sheetView tabSelected="1" workbookViewId="0"/>
  </sheetViews>
  <sheetFormatPr defaultRowHeight="15" x14ac:dyDescent="0.25"/>
  <sheetData>
    <row r="2" spans="1:6" x14ac:dyDescent="0.25">
      <c r="A2" t="s">
        <v>7</v>
      </c>
      <c r="B2" t="s">
        <v>6</v>
      </c>
      <c r="C2" t="s">
        <v>8</v>
      </c>
      <c r="D2" t="s">
        <v>9</v>
      </c>
    </row>
    <row r="3" spans="1:6" x14ac:dyDescent="0.25">
      <c r="A3">
        <v>393</v>
      </c>
      <c r="B3">
        <f>A3*Sheet1!B19</f>
        <v>42.586051743532053</v>
      </c>
      <c r="C3">
        <v>0</v>
      </c>
      <c r="D3">
        <f>C3*Sheet1!B5</f>
        <v>0</v>
      </c>
    </row>
    <row r="4" spans="1:6" x14ac:dyDescent="0.25">
      <c r="A4" t="s">
        <v>10</v>
      </c>
      <c r="B4">
        <f>D3+B3/2</f>
        <v>21.293025871766027</v>
      </c>
      <c r="C4" t="s">
        <v>11</v>
      </c>
      <c r="D4">
        <f>Sheet1!B17/2</f>
        <v>144.5</v>
      </c>
      <c r="E4" t="s">
        <v>12</v>
      </c>
      <c r="F4">
        <f>Sheet1!C17/2</f>
        <v>81</v>
      </c>
    </row>
    <row r="6" spans="1:6" x14ac:dyDescent="0.25">
      <c r="A6" t="s">
        <v>23</v>
      </c>
    </row>
    <row r="7" spans="1:6" x14ac:dyDescent="0.25">
      <c r="A7" t="s">
        <v>2</v>
      </c>
      <c r="B7" t="s">
        <v>3</v>
      </c>
      <c r="C7" t="s">
        <v>4</v>
      </c>
      <c r="D7" t="s">
        <v>5</v>
      </c>
    </row>
    <row r="8" spans="1:6" x14ac:dyDescent="0.25">
      <c r="A8">
        <v>120</v>
      </c>
      <c r="B8">
        <f>B$4</f>
        <v>21.293025871766027</v>
      </c>
      <c r="C8">
        <f>B$4</f>
        <v>21.293025871766027</v>
      </c>
      <c r="D8">
        <v>0</v>
      </c>
    </row>
    <row r="9" spans="1:6" x14ac:dyDescent="0.25">
      <c r="A9">
        <v>121</v>
      </c>
      <c r="B9">
        <f>D$4</f>
        <v>144.5</v>
      </c>
      <c r="C9">
        <f t="shared" ref="C9:C10" si="0">B$4</f>
        <v>21.293025871766027</v>
      </c>
      <c r="D9">
        <v>0</v>
      </c>
    </row>
    <row r="10" spans="1:6" x14ac:dyDescent="0.25">
      <c r="A10">
        <v>122</v>
      </c>
      <c r="B10">
        <f>Sheet1!B$17-B$4</f>
        <v>267.70697412823398</v>
      </c>
      <c r="C10">
        <f t="shared" si="0"/>
        <v>21.293025871766027</v>
      </c>
      <c r="D10">
        <v>0</v>
      </c>
    </row>
    <row r="11" spans="1:6" x14ac:dyDescent="0.25">
      <c r="A11">
        <v>123</v>
      </c>
      <c r="B11">
        <f>B$4</f>
        <v>21.293025871766027</v>
      </c>
      <c r="C11">
        <f>F$4</f>
        <v>81</v>
      </c>
      <c r="D11">
        <v>0</v>
      </c>
    </row>
    <row r="12" spans="1:6" x14ac:dyDescent="0.25">
      <c r="A12">
        <v>124</v>
      </c>
      <c r="B12">
        <f>Sheet1!B$17-B$4</f>
        <v>267.70697412823398</v>
      </c>
      <c r="C12">
        <f>F$4</f>
        <v>81</v>
      </c>
      <c r="D12">
        <v>0</v>
      </c>
    </row>
    <row r="13" spans="1:6" x14ac:dyDescent="0.25">
      <c r="A13">
        <v>125</v>
      </c>
      <c r="B13">
        <f>B$4</f>
        <v>21.293025871766027</v>
      </c>
      <c r="C13">
        <f>Sheet1!C$17-B$4</f>
        <v>140.70697412823398</v>
      </c>
      <c r="D13">
        <v>0</v>
      </c>
    </row>
    <row r="14" spans="1:6" x14ac:dyDescent="0.25">
      <c r="A14">
        <v>126</v>
      </c>
      <c r="B14">
        <f>D$4</f>
        <v>144.5</v>
      </c>
      <c r="C14">
        <f>Sheet1!C$17-B$4</f>
        <v>140.70697412823398</v>
      </c>
      <c r="D14">
        <v>0</v>
      </c>
    </row>
    <row r="15" spans="1:6" x14ac:dyDescent="0.25">
      <c r="A15">
        <v>127</v>
      </c>
      <c r="B15">
        <f>Sheet1!B$17-B$4</f>
        <v>267.70697412823398</v>
      </c>
      <c r="C15">
        <f>Sheet1!C$17-B$4</f>
        <v>140.70697412823398</v>
      </c>
      <c r="D15">
        <v>0</v>
      </c>
    </row>
    <row r="17" spans="1:4" x14ac:dyDescent="0.25">
      <c r="A17" t="s">
        <v>24</v>
      </c>
    </row>
    <row r="18" spans="1:4" x14ac:dyDescent="0.25">
      <c r="A18" t="s">
        <v>2</v>
      </c>
      <c r="B18" t="s">
        <v>3</v>
      </c>
      <c r="C18" t="s">
        <v>4</v>
      </c>
      <c r="D18" t="s">
        <v>5</v>
      </c>
    </row>
    <row r="19" spans="1:4" x14ac:dyDescent="0.25">
      <c r="A19">
        <v>130</v>
      </c>
      <c r="B19">
        <f>B$4</f>
        <v>21.293025871766027</v>
      </c>
      <c r="C19">
        <f>B$4</f>
        <v>21.293025871766027</v>
      </c>
      <c r="D19">
        <v>0</v>
      </c>
    </row>
    <row r="20" spans="1:4" x14ac:dyDescent="0.25">
      <c r="A20">
        <v>131</v>
      </c>
      <c r="B20">
        <f>D$4</f>
        <v>144.5</v>
      </c>
      <c r="C20">
        <f t="shared" ref="C20:C21" si="1">B$4</f>
        <v>21.293025871766027</v>
      </c>
      <c r="D20">
        <v>0</v>
      </c>
    </row>
    <row r="21" spans="1:4" x14ac:dyDescent="0.25">
      <c r="A21">
        <v>132</v>
      </c>
      <c r="B21">
        <f>Sheet1!B$17-B$4</f>
        <v>267.70697412823398</v>
      </c>
      <c r="C21">
        <f t="shared" si="1"/>
        <v>21.293025871766027</v>
      </c>
      <c r="D21">
        <v>0</v>
      </c>
    </row>
    <row r="22" spans="1:4" x14ac:dyDescent="0.25">
      <c r="A22">
        <v>133</v>
      </c>
      <c r="B22">
        <f>B$4</f>
        <v>21.293025871766027</v>
      </c>
      <c r="C22">
        <f>F$4</f>
        <v>81</v>
      </c>
      <c r="D22">
        <v>0</v>
      </c>
    </row>
    <row r="23" spans="1:4" x14ac:dyDescent="0.25">
      <c r="A23">
        <v>134</v>
      </c>
      <c r="B23">
        <f>Sheet1!B$17-B$4</f>
        <v>267.70697412823398</v>
      </c>
      <c r="C23">
        <f>F$4</f>
        <v>81</v>
      </c>
      <c r="D23">
        <v>0</v>
      </c>
    </row>
    <row r="24" spans="1:4" x14ac:dyDescent="0.25">
      <c r="A24">
        <v>135</v>
      </c>
      <c r="B24">
        <f>B$4</f>
        <v>21.293025871766027</v>
      </c>
      <c r="C24">
        <f>Sheet1!C$17-B$4</f>
        <v>140.70697412823398</v>
      </c>
      <c r="D24">
        <v>0</v>
      </c>
    </row>
    <row r="25" spans="1:4" x14ac:dyDescent="0.25">
      <c r="A25">
        <v>136</v>
      </c>
      <c r="B25">
        <f>D$4</f>
        <v>144.5</v>
      </c>
      <c r="C25">
        <f>Sheet1!C$17-B$4</f>
        <v>140.70697412823398</v>
      </c>
      <c r="D25">
        <v>0</v>
      </c>
    </row>
    <row r="26" spans="1:4" x14ac:dyDescent="0.25">
      <c r="A26">
        <v>137</v>
      </c>
      <c r="B26">
        <f>Sheet1!B$17-B$4</f>
        <v>267.70697412823398</v>
      </c>
      <c r="C26">
        <f>Sheet1!C$17-B$4</f>
        <v>140.70697412823398</v>
      </c>
      <c r="D26">
        <v>0</v>
      </c>
    </row>
    <row r="28" spans="1:4" x14ac:dyDescent="0.25">
      <c r="A28" t="s">
        <v>25</v>
      </c>
    </row>
    <row r="29" spans="1:4" x14ac:dyDescent="0.25">
      <c r="A29" t="s">
        <v>2</v>
      </c>
      <c r="B29" t="s">
        <v>3</v>
      </c>
      <c r="C29" t="s">
        <v>4</v>
      </c>
      <c r="D29" t="s">
        <v>5</v>
      </c>
    </row>
    <row r="30" spans="1:4" x14ac:dyDescent="0.25">
      <c r="A30">
        <v>140</v>
      </c>
      <c r="B30">
        <f>B$4</f>
        <v>21.293025871766027</v>
      </c>
      <c r="C30">
        <f>B$4</f>
        <v>21.293025871766027</v>
      </c>
      <c r="D30">
        <v>0</v>
      </c>
    </row>
    <row r="31" spans="1:4" x14ac:dyDescent="0.25">
      <c r="A31">
        <v>141</v>
      </c>
      <c r="B31">
        <f>D$4</f>
        <v>144.5</v>
      </c>
      <c r="C31">
        <f t="shared" ref="C31:C32" si="2">B$4</f>
        <v>21.293025871766027</v>
      </c>
      <c r="D31">
        <v>0</v>
      </c>
    </row>
    <row r="32" spans="1:4" x14ac:dyDescent="0.25">
      <c r="A32">
        <v>142</v>
      </c>
      <c r="B32">
        <f>Sheet1!B$17-B$4</f>
        <v>267.70697412823398</v>
      </c>
      <c r="C32">
        <f t="shared" si="2"/>
        <v>21.293025871766027</v>
      </c>
      <c r="D32">
        <v>0</v>
      </c>
    </row>
    <row r="33" spans="1:4" x14ac:dyDescent="0.25">
      <c r="A33">
        <v>143</v>
      </c>
      <c r="B33">
        <f>B$4</f>
        <v>21.293025871766027</v>
      </c>
      <c r="C33">
        <f>F$4</f>
        <v>81</v>
      </c>
      <c r="D33">
        <v>0</v>
      </c>
    </row>
    <row r="34" spans="1:4" x14ac:dyDescent="0.25">
      <c r="A34">
        <v>144</v>
      </c>
      <c r="B34">
        <f>Sheet1!B$17-B$4</f>
        <v>267.70697412823398</v>
      </c>
      <c r="C34">
        <f>F$4</f>
        <v>81</v>
      </c>
      <c r="D34">
        <v>0</v>
      </c>
    </row>
    <row r="35" spans="1:4" x14ac:dyDescent="0.25">
      <c r="A35">
        <v>145</v>
      </c>
      <c r="B35">
        <f>B$4</f>
        <v>21.293025871766027</v>
      </c>
      <c r="C35">
        <f>Sheet1!C$17-B$4</f>
        <v>140.70697412823398</v>
      </c>
      <c r="D35">
        <v>0</v>
      </c>
    </row>
    <row r="36" spans="1:4" x14ac:dyDescent="0.25">
      <c r="A36">
        <v>146</v>
      </c>
      <c r="B36">
        <f>D$4</f>
        <v>144.5</v>
      </c>
      <c r="C36">
        <f>Sheet1!C$17-B$4</f>
        <v>140.70697412823398</v>
      </c>
      <c r="D36">
        <v>0</v>
      </c>
    </row>
    <row r="37" spans="1:4" x14ac:dyDescent="0.25">
      <c r="A37">
        <v>147</v>
      </c>
      <c r="B37">
        <f>Sheet1!B$17-B$4</f>
        <v>267.70697412823398</v>
      </c>
      <c r="C37">
        <f>Sheet1!C$17-B$4</f>
        <v>140.70697412823398</v>
      </c>
      <c r="D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tablet</vt:lpstr>
      <vt:lpstr>answer sheets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Diederick C Niehorster</dc:creator>
  <cp:lastModifiedBy>Diederick C Niehorster</cp:lastModifiedBy>
  <dcterms:created xsi:type="dcterms:W3CDTF">2024-11-04T21:01:37Z</dcterms:created>
  <dcterms:modified xsi:type="dcterms:W3CDTF">2024-11-26T14:13:20Z</dcterms:modified>
</cp:coreProperties>
</file>