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6720" windowHeight="3585" tabRatio="823"/>
  </bookViews>
  <sheets>
    <sheet name="Library" sheetId="2" r:id="rId1"/>
    <sheet name="design comparison" sheetId="12" r:id="rId2"/>
    <sheet name="cms" sheetId="6" r:id="rId3"/>
    <sheet name="table vs div" sheetId="10" r:id="rId4"/>
    <sheet name="skip nav" sheetId="5" r:id="rId5"/>
    <sheet name="time comparison" sheetId="16" r:id="rId6"/>
    <sheet name="Barriers" sheetId="21" r:id="rId7"/>
    <sheet name="sorted best to worst" sheetId="19" r:id="rId8"/>
  </sheets>
  <definedNames>
    <definedName name="SUM" localSheetId="1">#REF!</definedName>
    <definedName name="SUM" localSheetId="7">#REF!</definedName>
    <definedName name="SUM" localSheetId="3">#REF!</definedName>
    <definedName name="SUM">#REF!</definedName>
  </definedNames>
  <calcPr calcId="145621"/>
</workbook>
</file>

<file path=xl/calcChain.xml><?xml version="1.0" encoding="utf-8"?>
<calcChain xmlns="http://schemas.openxmlformats.org/spreadsheetml/2006/main">
  <c r="M12" i="2" l="1"/>
  <c r="L12" i="2" l="1"/>
  <c r="D12" i="2" l="1"/>
  <c r="H59" i="16" l="1"/>
  <c r="E59" i="16"/>
  <c r="B59" i="16"/>
  <c r="F64" i="10" l="1"/>
  <c r="E13" i="10" l="1"/>
  <c r="E14" i="10" s="1"/>
  <c r="F13" i="10"/>
  <c r="F15" i="10" s="1"/>
  <c r="BO9" i="2"/>
  <c r="BO8" i="2"/>
  <c r="BR9" i="2"/>
  <c r="BD8" i="2"/>
  <c r="BR8" i="2"/>
  <c r="D13" i="21"/>
  <c r="C13" i="21"/>
  <c r="B13" i="21"/>
  <c r="M3" i="16"/>
  <c r="L52" i="19"/>
  <c r="L58" i="19"/>
  <c r="L24" i="19"/>
  <c r="L11" i="19"/>
  <c r="BO7" i="2" l="1"/>
  <c r="BR7" i="2"/>
  <c r="K60" i="19"/>
  <c r="K61" i="19" s="1"/>
  <c r="J60" i="19"/>
  <c r="J61" i="19" s="1"/>
  <c r="G60" i="19"/>
  <c r="G61" i="19" s="1"/>
  <c r="F60" i="19"/>
  <c r="F61" i="19" s="1"/>
  <c r="C60" i="19"/>
  <c r="C61" i="19" s="1"/>
  <c r="B60" i="19"/>
  <c r="B61" i="19" s="1"/>
  <c r="F59" i="16" l="1"/>
  <c r="F60" i="16" s="1"/>
  <c r="C59" i="16"/>
  <c r="C60" i="16" s="1"/>
  <c r="D13" i="10"/>
  <c r="D14" i="10" s="1"/>
  <c r="C13" i="10"/>
  <c r="C14" i="10" s="1"/>
  <c r="G6" i="12" s="1"/>
  <c r="B13" i="10"/>
  <c r="B14" i="10" s="1"/>
  <c r="D70" i="6" l="1"/>
  <c r="D71" i="6" s="1"/>
  <c r="C70" i="6"/>
  <c r="C71" i="6" s="1"/>
  <c r="G13" i="12" s="1"/>
  <c r="B70" i="6"/>
  <c r="B71" i="6" s="1"/>
  <c r="B70" i="12"/>
  <c r="B71" i="12" s="1"/>
  <c r="B60" i="12"/>
  <c r="D23" i="6"/>
  <c r="D24" i="6" s="1"/>
  <c r="C23" i="6"/>
  <c r="C24" i="6" s="1"/>
  <c r="G11" i="12" s="1"/>
  <c r="B23" i="6"/>
  <c r="B24" i="6" s="1"/>
  <c r="D75" i="10"/>
  <c r="C75" i="10"/>
  <c r="B75" i="10"/>
  <c r="D64" i="10"/>
  <c r="D65" i="10" s="1"/>
  <c r="C64" i="10"/>
  <c r="C65" i="10" s="1"/>
  <c r="G9" i="12" s="1"/>
  <c r="B64" i="10"/>
  <c r="B65" i="10" s="1"/>
  <c r="AC12" i="2"/>
  <c r="BA7" i="2" l="1"/>
  <c r="BD7" i="2" l="1"/>
  <c r="BA8" i="2"/>
  <c r="Z8" i="2"/>
  <c r="Z7" i="2"/>
  <c r="BM12" i="2"/>
  <c r="BL12" i="2"/>
  <c r="BK12" i="2"/>
  <c r="BJ12" i="2"/>
  <c r="BI12" i="2"/>
  <c r="BH12" i="2"/>
  <c r="BG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B12" i="2"/>
  <c r="Y12" i="2"/>
  <c r="X12" i="2"/>
  <c r="W12" i="2"/>
  <c r="V12" i="2"/>
  <c r="U12" i="2"/>
  <c r="T12" i="2"/>
  <c r="S12" i="2"/>
  <c r="R12" i="2"/>
  <c r="Q12" i="2"/>
  <c r="P12" i="2"/>
  <c r="O12" i="2"/>
  <c r="N12" i="2"/>
  <c r="K12" i="2"/>
  <c r="J12" i="2"/>
  <c r="I12" i="2"/>
  <c r="H12" i="2"/>
  <c r="G12" i="2"/>
  <c r="F12" i="2"/>
  <c r="E12" i="2"/>
  <c r="C12" i="2"/>
  <c r="B12" i="2"/>
  <c r="F60" i="12" l="1"/>
  <c r="BR20" i="2"/>
  <c r="Z6" i="2"/>
  <c r="BD5" i="2"/>
  <c r="BA5" i="2"/>
  <c r="N3" i="16" l="1"/>
  <c r="I59" i="16"/>
  <c r="I60" i="16" s="1"/>
</calcChain>
</file>

<file path=xl/sharedStrings.xml><?xml version="1.0" encoding="utf-8"?>
<sst xmlns="http://schemas.openxmlformats.org/spreadsheetml/2006/main" count="665" uniqueCount="210">
  <si>
    <t>Approved HP</t>
  </si>
  <si>
    <t>Pages</t>
  </si>
  <si>
    <t>Approved</t>
  </si>
  <si>
    <t>Errors</t>
  </si>
  <si>
    <t>Alt-text images</t>
  </si>
  <si>
    <t>Alt-text imaps</t>
  </si>
  <si>
    <t>Alt-text buttons</t>
  </si>
  <si>
    <t>Alt-text applets</t>
  </si>
  <si>
    <t>Title each frame</t>
  </si>
  <si>
    <t>% Approved</t>
  </si>
  <si>
    <t>Errors/Page</t>
  </si>
  <si>
    <t>Comments</t>
  </si>
  <si>
    <t>UI-Urb.Ch.</t>
  </si>
  <si>
    <t>UNC-CH</t>
  </si>
  <si>
    <t>IU-Bloom</t>
  </si>
  <si>
    <t>Rutgers</t>
  </si>
  <si>
    <t>UW-Mad</t>
  </si>
  <si>
    <t>Drexel</t>
  </si>
  <si>
    <t>UCLA</t>
  </si>
  <si>
    <t>UT-Austin</t>
  </si>
  <si>
    <t>FSU</t>
  </si>
  <si>
    <t>Simmons</t>
  </si>
  <si>
    <t>UoM-CP</t>
  </si>
  <si>
    <t>SUNY-Alb</t>
  </si>
  <si>
    <t>UoNTex</t>
  </si>
  <si>
    <t>USC-Col</t>
  </si>
  <si>
    <t>UoWash</t>
  </si>
  <si>
    <t>Kent</t>
  </si>
  <si>
    <t>TexWoU</t>
  </si>
  <si>
    <t>UofTenn-K</t>
  </si>
  <si>
    <t>UW-Milw</t>
  </si>
  <si>
    <t>Wayne-MI</t>
  </si>
  <si>
    <t>UoAlaba</t>
  </si>
  <si>
    <t>UoArizo</t>
  </si>
  <si>
    <t>Cath UoA</t>
  </si>
  <si>
    <t>Clarion</t>
  </si>
  <si>
    <t>ClarkAtl</t>
  </si>
  <si>
    <t>Dominican</t>
  </si>
  <si>
    <t>Emporia</t>
  </si>
  <si>
    <t>Hawaii</t>
  </si>
  <si>
    <t>UoIowa</t>
  </si>
  <si>
    <t>UoKentuck</t>
  </si>
  <si>
    <t>LongIsU</t>
  </si>
  <si>
    <t>LouisState</t>
  </si>
  <si>
    <t>Miss-Col</t>
  </si>
  <si>
    <t>NC-Central</t>
  </si>
  <si>
    <t>NC-Greens</t>
  </si>
  <si>
    <t>UoOkla</t>
  </si>
  <si>
    <t>Pratt</t>
  </si>
  <si>
    <t>UoPuerto</t>
  </si>
  <si>
    <t>QueensC</t>
  </si>
  <si>
    <t>UoRI</t>
  </si>
  <si>
    <t>SanJoseS</t>
  </si>
  <si>
    <t>UoSFlor</t>
  </si>
  <si>
    <t>SConnSU</t>
  </si>
  <si>
    <t>UoSMiss</t>
  </si>
  <si>
    <t>St. John's</t>
  </si>
  <si>
    <t>UoAlberta</t>
  </si>
  <si>
    <t>UoBC</t>
  </si>
  <si>
    <t>Dalhousie</t>
  </si>
  <si>
    <t>McGill</t>
  </si>
  <si>
    <t>UoMontr</t>
  </si>
  <si>
    <t>UoToront</t>
  </si>
  <si>
    <t>UoWOnt</t>
  </si>
  <si>
    <t>Carnegie Classif.</t>
  </si>
  <si>
    <t>Res. I</t>
  </si>
  <si>
    <t>Res. II</t>
  </si>
  <si>
    <t>Doc. I</t>
  </si>
  <si>
    <t>SUNY-Buf</t>
  </si>
  <si>
    <t>Skip Links?</t>
  </si>
  <si>
    <t>Frames?</t>
  </si>
  <si>
    <t>Text-Only?</t>
  </si>
  <si>
    <t>D</t>
  </si>
  <si>
    <t>F</t>
  </si>
  <si>
    <t>Bobby could not test the text-only version; these are results from the graphics version.</t>
  </si>
  <si>
    <t>F-2</t>
  </si>
  <si>
    <t>% appr. HPs</t>
  </si>
  <si>
    <t>All US campuses</t>
  </si>
  <si>
    <t>Sum of appr. HPs</t>
  </si>
  <si>
    <t>Unranked US campuses</t>
  </si>
  <si>
    <t>Alt-text-object</t>
  </si>
  <si>
    <t>Date</t>
  </si>
  <si>
    <t>only 13 results returned, but more seem to exist</t>
  </si>
  <si>
    <t>Settings:</t>
  </si>
  <si>
    <t>Domain</t>
  </si>
  <si>
    <t>1 level</t>
  </si>
  <si>
    <t>Home page</t>
  </si>
  <si>
    <t>syr</t>
  </si>
  <si>
    <t>michigan</t>
  </si>
  <si>
    <t>pitt</t>
  </si>
  <si>
    <t>several duplicate pages found</t>
  </si>
  <si>
    <t>bobby not working right</t>
  </si>
  <si>
    <t>LW</t>
  </si>
  <si>
    <t>LE</t>
  </si>
  <si>
    <t>bobby crashed on askus/liason; ran with link extractor 2/5/2011</t>
  </si>
  <si>
    <t>http://www.library.uiuc.edu/</t>
  </si>
  <si>
    <t>http://www.lib.unc.edu/</t>
  </si>
  <si>
    <t>http://www.lib.umich.edu/</t>
  </si>
  <si>
    <t>http://www.library.pitt.edu/</t>
  </si>
  <si>
    <t>http://www.libraries.iub.edu/</t>
  </si>
  <si>
    <t>http://www.libraries.rutgers.edu/</t>
  </si>
  <si>
    <t>http://www.library.wisc.edu/</t>
  </si>
  <si>
    <t>http://www.library.drexel.edu/</t>
  </si>
  <si>
    <t>http://www2.library.ucla.edu/</t>
  </si>
  <si>
    <t>http://www.lib.utexas.edu/</t>
  </si>
  <si>
    <t>http://www.lib.fsu.edu/</t>
  </si>
  <si>
    <t>http://my.simmons.edu/library/</t>
  </si>
  <si>
    <t>http://lib.umd.edu/</t>
  </si>
  <si>
    <t>http://library.albany.edu/</t>
  </si>
  <si>
    <t>http://www.library.unt.edu/</t>
  </si>
  <si>
    <t>http://www.sc.edu/library/</t>
  </si>
  <si>
    <t>http://ublib.buffalo.edu/</t>
  </si>
  <si>
    <t>http://www.lib.washington.edu/</t>
  </si>
  <si>
    <t>http://www.library.kent.edu/page/10000</t>
  </si>
  <si>
    <t>http://www.twu.edu/library/</t>
  </si>
  <si>
    <t>http://www.uwm.edu/Library/</t>
  </si>
  <si>
    <t>http://www.lib.wayne.edu/</t>
  </si>
  <si>
    <t>http://www.lib.ua.edu/</t>
  </si>
  <si>
    <t>http://www.library.arizona.edu/</t>
  </si>
  <si>
    <t>http://libraries.cua.edu/welcome.html</t>
  </si>
  <si>
    <t>http://www.clarion.edu/library/</t>
  </si>
  <si>
    <t>http://www.auctr.edu/</t>
  </si>
  <si>
    <t>http://domweb.dom.edu/library/crown/</t>
  </si>
  <si>
    <t>http://www.emporia.edu/libsv/</t>
  </si>
  <si>
    <t>http://www.hawaii.edu/libraries/</t>
  </si>
  <si>
    <t>http://www.lib.uiowa.edu/</t>
  </si>
  <si>
    <t>http://www.uky.edu/Libraries/</t>
  </si>
  <si>
    <t>http://www.lib.lsu.edu/</t>
  </si>
  <si>
    <t>http://mulibraries.missouri.edu/</t>
  </si>
  <si>
    <t>http://www.nccu.edu/shepardlibrary/</t>
  </si>
  <si>
    <t>http://library.uncg.edu/</t>
  </si>
  <si>
    <t>http://libraries.ou.edu/</t>
  </si>
  <si>
    <t>http://wwwbib.upr.edu/</t>
  </si>
  <si>
    <t>http://qcpages.qc.cuny.edu/Library/</t>
  </si>
  <si>
    <t>http://www.uri.edu/library/</t>
  </si>
  <si>
    <t>http://web.lib.usf.edu/</t>
  </si>
  <si>
    <t>http://www.southernct.edu/departments/library/</t>
  </si>
  <si>
    <t>http://www.lib.usm.edu/</t>
  </si>
  <si>
    <t>http://www.stjohns.edu/academics/libraries</t>
  </si>
  <si>
    <t>http://www.library.ualberta.ca/</t>
  </si>
  <si>
    <t>http://www.library.ubc.ca/</t>
  </si>
  <si>
    <t>http://www.library.dal.ca/</t>
  </si>
  <si>
    <t>http://www.mcgill.ca/library/</t>
  </si>
  <si>
    <t>http://www.bib.umontreal.ca/</t>
  </si>
  <si>
    <t>http://www.library.utoronto.ca/home/</t>
  </si>
  <si>
    <t>http://www.lib.uwo.ca/</t>
  </si>
  <si>
    <t>Results Page</t>
  </si>
  <si>
    <t>Results</t>
  </si>
  <si>
    <t>Table</t>
  </si>
  <si>
    <t>http://library.syr.edu/</t>
  </si>
  <si>
    <t>CMS</t>
  </si>
  <si>
    <t>Drupal</t>
  </si>
  <si>
    <t>Plone</t>
  </si>
  <si>
    <t>Estrada</t>
  </si>
  <si>
    <t>DotnetNuke</t>
  </si>
  <si>
    <t>http://www2.liu.edu/cwis/cwp/library/</t>
  </si>
  <si>
    <t xml:space="preserve">	http://library.pratt.edu/</t>
  </si>
  <si>
    <t>http://library.sjsu.edu/</t>
  </si>
  <si>
    <t>Library</t>
  </si>
  <si>
    <t>Table-based Layout</t>
  </si>
  <si>
    <t>Div-based Layout</t>
  </si>
  <si>
    <t>Average</t>
  </si>
  <si>
    <t>many libraries, checked Manoa</t>
  </si>
  <si>
    <t>Libraries using a CMS</t>
  </si>
  <si>
    <t>Libraries not using a CMS</t>
  </si>
  <si>
    <t>non-CMS</t>
  </si>
  <si>
    <t>Subgroup</t>
  </si>
  <si>
    <t>home page built with divs, but internal pages built with tables</t>
  </si>
  <si>
    <t>OpenCMS</t>
  </si>
  <si>
    <t>tough call, combines divs and tables</t>
  </si>
  <si>
    <t>text-only version of home page, but not internal pages</t>
  </si>
  <si>
    <t>Name</t>
  </si>
  <si>
    <t>Syr. U</t>
  </si>
  <si>
    <t>UM-AA</t>
  </si>
  <si>
    <t>UPITT</t>
  </si>
  <si>
    <t>LSU</t>
  </si>
  <si>
    <t>UoMontreal</t>
  </si>
  <si>
    <t>UoToronto</t>
  </si>
  <si>
    <t>2010-2011</t>
  </si>
  <si>
    <t>Pearson 2006 to 2010</t>
  </si>
  <si>
    <t>Relative Frequency of Barriers</t>
  </si>
  <si>
    <t>Read. w/o frames</t>
  </si>
  <si>
    <t>Red txt ss-imaps</t>
  </si>
  <si>
    <t>All Campuses</t>
  </si>
  <si>
    <t>Approved Home pages</t>
  </si>
  <si>
    <t>Canada</t>
  </si>
  <si>
    <t>Approved Home Page</t>
  </si>
  <si>
    <t>Average approved pages</t>
  </si>
  <si>
    <t>Recalculated</t>
  </si>
  <si>
    <t>Library Data February 2012</t>
  </si>
  <si>
    <t>http://library.drexel.edu/</t>
  </si>
  <si>
    <t>http://library.ucla.edu/</t>
  </si>
  <si>
    <t>http://www.lib.utk.edu/</t>
  </si>
  <si>
    <t>http://libraries.cua.edu/</t>
  </si>
  <si>
    <t>http://www.dom.edu/library</t>
  </si>
  <si>
    <t>http://library.manoa.hawaii.edu/</t>
  </si>
  <si>
    <t>http://libraries.uky.edu/</t>
  </si>
  <si>
    <t>http://www.uprm.edu/library/</t>
  </si>
  <si>
    <t>WordPress</t>
  </si>
  <si>
    <t>bobby link fix</t>
  </si>
  <si>
    <t>bobby crash 02/17; link extractor run 3-8</t>
  </si>
  <si>
    <t>bobby crash 02/17; ran link extractor 3-8</t>
  </si>
  <si>
    <t>Div(0) or Table(1)</t>
  </si>
  <si>
    <t>Tabbed Search? 0+no search; 1=tabbed, 2=single search</t>
  </si>
  <si>
    <t>Red Dot (OpenText)</t>
  </si>
  <si>
    <t>ran Link extractor 3/8</t>
  </si>
  <si>
    <t>n/a</t>
  </si>
  <si>
    <t>Open Text</t>
  </si>
  <si>
    <t>catalog only</t>
  </si>
  <si>
    <t xml:space="preserve"> search catalog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</si>
</sst>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u/>
      <sz val="10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9" fillId="2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2" fillId="4" borderId="2" applyNumberFormat="0" applyFont="0" applyAlignment="0" applyProtection="0"/>
    <xf numFmtId="0" fontId="13" fillId="0" borderId="0"/>
    <xf numFmtId="0" fontId="13" fillId="0" borderId="0"/>
  </cellStyleXfs>
  <cellXfs count="53">
    <xf numFmtId="0" fontId="0" fillId="0" borderId="0" xfId="0"/>
    <xf numFmtId="0" fontId="1" fillId="0" borderId="0" xfId="0" applyFont="1"/>
    <xf numFmtId="1" fontId="0" fillId="0" borderId="0" xfId="0" applyNumberFormat="1"/>
    <xf numFmtId="0" fontId="4" fillId="0" borderId="0" xfId="0" applyFont="1"/>
    <xf numFmtId="0" fontId="5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 applyFill="1"/>
    <xf numFmtId="0" fontId="1" fillId="0" borderId="0" xfId="0" applyFont="1" applyFill="1"/>
    <xf numFmtId="164" fontId="1" fillId="0" borderId="0" xfId="0" applyNumberFormat="1" applyFont="1" applyFill="1"/>
    <xf numFmtId="0" fontId="0" fillId="0" borderId="0" xfId="0" applyFill="1"/>
    <xf numFmtId="1" fontId="0" fillId="0" borderId="0" xfId="0" applyNumberFormat="1" applyFill="1"/>
    <xf numFmtId="1" fontId="1" fillId="0" borderId="0" xfId="0" applyNumberFormat="1" applyFont="1"/>
    <xf numFmtId="14" fontId="0" fillId="0" borderId="0" xfId="0" applyNumberFormat="1"/>
    <xf numFmtId="14" fontId="0" fillId="0" borderId="0" xfId="0" applyNumberFormat="1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6" fillId="0" borderId="0" xfId="0" applyFont="1"/>
    <xf numFmtId="14" fontId="6" fillId="0" borderId="0" xfId="0" applyNumberFormat="1" applyFont="1"/>
    <xf numFmtId="0" fontId="9" fillId="2" borderId="0" xfId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0" fillId="0" borderId="0" xfId="2" applyAlignment="1" applyProtection="1">
      <alignment horizontal="left"/>
    </xf>
    <xf numFmtId="0" fontId="10" fillId="0" borderId="0" xfId="2" applyFill="1" applyBorder="1" applyAlignment="1" applyProtection="1">
      <alignment horizontal="left"/>
    </xf>
    <xf numFmtId="0" fontId="10" fillId="0" borderId="0" xfId="2" applyAlignment="1" applyProtection="1"/>
    <xf numFmtId="0" fontId="11" fillId="0" borderId="0" xfId="0" applyFont="1"/>
    <xf numFmtId="10" fontId="0" fillId="0" borderId="0" xfId="0" applyNumberFormat="1"/>
    <xf numFmtId="1" fontId="7" fillId="0" borderId="0" xfId="0" applyNumberFormat="1" applyFont="1"/>
    <xf numFmtId="0" fontId="7" fillId="0" borderId="0" xfId="0" applyFont="1" applyAlignment="1">
      <alignment wrapText="1"/>
    </xf>
    <xf numFmtId="1" fontId="11" fillId="0" borderId="0" xfId="0" applyNumberFormat="1" applyFont="1"/>
    <xf numFmtId="2" fontId="11" fillId="0" borderId="0" xfId="0" applyNumberFormat="1" applyFont="1"/>
    <xf numFmtId="2" fontId="7" fillId="0" borderId="0" xfId="0" applyNumberFormat="1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0" fillId="4" borderId="2" xfId="3" applyFont="1"/>
    <xf numFmtId="2" fontId="0" fillId="0" borderId="0" xfId="0" applyNumberFormat="1"/>
    <xf numFmtId="0" fontId="14" fillId="0" borderId="3" xfId="4" applyFont="1" applyFill="1" applyBorder="1" applyAlignment="1">
      <alignment wrapText="1"/>
    </xf>
    <xf numFmtId="0" fontId="14" fillId="0" borderId="3" xfId="5" applyFont="1" applyFill="1" applyBorder="1" applyAlignment="1">
      <alignment horizontal="right" wrapText="1"/>
    </xf>
    <xf numFmtId="0" fontId="15" fillId="0" borderId="0" xfId="0" applyFont="1"/>
    <xf numFmtId="0" fontId="14" fillId="0" borderId="0" xfId="4" applyFont="1" applyFill="1" applyBorder="1" applyAlignment="1">
      <alignment wrapText="1"/>
    </xf>
    <xf numFmtId="0" fontId="14" fillId="0" borderId="0" xfId="5" applyFont="1" applyFill="1" applyBorder="1" applyAlignment="1">
      <alignment horizontal="right" wrapText="1"/>
    </xf>
    <xf numFmtId="2" fontId="6" fillId="0" borderId="0" xfId="0" applyNumberFormat="1" applyFont="1"/>
    <xf numFmtId="2" fontId="1" fillId="0" borderId="0" xfId="0" applyNumberFormat="1" applyFont="1"/>
    <xf numFmtId="10" fontId="7" fillId="0" borderId="0" xfId="0" applyNumberFormat="1" applyFont="1"/>
    <xf numFmtId="9" fontId="7" fillId="0" borderId="0" xfId="0" applyNumberFormat="1" applyFont="1"/>
    <xf numFmtId="9" fontId="11" fillId="0" borderId="0" xfId="0" applyNumberFormat="1" applyFont="1"/>
    <xf numFmtId="9" fontId="0" fillId="0" borderId="0" xfId="0" applyNumberFormat="1"/>
    <xf numFmtId="1" fontId="6" fillId="0" borderId="0" xfId="0" applyNumberFormat="1" applyFont="1"/>
  </cellXfs>
  <cellStyles count="6">
    <cellStyle name="Good" xfId="1" builtinId="26"/>
    <cellStyle name="Hyperlink" xfId="2" builtinId="8"/>
    <cellStyle name="Normal" xfId="0" builtinId="0"/>
    <cellStyle name="Normal_Sheet1" xfId="4"/>
    <cellStyle name="Normal_time comparison" xfId="5"/>
    <cellStyle name="Note" xfId="3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Libraries\13-Simmons\bobby%20files\index.html" TargetMode="External"/><Relationship Id="rId18" Type="http://schemas.openxmlformats.org/officeDocument/2006/relationships/hyperlink" Target="Libraries\18-SUNY-Buf\bobby%20files\index.html" TargetMode="External"/><Relationship Id="rId26" Type="http://schemas.openxmlformats.org/officeDocument/2006/relationships/hyperlink" Target="Libraries\26-UoArizo\bobby%20files\index.html" TargetMode="External"/><Relationship Id="rId39" Type="http://schemas.openxmlformats.org/officeDocument/2006/relationships/hyperlink" Target="Libraries\39-NC-Greens\bobby%20files\index.html" TargetMode="External"/><Relationship Id="rId21" Type="http://schemas.openxmlformats.org/officeDocument/2006/relationships/hyperlink" Target="Libraries\21-TexWoU\bobby%20files\index.html" TargetMode="External"/><Relationship Id="rId34" Type="http://schemas.openxmlformats.org/officeDocument/2006/relationships/hyperlink" Target="Libraries\34-UoKentuck\bobby%20files\index.html" TargetMode="External"/><Relationship Id="rId42" Type="http://schemas.openxmlformats.org/officeDocument/2006/relationships/hyperlink" Target="Libraries\42-UoPuerto\bobby%20files\index.html" TargetMode="External"/><Relationship Id="rId47" Type="http://schemas.openxmlformats.org/officeDocument/2006/relationships/hyperlink" Target="Libraries\47-SConnSU\bobby%20files\index.html" TargetMode="External"/><Relationship Id="rId50" Type="http://schemas.openxmlformats.org/officeDocument/2006/relationships/hyperlink" Target="../Accessibility%202010/SLIS%20Study-2010/_01_data_files/Exported%20Files/Libraries/50-UoAlberta/index.html" TargetMode="External"/><Relationship Id="rId55" Type="http://schemas.openxmlformats.org/officeDocument/2006/relationships/hyperlink" Target="../Accessibility%202010/SLIS%20Study-2010/_01_data_files/Exported%20Files/Libraries/56-UoWOnt/index.html" TargetMode="External"/><Relationship Id="rId7" Type="http://schemas.openxmlformats.org/officeDocument/2006/relationships/hyperlink" Target="Libraries\07-Rutgers\bobby%20files\index.html" TargetMode="External"/><Relationship Id="rId12" Type="http://schemas.openxmlformats.org/officeDocument/2006/relationships/hyperlink" Target="Libraries\12-FSU\bobby%20files\index.html" TargetMode="External"/><Relationship Id="rId17" Type="http://schemas.openxmlformats.org/officeDocument/2006/relationships/hyperlink" Target="Libraries\17-SC-Col\bobby%20files\index.html" TargetMode="External"/><Relationship Id="rId25" Type="http://schemas.openxmlformats.org/officeDocument/2006/relationships/hyperlink" Target="Libraries\25-UoAlaba\bobby%20files\index.html" TargetMode="External"/><Relationship Id="rId33" Type="http://schemas.openxmlformats.org/officeDocument/2006/relationships/hyperlink" Target="Libraries\33-UoIowa\bobby%20files\index.html" TargetMode="External"/><Relationship Id="rId38" Type="http://schemas.openxmlformats.org/officeDocument/2006/relationships/hyperlink" Target="Libraries\38-NC-Central\bobby%20files\index.html" TargetMode="External"/><Relationship Id="rId46" Type="http://schemas.openxmlformats.org/officeDocument/2006/relationships/hyperlink" Target="Libraries\46-UoSFlor\bobby%20files\index.html" TargetMode="External"/><Relationship Id="rId2" Type="http://schemas.openxmlformats.org/officeDocument/2006/relationships/hyperlink" Target="Libraries\02-UNC-CH\bobby%20files\index.html" TargetMode="External"/><Relationship Id="rId16" Type="http://schemas.openxmlformats.org/officeDocument/2006/relationships/hyperlink" Target="Libraries\16-UoNTex\bobby%20files\index.html" TargetMode="External"/><Relationship Id="rId20" Type="http://schemas.openxmlformats.org/officeDocument/2006/relationships/hyperlink" Target="Libraries\20-Kent\text%20only%20site\index.html" TargetMode="External"/><Relationship Id="rId29" Type="http://schemas.openxmlformats.org/officeDocument/2006/relationships/hyperlink" Target="Libraries\29-ClarkAtl\bobby%20files\index.html" TargetMode="External"/><Relationship Id="rId41" Type="http://schemas.openxmlformats.org/officeDocument/2006/relationships/hyperlink" Target="Libraries\41-Pratt\bobby%20files\index.html" TargetMode="External"/><Relationship Id="rId54" Type="http://schemas.openxmlformats.org/officeDocument/2006/relationships/hyperlink" Target="../Accessibility%202010/SLIS%20Study-2010/_01_data_files/Exported%20Files/Libraries/54-UoMontr/index.html" TargetMode="External"/><Relationship Id="rId1" Type="http://schemas.openxmlformats.org/officeDocument/2006/relationships/hyperlink" Target="Libraries\01-UI-Urb.Ch\bobby%20files\index.html" TargetMode="External"/><Relationship Id="rId6" Type="http://schemas.openxmlformats.org/officeDocument/2006/relationships/hyperlink" Target="Libraries\06-IU-Bloom\bobby%20files\index.html" TargetMode="External"/><Relationship Id="rId11" Type="http://schemas.openxmlformats.org/officeDocument/2006/relationships/hyperlink" Target="Libraries\11-UT-Austin\bobby%20files\index.html" TargetMode="External"/><Relationship Id="rId24" Type="http://schemas.openxmlformats.org/officeDocument/2006/relationships/hyperlink" Target="Libraries\24-Wayne-MI\bobby%20files\index.html" TargetMode="External"/><Relationship Id="rId32" Type="http://schemas.openxmlformats.org/officeDocument/2006/relationships/hyperlink" Target="Libraries\32-Hawaii\bobby%20files\index.html" TargetMode="External"/><Relationship Id="rId37" Type="http://schemas.openxmlformats.org/officeDocument/2006/relationships/hyperlink" Target="Libraries\37-Miss-Col\bobby%20files\index.html" TargetMode="External"/><Relationship Id="rId40" Type="http://schemas.openxmlformats.org/officeDocument/2006/relationships/hyperlink" Target="Libraries\40-UoOkla\bobby%20files\index.html" TargetMode="External"/><Relationship Id="rId45" Type="http://schemas.openxmlformats.org/officeDocument/2006/relationships/hyperlink" Target="Libraries\45-SanJoseS\bobby%20files\index.html" TargetMode="External"/><Relationship Id="rId53" Type="http://schemas.openxmlformats.org/officeDocument/2006/relationships/hyperlink" Target="../Accessibility%202010/SLIS%20Study-2010/_01_data_files/Exported%20Files/Libraries/53-McGill/index.html" TargetMode="External"/><Relationship Id="rId5" Type="http://schemas.openxmlformats.org/officeDocument/2006/relationships/hyperlink" Target="Libraries\05-Pitt\bobby%20files\index.html" TargetMode="External"/><Relationship Id="rId15" Type="http://schemas.openxmlformats.org/officeDocument/2006/relationships/hyperlink" Target="Libraries\15-SUNY-Alb\bobby%20files\index.html" TargetMode="External"/><Relationship Id="rId23" Type="http://schemas.openxmlformats.org/officeDocument/2006/relationships/hyperlink" Target="Libraries\23-UW-Milw\bobby%20files\index.html" TargetMode="External"/><Relationship Id="rId28" Type="http://schemas.openxmlformats.org/officeDocument/2006/relationships/hyperlink" Target="Libraries\28-Clarion\bobby%20files\index.html" TargetMode="External"/><Relationship Id="rId36" Type="http://schemas.openxmlformats.org/officeDocument/2006/relationships/hyperlink" Target="Libraries\36-LSU\bobby%20files\index.html" TargetMode="External"/><Relationship Id="rId49" Type="http://schemas.openxmlformats.org/officeDocument/2006/relationships/hyperlink" Target="../Accessibility%202010/SLIS%20Study-2010/_01_data_files/Exported%20Files/Libraries/49-St.%20John's/index.htm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Libraries\10-UCLA\bobby%20files\index.html" TargetMode="External"/><Relationship Id="rId19" Type="http://schemas.openxmlformats.org/officeDocument/2006/relationships/hyperlink" Target="Libraries\19-UoWash\bobby%20files\index.html" TargetMode="External"/><Relationship Id="rId31" Type="http://schemas.openxmlformats.org/officeDocument/2006/relationships/hyperlink" Target="Libraries\31-Emporia\bobby%20files\index.html" TargetMode="External"/><Relationship Id="rId44" Type="http://schemas.openxmlformats.org/officeDocument/2006/relationships/hyperlink" Target="Libraries\44-UoRI\bobby%20files\index.html" TargetMode="External"/><Relationship Id="rId52" Type="http://schemas.openxmlformats.org/officeDocument/2006/relationships/hyperlink" Target="../Accessibility%202010/SLIS%20Study-2010/_01_data_files/Exported%20Files/Libraries/52-Dalhousie/index.html" TargetMode="External"/><Relationship Id="rId4" Type="http://schemas.openxmlformats.org/officeDocument/2006/relationships/hyperlink" Target="Libraries\04-Michigan\bobby%20files\index.html" TargetMode="External"/><Relationship Id="rId9" Type="http://schemas.openxmlformats.org/officeDocument/2006/relationships/hyperlink" Target="Libraries\09-Drexel\bobby%20files\index.html" TargetMode="External"/><Relationship Id="rId14" Type="http://schemas.openxmlformats.org/officeDocument/2006/relationships/hyperlink" Target="Libraries\14-UoM-CP\bobby%20files\index.html" TargetMode="External"/><Relationship Id="rId22" Type="http://schemas.openxmlformats.org/officeDocument/2006/relationships/hyperlink" Target="Libraries\22-UofTenn-K\bobby%20files\index.html" TargetMode="External"/><Relationship Id="rId27" Type="http://schemas.openxmlformats.org/officeDocument/2006/relationships/hyperlink" Target="Libraries\27-Cath%20UoA\bobby%20files\index.html" TargetMode="External"/><Relationship Id="rId30" Type="http://schemas.openxmlformats.org/officeDocument/2006/relationships/hyperlink" Target="Libraries\30-Dominican\bobby%20files\index.html" TargetMode="External"/><Relationship Id="rId35" Type="http://schemas.openxmlformats.org/officeDocument/2006/relationships/hyperlink" Target="Libraries\35-LongIsU\bobby%20files\index.html" TargetMode="External"/><Relationship Id="rId43" Type="http://schemas.openxmlformats.org/officeDocument/2006/relationships/hyperlink" Target="Libraries\43-QueensC\bobby%20files\index.html" TargetMode="External"/><Relationship Id="rId48" Type="http://schemas.openxmlformats.org/officeDocument/2006/relationships/hyperlink" Target="Libraries\48-UoSMiss\bobby%20files\index.html" TargetMode="External"/><Relationship Id="rId56" Type="http://schemas.openxmlformats.org/officeDocument/2006/relationships/hyperlink" Target="../Accessibility%202010/SLIS%20Study-2010/_01_data_files/Exported%20Files/Libraries/55-UoToront/index.html" TargetMode="External"/><Relationship Id="rId8" Type="http://schemas.openxmlformats.org/officeDocument/2006/relationships/hyperlink" Target="Libraries\08-UW-Mad\bobby%20files\index.html" TargetMode="External"/><Relationship Id="rId51" Type="http://schemas.openxmlformats.org/officeDocument/2006/relationships/hyperlink" Target="../Accessibility%202010/SLIS%20Study-2010/_01_data_files/Exported%20Files/Libraries/51-UoBC/index.html" TargetMode="External"/><Relationship Id="rId3" Type="http://schemas.openxmlformats.org/officeDocument/2006/relationships/hyperlink" Target="Libraries\03-Syr\bobby%20files\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braries.iub.edu/" TargetMode="External"/><Relationship Id="rId18" Type="http://schemas.openxmlformats.org/officeDocument/2006/relationships/hyperlink" Target="http://www.library.unt.edu/" TargetMode="External"/><Relationship Id="rId26" Type="http://schemas.openxmlformats.org/officeDocument/2006/relationships/hyperlink" Target="http://www.lib.wayne.edu/" TargetMode="External"/><Relationship Id="rId39" Type="http://schemas.openxmlformats.org/officeDocument/2006/relationships/hyperlink" Target="http://library.uncg.edu/" TargetMode="External"/><Relationship Id="rId21" Type="http://schemas.openxmlformats.org/officeDocument/2006/relationships/hyperlink" Target="http://www.lib.washington.edu/" TargetMode="External"/><Relationship Id="rId34" Type="http://schemas.openxmlformats.org/officeDocument/2006/relationships/hyperlink" Target="http://library.manoa.hawaii.edu/" TargetMode="External"/><Relationship Id="rId42" Type="http://schemas.openxmlformats.org/officeDocument/2006/relationships/hyperlink" Target="http://qcpages.qc.cuny.edu/Library/" TargetMode="External"/><Relationship Id="rId47" Type="http://schemas.openxmlformats.org/officeDocument/2006/relationships/hyperlink" Target="http://www.stjohns.edu/academics/libraries" TargetMode="External"/><Relationship Id="rId50" Type="http://schemas.openxmlformats.org/officeDocument/2006/relationships/hyperlink" Target="http://www.mcgill.ca/library/" TargetMode="External"/><Relationship Id="rId55" Type="http://schemas.openxmlformats.org/officeDocument/2006/relationships/hyperlink" Target="http://www.library.ualberta.ca/" TargetMode="External"/><Relationship Id="rId63" Type="http://schemas.openxmlformats.org/officeDocument/2006/relationships/hyperlink" Target="http://www.lib.fsu.edu/" TargetMode="External"/><Relationship Id="rId7" Type="http://schemas.openxmlformats.org/officeDocument/2006/relationships/hyperlink" Target="http://www.lib.utexas.edu/" TargetMode="External"/><Relationship Id="rId2" Type="http://schemas.openxmlformats.org/officeDocument/2006/relationships/hyperlink" Target="http://www2.liu.edu/cwis/cwp/library/" TargetMode="External"/><Relationship Id="rId16" Type="http://schemas.openxmlformats.org/officeDocument/2006/relationships/hyperlink" Target="http://my.simmons.edu/library/" TargetMode="External"/><Relationship Id="rId20" Type="http://schemas.openxmlformats.org/officeDocument/2006/relationships/hyperlink" Target="http://ublib.buffalo.edu/" TargetMode="External"/><Relationship Id="rId29" Type="http://schemas.openxmlformats.org/officeDocument/2006/relationships/hyperlink" Target="http://libraries.cua.edu/welcome.html" TargetMode="External"/><Relationship Id="rId41" Type="http://schemas.openxmlformats.org/officeDocument/2006/relationships/hyperlink" Target="http://library.pratt.edu/" TargetMode="External"/><Relationship Id="rId54" Type="http://schemas.openxmlformats.org/officeDocument/2006/relationships/hyperlink" Target="http://www.library.dal.ca/" TargetMode="External"/><Relationship Id="rId62" Type="http://schemas.openxmlformats.org/officeDocument/2006/relationships/hyperlink" Target="http://www.libraries.rutgers.edu/" TargetMode="External"/><Relationship Id="rId1" Type="http://schemas.openxmlformats.org/officeDocument/2006/relationships/hyperlink" Target="http://lib.umd.edu/" TargetMode="External"/><Relationship Id="rId6" Type="http://schemas.openxmlformats.org/officeDocument/2006/relationships/hyperlink" Target="http://www2.library.ucla.edu/" TargetMode="External"/><Relationship Id="rId11" Type="http://schemas.openxmlformats.org/officeDocument/2006/relationships/hyperlink" Target="http://www.lib.umich.edu/" TargetMode="External"/><Relationship Id="rId24" Type="http://schemas.openxmlformats.org/officeDocument/2006/relationships/hyperlink" Target="http://www.lib.utk.edu/" TargetMode="External"/><Relationship Id="rId32" Type="http://schemas.openxmlformats.org/officeDocument/2006/relationships/hyperlink" Target="http://www.emporia.edu/libsv/" TargetMode="External"/><Relationship Id="rId37" Type="http://schemas.openxmlformats.org/officeDocument/2006/relationships/hyperlink" Target="http://www.lib.lsu.edu/" TargetMode="External"/><Relationship Id="rId40" Type="http://schemas.openxmlformats.org/officeDocument/2006/relationships/hyperlink" Target="http://libraries.ou.edu/" TargetMode="External"/><Relationship Id="rId45" Type="http://schemas.openxmlformats.org/officeDocument/2006/relationships/hyperlink" Target="http://www.southernct.edu/departments/library/" TargetMode="External"/><Relationship Id="rId53" Type="http://schemas.openxmlformats.org/officeDocument/2006/relationships/hyperlink" Target="http://www.lib.uwo.ca/" TargetMode="External"/><Relationship Id="rId58" Type="http://schemas.openxmlformats.org/officeDocument/2006/relationships/hyperlink" Target="http://www.bib.umontreal.ca/" TargetMode="External"/><Relationship Id="rId5" Type="http://schemas.openxmlformats.org/officeDocument/2006/relationships/hyperlink" Target="http://www.uri.edu/library/" TargetMode="External"/><Relationship Id="rId15" Type="http://schemas.openxmlformats.org/officeDocument/2006/relationships/hyperlink" Target="http://www.library.drexel.edu/" TargetMode="External"/><Relationship Id="rId23" Type="http://schemas.openxmlformats.org/officeDocument/2006/relationships/hyperlink" Target="http://www.twu.edu/library/" TargetMode="External"/><Relationship Id="rId28" Type="http://schemas.openxmlformats.org/officeDocument/2006/relationships/hyperlink" Target="http://www.library.arizona.edu/" TargetMode="External"/><Relationship Id="rId36" Type="http://schemas.openxmlformats.org/officeDocument/2006/relationships/hyperlink" Target="http://www.uky.edu/Libraries/" TargetMode="External"/><Relationship Id="rId49" Type="http://schemas.openxmlformats.org/officeDocument/2006/relationships/hyperlink" Target="http://www.library.ubc.ca/" TargetMode="External"/><Relationship Id="rId57" Type="http://schemas.openxmlformats.org/officeDocument/2006/relationships/hyperlink" Target="http://www.mcgill.ca/library/" TargetMode="External"/><Relationship Id="rId61" Type="http://schemas.openxmlformats.org/officeDocument/2006/relationships/hyperlink" Target="http://www.library.dal.ca/" TargetMode="External"/><Relationship Id="rId10" Type="http://schemas.openxmlformats.org/officeDocument/2006/relationships/hyperlink" Target="http://library.syr.edu/" TargetMode="External"/><Relationship Id="rId19" Type="http://schemas.openxmlformats.org/officeDocument/2006/relationships/hyperlink" Target="http://www.sc.edu/library/" TargetMode="External"/><Relationship Id="rId31" Type="http://schemas.openxmlformats.org/officeDocument/2006/relationships/hyperlink" Target="http://www.auctr.edu/" TargetMode="External"/><Relationship Id="rId44" Type="http://schemas.openxmlformats.org/officeDocument/2006/relationships/hyperlink" Target="http://web.lib.usf.edu/" TargetMode="External"/><Relationship Id="rId52" Type="http://schemas.openxmlformats.org/officeDocument/2006/relationships/hyperlink" Target="http://www.library.utoronto.ca/home/" TargetMode="External"/><Relationship Id="rId60" Type="http://schemas.openxmlformats.org/officeDocument/2006/relationships/hyperlink" Target="http://www.lib.uwo.ca/" TargetMode="External"/><Relationship Id="rId4" Type="http://schemas.openxmlformats.org/officeDocument/2006/relationships/hyperlink" Target="http://www.uprm.edu/library/" TargetMode="External"/><Relationship Id="rId9" Type="http://schemas.openxmlformats.org/officeDocument/2006/relationships/hyperlink" Target="http://www.lib.unc.edu/" TargetMode="External"/><Relationship Id="rId14" Type="http://schemas.openxmlformats.org/officeDocument/2006/relationships/hyperlink" Target="http://www.library.wisc.edu/" TargetMode="External"/><Relationship Id="rId22" Type="http://schemas.openxmlformats.org/officeDocument/2006/relationships/hyperlink" Target="http://www.library.kent.edu/page/10000" TargetMode="External"/><Relationship Id="rId27" Type="http://schemas.openxmlformats.org/officeDocument/2006/relationships/hyperlink" Target="http://www.lib.ua.edu/" TargetMode="External"/><Relationship Id="rId30" Type="http://schemas.openxmlformats.org/officeDocument/2006/relationships/hyperlink" Target="http://www.clarion.edu/library/" TargetMode="External"/><Relationship Id="rId35" Type="http://schemas.openxmlformats.org/officeDocument/2006/relationships/hyperlink" Target="http://www.lib.uiowa.edu/" TargetMode="External"/><Relationship Id="rId43" Type="http://schemas.openxmlformats.org/officeDocument/2006/relationships/hyperlink" Target="http://library.sjsu.edu/" TargetMode="External"/><Relationship Id="rId48" Type="http://schemas.openxmlformats.org/officeDocument/2006/relationships/hyperlink" Target="http://www.library.ualberta.ca/" TargetMode="External"/><Relationship Id="rId56" Type="http://schemas.openxmlformats.org/officeDocument/2006/relationships/hyperlink" Target="http://www.library.ubc.ca/" TargetMode="External"/><Relationship Id="rId8" Type="http://schemas.openxmlformats.org/officeDocument/2006/relationships/hyperlink" Target="http://www.library.uiuc.edu/" TargetMode="External"/><Relationship Id="rId51" Type="http://schemas.openxmlformats.org/officeDocument/2006/relationships/hyperlink" Target="http://www.bib.umontreal.ca/" TargetMode="External"/><Relationship Id="rId3" Type="http://schemas.openxmlformats.org/officeDocument/2006/relationships/hyperlink" Target="http://www.nccu.edu/shepardlibrary/" TargetMode="External"/><Relationship Id="rId12" Type="http://schemas.openxmlformats.org/officeDocument/2006/relationships/hyperlink" Target="http://www.library.pitt.edu/" TargetMode="External"/><Relationship Id="rId17" Type="http://schemas.openxmlformats.org/officeDocument/2006/relationships/hyperlink" Target="http://library.albany.edu/" TargetMode="External"/><Relationship Id="rId25" Type="http://schemas.openxmlformats.org/officeDocument/2006/relationships/hyperlink" Target="http://www.uwm.edu/Library/" TargetMode="External"/><Relationship Id="rId33" Type="http://schemas.openxmlformats.org/officeDocument/2006/relationships/hyperlink" Target="http://domweb.dom.edu/library/crown/" TargetMode="External"/><Relationship Id="rId38" Type="http://schemas.openxmlformats.org/officeDocument/2006/relationships/hyperlink" Target="http://mulibraries.missouri.edu/" TargetMode="External"/><Relationship Id="rId46" Type="http://schemas.openxmlformats.org/officeDocument/2006/relationships/hyperlink" Target="http://www.lib.usm.edu/" TargetMode="External"/><Relationship Id="rId59" Type="http://schemas.openxmlformats.org/officeDocument/2006/relationships/hyperlink" Target="http://www.library.utoronto.ca/ho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b.umich.edu/" TargetMode="External"/><Relationship Id="rId18" Type="http://schemas.openxmlformats.org/officeDocument/2006/relationships/hyperlink" Target="http://my.simmons.edu/library/" TargetMode="External"/><Relationship Id="rId26" Type="http://schemas.openxmlformats.org/officeDocument/2006/relationships/hyperlink" Target="http://www.tennessee.edu/libraries/" TargetMode="External"/><Relationship Id="rId39" Type="http://schemas.openxmlformats.org/officeDocument/2006/relationships/hyperlink" Target="http://www.lib.lsu.edu/" TargetMode="External"/><Relationship Id="rId21" Type="http://schemas.openxmlformats.org/officeDocument/2006/relationships/hyperlink" Target="http://www.sc.edu/library/" TargetMode="External"/><Relationship Id="rId34" Type="http://schemas.openxmlformats.org/officeDocument/2006/relationships/hyperlink" Target="http://www.emporia.edu/libsv/" TargetMode="External"/><Relationship Id="rId42" Type="http://schemas.openxmlformats.org/officeDocument/2006/relationships/hyperlink" Target="http://libraries.ou.edu/" TargetMode="External"/><Relationship Id="rId47" Type="http://schemas.openxmlformats.org/officeDocument/2006/relationships/hyperlink" Target="http://www.southernct.edu/departments/library/" TargetMode="External"/><Relationship Id="rId50" Type="http://schemas.openxmlformats.org/officeDocument/2006/relationships/hyperlink" Target="http://www.library.ualberta.ca/" TargetMode="External"/><Relationship Id="rId55" Type="http://schemas.openxmlformats.org/officeDocument/2006/relationships/hyperlink" Target="http://www.lib.uwo.ca/" TargetMode="External"/><Relationship Id="rId63" Type="http://schemas.openxmlformats.org/officeDocument/2006/relationships/hyperlink" Target="http://www.library.dal.ca/" TargetMode="External"/><Relationship Id="rId7" Type="http://schemas.openxmlformats.org/officeDocument/2006/relationships/hyperlink" Target="http://www.uri.edu/library/" TargetMode="External"/><Relationship Id="rId2" Type="http://schemas.openxmlformats.org/officeDocument/2006/relationships/hyperlink" Target="http://www.lib.fsu.edu/" TargetMode="External"/><Relationship Id="rId16" Type="http://schemas.openxmlformats.org/officeDocument/2006/relationships/hyperlink" Target="http://www.library.wisc.edu/" TargetMode="External"/><Relationship Id="rId20" Type="http://schemas.openxmlformats.org/officeDocument/2006/relationships/hyperlink" Target="http://www.library.unt.edu/" TargetMode="External"/><Relationship Id="rId29" Type="http://schemas.openxmlformats.org/officeDocument/2006/relationships/hyperlink" Target="http://www.lib.ua.edu/" TargetMode="External"/><Relationship Id="rId41" Type="http://schemas.openxmlformats.org/officeDocument/2006/relationships/hyperlink" Target="http://library.uncg.edu/" TargetMode="External"/><Relationship Id="rId54" Type="http://schemas.openxmlformats.org/officeDocument/2006/relationships/hyperlink" Target="http://www.library.utoronto.ca/home/" TargetMode="External"/><Relationship Id="rId62" Type="http://schemas.openxmlformats.org/officeDocument/2006/relationships/hyperlink" Target="http://www.lib.uwo.ca/" TargetMode="External"/><Relationship Id="rId1" Type="http://schemas.openxmlformats.org/officeDocument/2006/relationships/hyperlink" Target="http://www.libraries.rutgers.edu/" TargetMode="External"/><Relationship Id="rId6" Type="http://schemas.openxmlformats.org/officeDocument/2006/relationships/hyperlink" Target="http://wwwbib.upr.edu/" TargetMode="External"/><Relationship Id="rId11" Type="http://schemas.openxmlformats.org/officeDocument/2006/relationships/hyperlink" Target="http://www.lib.unc.edu/" TargetMode="External"/><Relationship Id="rId24" Type="http://schemas.openxmlformats.org/officeDocument/2006/relationships/hyperlink" Target="http://www.library.kent.edu/page/10000" TargetMode="External"/><Relationship Id="rId32" Type="http://schemas.openxmlformats.org/officeDocument/2006/relationships/hyperlink" Target="http://www.clarion.edu/library/" TargetMode="External"/><Relationship Id="rId37" Type="http://schemas.openxmlformats.org/officeDocument/2006/relationships/hyperlink" Target="http://www.lib.uiowa.edu/" TargetMode="External"/><Relationship Id="rId40" Type="http://schemas.openxmlformats.org/officeDocument/2006/relationships/hyperlink" Target="http://mulibraries.missouri.edu/" TargetMode="External"/><Relationship Id="rId45" Type="http://schemas.openxmlformats.org/officeDocument/2006/relationships/hyperlink" Target="http://library.sjsu.edu/" TargetMode="External"/><Relationship Id="rId53" Type="http://schemas.openxmlformats.org/officeDocument/2006/relationships/hyperlink" Target="http://www.bib.umontreal.ca/" TargetMode="External"/><Relationship Id="rId58" Type="http://schemas.openxmlformats.org/officeDocument/2006/relationships/hyperlink" Target="http://www.library.ubc.ca/" TargetMode="External"/><Relationship Id="rId5" Type="http://schemas.openxmlformats.org/officeDocument/2006/relationships/hyperlink" Target="http://www.nccu.edu/shepardlibrary/" TargetMode="External"/><Relationship Id="rId15" Type="http://schemas.openxmlformats.org/officeDocument/2006/relationships/hyperlink" Target="http://www.libraries.iub.edu/" TargetMode="External"/><Relationship Id="rId23" Type="http://schemas.openxmlformats.org/officeDocument/2006/relationships/hyperlink" Target="http://www.lib.washington.edu/" TargetMode="External"/><Relationship Id="rId28" Type="http://schemas.openxmlformats.org/officeDocument/2006/relationships/hyperlink" Target="http://www.lib.wayne.edu/" TargetMode="External"/><Relationship Id="rId36" Type="http://schemas.openxmlformats.org/officeDocument/2006/relationships/hyperlink" Target="http://www.hawaii.edu/libraries/" TargetMode="External"/><Relationship Id="rId49" Type="http://schemas.openxmlformats.org/officeDocument/2006/relationships/hyperlink" Target="http://www.stjohns.edu/academics/libraries" TargetMode="External"/><Relationship Id="rId57" Type="http://schemas.openxmlformats.org/officeDocument/2006/relationships/hyperlink" Target="http://www.library.ualberta.ca/" TargetMode="External"/><Relationship Id="rId61" Type="http://schemas.openxmlformats.org/officeDocument/2006/relationships/hyperlink" Target="http://www.library.utoronto.ca/home/" TargetMode="External"/><Relationship Id="rId10" Type="http://schemas.openxmlformats.org/officeDocument/2006/relationships/hyperlink" Target="http://www.library.uiuc.edu/" TargetMode="External"/><Relationship Id="rId19" Type="http://schemas.openxmlformats.org/officeDocument/2006/relationships/hyperlink" Target="http://library.albany.edu/" TargetMode="External"/><Relationship Id="rId31" Type="http://schemas.openxmlformats.org/officeDocument/2006/relationships/hyperlink" Target="http://libraries.cua.edu/welcome.html" TargetMode="External"/><Relationship Id="rId44" Type="http://schemas.openxmlformats.org/officeDocument/2006/relationships/hyperlink" Target="http://qcpages.qc.cuny.edu/Library/" TargetMode="External"/><Relationship Id="rId52" Type="http://schemas.openxmlformats.org/officeDocument/2006/relationships/hyperlink" Target="http://www.mcgill.ca/library/" TargetMode="External"/><Relationship Id="rId60" Type="http://schemas.openxmlformats.org/officeDocument/2006/relationships/hyperlink" Target="http://www.bib.umontreal.ca/" TargetMode="External"/><Relationship Id="rId4" Type="http://schemas.openxmlformats.org/officeDocument/2006/relationships/hyperlink" Target="http://www2.liu.edu/cwis/cwp/library/" TargetMode="External"/><Relationship Id="rId9" Type="http://schemas.openxmlformats.org/officeDocument/2006/relationships/hyperlink" Target="http://www.lib.utexas.edu/" TargetMode="External"/><Relationship Id="rId14" Type="http://schemas.openxmlformats.org/officeDocument/2006/relationships/hyperlink" Target="http://www.library.pitt.edu/" TargetMode="External"/><Relationship Id="rId22" Type="http://schemas.openxmlformats.org/officeDocument/2006/relationships/hyperlink" Target="http://ublib.buffalo.edu/" TargetMode="External"/><Relationship Id="rId27" Type="http://schemas.openxmlformats.org/officeDocument/2006/relationships/hyperlink" Target="http://www.uwm.edu/Library/" TargetMode="External"/><Relationship Id="rId30" Type="http://schemas.openxmlformats.org/officeDocument/2006/relationships/hyperlink" Target="http://www.library.arizona.edu/" TargetMode="External"/><Relationship Id="rId35" Type="http://schemas.openxmlformats.org/officeDocument/2006/relationships/hyperlink" Target="http://domweb.dom.edu/library/crown/" TargetMode="External"/><Relationship Id="rId43" Type="http://schemas.openxmlformats.org/officeDocument/2006/relationships/hyperlink" Target="http://library.pratt.edu/" TargetMode="External"/><Relationship Id="rId48" Type="http://schemas.openxmlformats.org/officeDocument/2006/relationships/hyperlink" Target="http://www.lib.usm.edu/" TargetMode="External"/><Relationship Id="rId56" Type="http://schemas.openxmlformats.org/officeDocument/2006/relationships/hyperlink" Target="http://www.library.dal.ca/" TargetMode="External"/><Relationship Id="rId64" Type="http://schemas.openxmlformats.org/officeDocument/2006/relationships/printerSettings" Target="../printerSettings/printerSettings3.bin"/><Relationship Id="rId8" Type="http://schemas.openxmlformats.org/officeDocument/2006/relationships/hyperlink" Target="http://www2.library.ucla.edu/" TargetMode="External"/><Relationship Id="rId51" Type="http://schemas.openxmlformats.org/officeDocument/2006/relationships/hyperlink" Target="http://www.library.ubc.ca/" TargetMode="External"/><Relationship Id="rId3" Type="http://schemas.openxmlformats.org/officeDocument/2006/relationships/hyperlink" Target="http://lib.umd.edu/" TargetMode="External"/><Relationship Id="rId12" Type="http://schemas.openxmlformats.org/officeDocument/2006/relationships/hyperlink" Target="http://library.syr.edu/" TargetMode="External"/><Relationship Id="rId17" Type="http://schemas.openxmlformats.org/officeDocument/2006/relationships/hyperlink" Target="http://www.library.drexel.edu/" TargetMode="External"/><Relationship Id="rId25" Type="http://schemas.openxmlformats.org/officeDocument/2006/relationships/hyperlink" Target="http://www.twu.edu/library/" TargetMode="External"/><Relationship Id="rId33" Type="http://schemas.openxmlformats.org/officeDocument/2006/relationships/hyperlink" Target="http://www.auctr.edu/" TargetMode="External"/><Relationship Id="rId38" Type="http://schemas.openxmlformats.org/officeDocument/2006/relationships/hyperlink" Target="http://www.uky.edu/Libraries/" TargetMode="External"/><Relationship Id="rId46" Type="http://schemas.openxmlformats.org/officeDocument/2006/relationships/hyperlink" Target="http://web.lib.usf.edu/" TargetMode="External"/><Relationship Id="rId59" Type="http://schemas.openxmlformats.org/officeDocument/2006/relationships/hyperlink" Target="http://www.mcgill.ca/librar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tabSelected="1" topLeftCell="A4" workbookViewId="0">
      <selection activeCell="AY17" sqref="AY17"/>
    </sheetView>
  </sheetViews>
  <sheetFormatPr defaultRowHeight="12.75" x14ac:dyDescent="0.2"/>
  <cols>
    <col min="1" max="1" width="16.7109375" customWidth="1"/>
    <col min="2" max="2" width="13.42578125" hidden="1" customWidth="1"/>
    <col min="3" max="3" width="10.140625" hidden="1" customWidth="1"/>
    <col min="4" max="4" width="11.7109375" style="10" hidden="1" customWidth="1"/>
    <col min="5" max="5" width="9.140625" hidden="1" customWidth="1"/>
    <col min="6" max="8" width="10.140625" hidden="1" customWidth="1"/>
    <col min="9" max="9" width="11" hidden="1" customWidth="1"/>
    <col min="10" max="10" width="11.7109375" hidden="1" customWidth="1"/>
    <col min="11" max="11" width="10.7109375" hidden="1" customWidth="1"/>
    <col min="12" max="12" width="11.5703125" hidden="1" customWidth="1"/>
    <col min="13" max="13" width="11.28515625" hidden="1" customWidth="1"/>
    <col min="14" max="14" width="10.85546875" hidden="1" customWidth="1"/>
    <col min="15" max="15" width="10.5703125" hidden="1" customWidth="1"/>
    <col min="16" max="16" width="10.85546875" hidden="1" customWidth="1"/>
    <col min="17" max="17" width="10.28515625" hidden="1" customWidth="1"/>
    <col min="18" max="18" width="10.42578125" hidden="1" customWidth="1"/>
    <col min="19" max="19" width="10.28515625" hidden="1" customWidth="1"/>
    <col min="20" max="20" width="10.5703125" hidden="1" customWidth="1"/>
    <col min="21" max="21" width="10.85546875" hidden="1" customWidth="1"/>
    <col min="22" max="22" width="10.5703125" hidden="1" customWidth="1"/>
    <col min="23" max="23" width="9.85546875" hidden="1" customWidth="1"/>
    <col min="24" max="25" width="10.7109375" hidden="1" customWidth="1"/>
    <col min="26" max="26" width="9.140625" hidden="1" customWidth="1"/>
    <col min="27" max="27" width="19" hidden="1" customWidth="1"/>
    <col min="28" max="28" width="12.42578125" hidden="1" customWidth="1"/>
    <col min="29" max="29" width="11.28515625" hidden="1" customWidth="1"/>
    <col min="30" max="30" width="11.85546875" hidden="1" customWidth="1"/>
    <col min="31" max="31" width="13.140625" hidden="1" customWidth="1"/>
    <col min="32" max="32" width="11.7109375" hidden="1" customWidth="1"/>
    <col min="33" max="33" width="14" hidden="1" customWidth="1"/>
    <col min="34" max="34" width="12" hidden="1" customWidth="1"/>
    <col min="35" max="35" width="10.140625" hidden="1" customWidth="1"/>
    <col min="36" max="36" width="10.28515625" hidden="1" customWidth="1"/>
    <col min="37" max="37" width="10.140625" hidden="1" customWidth="1"/>
    <col min="38" max="38" width="11.28515625" hidden="1" customWidth="1"/>
    <col min="39" max="39" width="12.28515625" hidden="1" customWidth="1"/>
    <col min="40" max="40" width="11.85546875" hidden="1" customWidth="1"/>
    <col min="41" max="41" width="13.140625" hidden="1" customWidth="1"/>
    <col min="42" max="42" width="11.7109375" hidden="1" customWidth="1"/>
    <col min="44" max="44" width="12" customWidth="1"/>
    <col min="45" max="45" width="10.42578125" customWidth="1"/>
    <col min="46" max="46" width="11.42578125" customWidth="1"/>
    <col min="47" max="47" width="10.5703125" customWidth="1"/>
    <col min="48" max="48" width="11.28515625" customWidth="1"/>
    <col min="50" max="50" width="11.140625" customWidth="1"/>
    <col min="51" max="51" width="10.7109375" customWidth="1"/>
    <col min="52" max="52" width="11.28515625" customWidth="1"/>
    <col min="54" max="54" width="21.5703125" customWidth="1"/>
    <col min="57" max="57" width="23.85546875" customWidth="1"/>
    <col min="58" max="58" width="9" customWidth="1"/>
    <col min="59" max="59" width="12.5703125" customWidth="1"/>
    <col min="60" max="60" width="12" customWidth="1"/>
    <col min="61" max="61" width="11.28515625" customWidth="1"/>
    <col min="62" max="62" width="14.7109375" customWidth="1"/>
    <col min="63" max="63" width="11.42578125" customWidth="1"/>
    <col min="64" max="64" width="11.85546875" customWidth="1"/>
    <col min="65" max="65" width="10.42578125" customWidth="1"/>
  </cols>
  <sheetData>
    <row r="1" spans="1:73" ht="15.75" x14ac:dyDescent="0.25">
      <c r="D1" s="7" t="s">
        <v>189</v>
      </c>
      <c r="E1" s="3"/>
      <c r="F1" s="3"/>
      <c r="G1" s="3"/>
      <c r="H1" s="3"/>
      <c r="I1" s="3"/>
      <c r="J1" s="3"/>
      <c r="K1" s="3"/>
      <c r="AI1" s="10"/>
      <c r="AR1" s="10"/>
      <c r="AS1" s="10"/>
      <c r="BI1" s="10"/>
      <c r="BJ1" s="10"/>
    </row>
    <row r="2" spans="1:73" x14ac:dyDescent="0.2">
      <c r="AL2" s="18" t="s">
        <v>148</v>
      </c>
      <c r="AO2" s="18" t="s">
        <v>148</v>
      </c>
      <c r="AS2" s="18" t="s">
        <v>148</v>
      </c>
      <c r="AU2" s="18" t="s">
        <v>148</v>
      </c>
    </row>
    <row r="3" spans="1:73" ht="15" x14ac:dyDescent="0.25">
      <c r="D3" s="20"/>
      <c r="E3" s="20"/>
      <c r="G3" s="20"/>
      <c r="H3" s="20"/>
      <c r="J3" s="10"/>
      <c r="K3" s="15"/>
      <c r="R3" s="20"/>
      <c r="S3" s="20"/>
      <c r="X3" s="20"/>
      <c r="AE3" s="20"/>
      <c r="AG3" s="20"/>
      <c r="AQ3" s="20"/>
      <c r="AS3" s="39"/>
      <c r="AW3" s="20"/>
      <c r="BJ3" s="20"/>
      <c r="BL3" s="20"/>
    </row>
    <row r="4" spans="1:73" ht="15" x14ac:dyDescent="0.25">
      <c r="A4" s="4"/>
      <c r="B4" s="1" t="s">
        <v>12</v>
      </c>
      <c r="C4" s="1" t="s">
        <v>13</v>
      </c>
      <c r="D4" s="8" t="s">
        <v>87</v>
      </c>
      <c r="E4" s="1" t="s">
        <v>88</v>
      </c>
      <c r="F4" s="1" t="s">
        <v>89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68</v>
      </c>
      <c r="T4" s="1" t="s">
        <v>26</v>
      </c>
      <c r="U4" s="1" t="s">
        <v>27</v>
      </c>
      <c r="V4" s="1" t="s">
        <v>28</v>
      </c>
      <c r="W4" s="1" t="s">
        <v>29</v>
      </c>
      <c r="X4" s="1" t="s">
        <v>30</v>
      </c>
      <c r="Y4" s="1" t="s">
        <v>31</v>
      </c>
      <c r="Z4" s="1"/>
      <c r="AA4" s="1"/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/>
      <c r="BB4" s="1"/>
      <c r="BC4" s="1"/>
      <c r="BD4" s="1"/>
      <c r="BE4" s="1"/>
      <c r="BF4" s="1"/>
      <c r="BG4" s="1" t="s">
        <v>57</v>
      </c>
      <c r="BH4" s="1" t="s">
        <v>58</v>
      </c>
      <c r="BI4" s="1" t="s">
        <v>59</v>
      </c>
      <c r="BJ4" s="1" t="s">
        <v>60</v>
      </c>
      <c r="BK4" s="1" t="s">
        <v>61</v>
      </c>
      <c r="BL4" s="1" t="s">
        <v>62</v>
      </c>
      <c r="BM4" s="1" t="s">
        <v>63</v>
      </c>
      <c r="BN4" s="1"/>
      <c r="BO4" s="1"/>
      <c r="BP4" s="1"/>
      <c r="BQ4" s="1"/>
      <c r="BR4" s="1"/>
      <c r="BS4" s="1"/>
      <c r="BT4" s="1"/>
      <c r="BU4" s="1"/>
    </row>
    <row r="5" spans="1:73" x14ac:dyDescent="0.2">
      <c r="A5" s="1" t="s">
        <v>64</v>
      </c>
      <c r="B5" s="5" t="s">
        <v>65</v>
      </c>
      <c r="C5" s="5"/>
      <c r="D5" s="9" t="s">
        <v>66</v>
      </c>
      <c r="E5" s="5" t="s">
        <v>65</v>
      </c>
      <c r="F5" s="5"/>
      <c r="G5" s="5" t="s">
        <v>65</v>
      </c>
      <c r="H5" s="5"/>
      <c r="I5" s="5" t="s">
        <v>65</v>
      </c>
      <c r="J5" s="5" t="s">
        <v>67</v>
      </c>
      <c r="K5" s="5" t="s">
        <v>65</v>
      </c>
      <c r="L5" s="5"/>
      <c r="M5" s="5" t="s">
        <v>65</v>
      </c>
      <c r="N5" s="5"/>
      <c r="O5" s="5" t="s">
        <v>65</v>
      </c>
      <c r="P5" s="5"/>
      <c r="Q5" s="5" t="s">
        <v>67</v>
      </c>
      <c r="R5" s="5"/>
      <c r="S5" s="5"/>
      <c r="T5" s="5" t="s">
        <v>65</v>
      </c>
      <c r="U5" s="5" t="s">
        <v>66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12">
        <f>BA8*100/BA7</f>
        <v>45.833333333333336</v>
      </c>
      <c r="BB5" s="12" t="s">
        <v>76</v>
      </c>
      <c r="BC5" s="5"/>
      <c r="BD5" s="47">
        <f>BD8*100/BD7</f>
        <v>52.083333333333336</v>
      </c>
      <c r="BE5" s="12" t="s">
        <v>76</v>
      </c>
      <c r="BF5" s="5"/>
      <c r="BG5" s="5"/>
      <c r="BH5" s="5"/>
      <c r="BI5" s="5"/>
      <c r="BJ5" s="5"/>
      <c r="BK5" s="5"/>
      <c r="BL5" s="5"/>
      <c r="BM5" s="5"/>
      <c r="BN5" s="1" t="s">
        <v>184</v>
      </c>
      <c r="BO5" s="5"/>
      <c r="BQ5" s="5"/>
      <c r="BR5" s="5"/>
      <c r="BT5" s="6"/>
    </row>
    <row r="6" spans="1:73" x14ac:dyDescent="0.2">
      <c r="A6" s="1"/>
      <c r="B6" s="5"/>
      <c r="C6" s="5"/>
      <c r="D6" s="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2">
        <f>Z8*100/Z7</f>
        <v>58.333333333333336</v>
      </c>
      <c r="AA6" s="12" t="s">
        <v>76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2"/>
      <c r="BB6" s="12"/>
      <c r="BC6" s="5"/>
      <c r="BD6" s="12"/>
      <c r="BE6" s="12"/>
      <c r="BF6" s="5"/>
      <c r="BG6" s="5"/>
      <c r="BH6" s="5"/>
      <c r="BI6" s="5"/>
      <c r="BJ6" s="5"/>
      <c r="BK6" s="5"/>
      <c r="BL6" s="5"/>
      <c r="BM6" s="5"/>
      <c r="BN6" s="5"/>
      <c r="BO6" s="5" t="s">
        <v>185</v>
      </c>
      <c r="BQ6" s="5"/>
      <c r="BR6" s="1" t="s">
        <v>183</v>
      </c>
      <c r="BT6" s="6"/>
    </row>
    <row r="7" spans="1:73" x14ac:dyDescent="0.2">
      <c r="Z7">
        <f>COUNT(B9:Y9)</f>
        <v>24</v>
      </c>
      <c r="AA7" t="s">
        <v>77</v>
      </c>
      <c r="BA7">
        <f>COUNT(AB9:AZ9)</f>
        <v>24</v>
      </c>
      <c r="BB7" t="s">
        <v>79</v>
      </c>
      <c r="BD7" s="1">
        <f>COUNT(B9:AZ9)</f>
        <v>48</v>
      </c>
      <c r="BE7" t="s">
        <v>77</v>
      </c>
      <c r="BO7" s="29">
        <f>BO9/BO8</f>
        <v>0.5714285714285714</v>
      </c>
      <c r="BR7" s="29">
        <f>BR9/BR8</f>
        <v>0.52727272727272723</v>
      </c>
    </row>
    <row r="8" spans="1:73" x14ac:dyDescent="0.2">
      <c r="A8" s="1" t="s">
        <v>146</v>
      </c>
      <c r="B8" s="27" t="s">
        <v>147</v>
      </c>
      <c r="C8" s="27" t="s">
        <v>147</v>
      </c>
      <c r="D8" s="27" t="s">
        <v>147</v>
      </c>
      <c r="E8" s="27" t="s">
        <v>147</v>
      </c>
      <c r="F8" s="27" t="s">
        <v>147</v>
      </c>
      <c r="G8" s="27" t="s">
        <v>147</v>
      </c>
      <c r="H8" s="27" t="s">
        <v>147</v>
      </c>
      <c r="I8" s="27" t="s">
        <v>147</v>
      </c>
      <c r="J8" s="27" t="s">
        <v>147</v>
      </c>
      <c r="K8" s="27" t="s">
        <v>147</v>
      </c>
      <c r="L8" s="27" t="s">
        <v>147</v>
      </c>
      <c r="M8" s="27" t="s">
        <v>147</v>
      </c>
      <c r="N8" s="27" t="s">
        <v>147</v>
      </c>
      <c r="O8" s="27" t="s">
        <v>147</v>
      </c>
      <c r="P8" s="27" t="s">
        <v>147</v>
      </c>
      <c r="Q8" s="27" t="s">
        <v>147</v>
      </c>
      <c r="R8" s="27" t="s">
        <v>147</v>
      </c>
      <c r="S8" s="27" t="s">
        <v>147</v>
      </c>
      <c r="T8" s="27" t="s">
        <v>147</v>
      </c>
      <c r="U8" s="27" t="s">
        <v>147</v>
      </c>
      <c r="V8" s="27" t="s">
        <v>147</v>
      </c>
      <c r="W8" s="27" t="s">
        <v>147</v>
      </c>
      <c r="X8" s="27" t="s">
        <v>147</v>
      </c>
      <c r="Y8" s="27" t="s">
        <v>147</v>
      </c>
      <c r="Z8">
        <f>SUM(B9:Y9)</f>
        <v>14</v>
      </c>
      <c r="AA8" s="12" t="s">
        <v>78</v>
      </c>
      <c r="AB8" s="27" t="s">
        <v>147</v>
      </c>
      <c r="AC8" s="27" t="s">
        <v>147</v>
      </c>
      <c r="AD8" s="27" t="s">
        <v>147</v>
      </c>
      <c r="AE8" s="27" t="s">
        <v>147</v>
      </c>
      <c r="AF8" s="27" t="s">
        <v>147</v>
      </c>
      <c r="AG8" s="27" t="s">
        <v>147</v>
      </c>
      <c r="AH8" s="27" t="s">
        <v>147</v>
      </c>
      <c r="AI8" s="27" t="s">
        <v>147</v>
      </c>
      <c r="AJ8" s="27" t="s">
        <v>147</v>
      </c>
      <c r="AK8" s="27" t="s">
        <v>147</v>
      </c>
      <c r="AL8" s="27" t="s">
        <v>147</v>
      </c>
      <c r="AM8" s="27" t="s">
        <v>147</v>
      </c>
      <c r="AN8" s="27" t="s">
        <v>147</v>
      </c>
      <c r="AO8" s="27" t="s">
        <v>147</v>
      </c>
      <c r="AP8" s="27" t="s">
        <v>147</v>
      </c>
      <c r="AQ8" s="27" t="s">
        <v>147</v>
      </c>
      <c r="AR8" s="27" t="s">
        <v>147</v>
      </c>
      <c r="AS8" s="27" t="s">
        <v>147</v>
      </c>
      <c r="AT8" s="27" t="s">
        <v>147</v>
      </c>
      <c r="AU8" s="27" t="s">
        <v>147</v>
      </c>
      <c r="AV8" s="27" t="s">
        <v>147</v>
      </c>
      <c r="AW8" s="27" t="s">
        <v>147</v>
      </c>
      <c r="AX8" s="27" t="s">
        <v>147</v>
      </c>
      <c r="AY8" s="27" t="s">
        <v>147</v>
      </c>
      <c r="AZ8" s="27" t="s">
        <v>147</v>
      </c>
      <c r="BA8">
        <f>SUM(AB9:AZ9)</f>
        <v>11</v>
      </c>
      <c r="BB8" s="12" t="s">
        <v>78</v>
      </c>
      <c r="BD8">
        <f>SUM(B9:AZ9)</f>
        <v>25</v>
      </c>
      <c r="BE8" s="12" t="s">
        <v>78</v>
      </c>
      <c r="BG8" s="27" t="s">
        <v>147</v>
      </c>
      <c r="BH8" s="27" t="s">
        <v>147</v>
      </c>
      <c r="BI8" s="27" t="s">
        <v>147</v>
      </c>
      <c r="BJ8" s="27" t="s">
        <v>147</v>
      </c>
      <c r="BK8" s="27" t="s">
        <v>147</v>
      </c>
      <c r="BL8" s="27" t="s">
        <v>147</v>
      </c>
      <c r="BM8" s="27" t="s">
        <v>147</v>
      </c>
      <c r="BN8" s="27"/>
      <c r="BO8">
        <f>COUNT(BG9:BM9)</f>
        <v>7</v>
      </c>
      <c r="BR8">
        <f>COUNT(B9:BM9)</f>
        <v>55</v>
      </c>
    </row>
    <row r="9" spans="1:73" x14ac:dyDescent="0.2">
      <c r="A9" s="1" t="s">
        <v>0</v>
      </c>
      <c r="B9">
        <v>1</v>
      </c>
      <c r="C9">
        <v>0</v>
      </c>
      <c r="D9" s="10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BG9">
        <v>1</v>
      </c>
      <c r="BH9">
        <v>0</v>
      </c>
      <c r="BI9">
        <v>1</v>
      </c>
      <c r="BJ9">
        <v>0</v>
      </c>
      <c r="BK9">
        <v>1</v>
      </c>
      <c r="BL9">
        <v>0</v>
      </c>
      <c r="BM9">
        <v>1</v>
      </c>
      <c r="BO9">
        <f>SUM(BG9:BM9)</f>
        <v>4</v>
      </c>
      <c r="BR9">
        <f>SUM(B9:BM9)</f>
        <v>29</v>
      </c>
    </row>
    <row r="10" spans="1:73" x14ac:dyDescent="0.2">
      <c r="A10" s="1" t="s">
        <v>1</v>
      </c>
      <c r="B10">
        <v>76</v>
      </c>
      <c r="C10">
        <v>53</v>
      </c>
      <c r="D10" s="10">
        <v>48</v>
      </c>
      <c r="E10">
        <v>44</v>
      </c>
      <c r="F10">
        <v>13</v>
      </c>
      <c r="G10">
        <v>42</v>
      </c>
      <c r="H10">
        <v>125</v>
      </c>
      <c r="I10">
        <v>49</v>
      </c>
      <c r="J10">
        <v>55</v>
      </c>
      <c r="K10">
        <v>10</v>
      </c>
      <c r="L10">
        <v>65</v>
      </c>
      <c r="M10">
        <v>35</v>
      </c>
      <c r="N10">
        <v>84</v>
      </c>
      <c r="O10">
        <v>84</v>
      </c>
      <c r="P10">
        <v>59</v>
      </c>
      <c r="Q10">
        <v>47</v>
      </c>
      <c r="R10">
        <v>83</v>
      </c>
      <c r="S10">
        <v>54</v>
      </c>
      <c r="T10">
        <v>33</v>
      </c>
      <c r="U10">
        <v>38</v>
      </c>
      <c r="V10">
        <v>38</v>
      </c>
      <c r="W10">
        <v>45</v>
      </c>
      <c r="X10">
        <v>30</v>
      </c>
      <c r="Y10">
        <v>92</v>
      </c>
      <c r="AB10">
        <v>24</v>
      </c>
      <c r="AC10">
        <v>90</v>
      </c>
      <c r="AD10">
        <v>47</v>
      </c>
      <c r="AE10">
        <v>22</v>
      </c>
      <c r="AF10">
        <v>32</v>
      </c>
      <c r="AG10">
        <v>11</v>
      </c>
      <c r="AH10">
        <v>10</v>
      </c>
      <c r="AI10">
        <v>29</v>
      </c>
      <c r="AJ10">
        <v>56</v>
      </c>
      <c r="AK10">
        <v>68</v>
      </c>
      <c r="AL10">
        <v>43</v>
      </c>
      <c r="AM10">
        <v>122</v>
      </c>
      <c r="AN10">
        <v>61</v>
      </c>
      <c r="AO10">
        <v>53</v>
      </c>
      <c r="AP10">
        <v>23</v>
      </c>
      <c r="AQ10">
        <v>87</v>
      </c>
      <c r="AR10">
        <v>25</v>
      </c>
      <c r="AS10">
        <v>25</v>
      </c>
      <c r="AT10">
        <v>50</v>
      </c>
      <c r="AU10">
        <v>27</v>
      </c>
      <c r="AV10">
        <v>78</v>
      </c>
      <c r="AW10">
        <v>22</v>
      </c>
      <c r="AX10">
        <v>18</v>
      </c>
      <c r="AY10">
        <v>32</v>
      </c>
      <c r="BG10">
        <v>47</v>
      </c>
      <c r="BH10">
        <v>29</v>
      </c>
      <c r="BI10">
        <v>21</v>
      </c>
      <c r="BJ10">
        <v>71</v>
      </c>
      <c r="BK10">
        <v>45</v>
      </c>
      <c r="BL10">
        <v>98</v>
      </c>
      <c r="BM10">
        <v>44</v>
      </c>
    </row>
    <row r="11" spans="1:73" x14ac:dyDescent="0.2">
      <c r="A11" s="1" t="s">
        <v>2</v>
      </c>
      <c r="B11">
        <v>72</v>
      </c>
      <c r="C11">
        <v>41</v>
      </c>
      <c r="D11" s="10">
        <v>41</v>
      </c>
      <c r="E11">
        <v>34</v>
      </c>
      <c r="F11">
        <v>13</v>
      </c>
      <c r="G11">
        <v>14</v>
      </c>
      <c r="H11">
        <v>103</v>
      </c>
      <c r="I11">
        <v>29</v>
      </c>
      <c r="J11">
        <v>55</v>
      </c>
      <c r="K11">
        <v>10</v>
      </c>
      <c r="L11">
        <v>62</v>
      </c>
      <c r="M11">
        <v>1</v>
      </c>
      <c r="N11">
        <v>12</v>
      </c>
      <c r="O11">
        <v>12</v>
      </c>
      <c r="P11">
        <v>49</v>
      </c>
      <c r="Q11">
        <v>46</v>
      </c>
      <c r="R11">
        <v>57</v>
      </c>
      <c r="S11">
        <v>53</v>
      </c>
      <c r="T11">
        <v>30</v>
      </c>
      <c r="U11">
        <v>38</v>
      </c>
      <c r="V11">
        <v>31</v>
      </c>
      <c r="W11">
        <v>41</v>
      </c>
      <c r="X11">
        <v>27</v>
      </c>
      <c r="Y11">
        <v>74</v>
      </c>
      <c r="AB11">
        <v>0</v>
      </c>
      <c r="AC11">
        <v>8</v>
      </c>
      <c r="AD11">
        <v>1</v>
      </c>
      <c r="AE11">
        <v>22</v>
      </c>
      <c r="AF11">
        <v>30</v>
      </c>
      <c r="AG11">
        <v>0</v>
      </c>
      <c r="AH11">
        <v>10</v>
      </c>
      <c r="AI11">
        <v>27</v>
      </c>
      <c r="AJ11">
        <v>56</v>
      </c>
      <c r="AK11">
        <v>6</v>
      </c>
      <c r="AL11">
        <v>2</v>
      </c>
      <c r="AM11">
        <v>2</v>
      </c>
      <c r="AN11">
        <v>4</v>
      </c>
      <c r="AO11">
        <v>20</v>
      </c>
      <c r="AP11">
        <v>22</v>
      </c>
      <c r="AQ11">
        <v>2</v>
      </c>
      <c r="AR11">
        <v>3</v>
      </c>
      <c r="AS11">
        <v>19</v>
      </c>
      <c r="AT11">
        <v>48</v>
      </c>
      <c r="AU11">
        <v>24</v>
      </c>
      <c r="AV11">
        <v>72</v>
      </c>
      <c r="AW11">
        <v>0</v>
      </c>
      <c r="AX11">
        <v>0</v>
      </c>
      <c r="AY11">
        <v>25</v>
      </c>
      <c r="BG11">
        <v>43</v>
      </c>
      <c r="BH11">
        <v>10</v>
      </c>
      <c r="BI11">
        <v>21</v>
      </c>
      <c r="BJ11">
        <v>0</v>
      </c>
      <c r="BK11">
        <v>40</v>
      </c>
      <c r="BL11">
        <v>2</v>
      </c>
      <c r="BM11">
        <v>38</v>
      </c>
    </row>
    <row r="12" spans="1:73" x14ac:dyDescent="0.2">
      <c r="A12" s="1" t="s">
        <v>9</v>
      </c>
      <c r="B12" s="2">
        <f t="shared" ref="B12:Y12" si="0">B11*100/B10</f>
        <v>94.736842105263165</v>
      </c>
      <c r="C12" s="2">
        <f t="shared" si="0"/>
        <v>77.35849056603773</v>
      </c>
      <c r="D12" s="11">
        <f t="shared" si="0"/>
        <v>85.416666666666671</v>
      </c>
      <c r="E12" s="2">
        <f t="shared" si="0"/>
        <v>77.272727272727266</v>
      </c>
      <c r="F12" s="2">
        <f t="shared" si="0"/>
        <v>100</v>
      </c>
      <c r="G12" s="2">
        <f t="shared" si="0"/>
        <v>33.333333333333336</v>
      </c>
      <c r="H12" s="2">
        <f t="shared" si="0"/>
        <v>82.4</v>
      </c>
      <c r="I12" s="2">
        <f t="shared" si="0"/>
        <v>59.183673469387756</v>
      </c>
      <c r="J12" s="2">
        <f t="shared" si="0"/>
        <v>100</v>
      </c>
      <c r="K12" s="2">
        <f t="shared" si="0"/>
        <v>100</v>
      </c>
      <c r="L12" s="2">
        <f t="shared" si="0"/>
        <v>95.384615384615387</v>
      </c>
      <c r="M12" s="2">
        <f t="shared" si="0"/>
        <v>2.8571428571428572</v>
      </c>
      <c r="N12" s="2">
        <f t="shared" si="0"/>
        <v>14.285714285714286</v>
      </c>
      <c r="O12" s="2">
        <f t="shared" si="0"/>
        <v>14.285714285714286</v>
      </c>
      <c r="P12" s="2">
        <f t="shared" si="0"/>
        <v>83.050847457627114</v>
      </c>
      <c r="Q12" s="2">
        <f t="shared" si="0"/>
        <v>97.872340425531917</v>
      </c>
      <c r="R12" s="2">
        <f t="shared" si="0"/>
        <v>68.674698795180717</v>
      </c>
      <c r="S12" s="2">
        <f t="shared" si="0"/>
        <v>98.148148148148152</v>
      </c>
      <c r="T12" s="2">
        <f t="shared" si="0"/>
        <v>90.909090909090907</v>
      </c>
      <c r="U12" s="2">
        <f t="shared" si="0"/>
        <v>100</v>
      </c>
      <c r="V12" s="2">
        <f t="shared" si="0"/>
        <v>81.578947368421055</v>
      </c>
      <c r="W12" s="2">
        <f t="shared" si="0"/>
        <v>91.111111111111114</v>
      </c>
      <c r="X12" s="2">
        <f t="shared" si="0"/>
        <v>90</v>
      </c>
      <c r="Y12" s="2">
        <f t="shared" si="0"/>
        <v>80.434782608695656</v>
      </c>
      <c r="Z12" s="2"/>
      <c r="AA12" s="2"/>
      <c r="AB12" s="2">
        <f t="shared" ref="AB12:AZ12" si="1">AB11*100/AB10</f>
        <v>0</v>
      </c>
      <c r="AC12" s="2">
        <f t="shared" si="1"/>
        <v>8.8888888888888893</v>
      </c>
      <c r="AD12" s="2">
        <f t="shared" si="1"/>
        <v>2.1276595744680851</v>
      </c>
      <c r="AE12" s="2">
        <f t="shared" si="1"/>
        <v>100</v>
      </c>
      <c r="AF12" s="2">
        <f t="shared" si="1"/>
        <v>93.75</v>
      </c>
      <c r="AG12" s="2">
        <f t="shared" si="1"/>
        <v>0</v>
      </c>
      <c r="AH12" s="2">
        <f t="shared" si="1"/>
        <v>100</v>
      </c>
      <c r="AI12" s="2">
        <f t="shared" si="1"/>
        <v>93.103448275862064</v>
      </c>
      <c r="AJ12" s="2">
        <f t="shared" si="1"/>
        <v>100</v>
      </c>
      <c r="AK12" s="2">
        <f t="shared" si="1"/>
        <v>8.8235294117647065</v>
      </c>
      <c r="AL12" s="2">
        <f t="shared" si="1"/>
        <v>4.6511627906976747</v>
      </c>
      <c r="AM12" s="2">
        <f t="shared" si="1"/>
        <v>1.639344262295082</v>
      </c>
      <c r="AN12" s="2">
        <f t="shared" si="1"/>
        <v>6.557377049180328</v>
      </c>
      <c r="AO12" s="2">
        <f t="shared" si="1"/>
        <v>37.735849056603776</v>
      </c>
      <c r="AP12" s="2">
        <f t="shared" si="1"/>
        <v>95.652173913043484</v>
      </c>
      <c r="AQ12" s="2">
        <f t="shared" si="1"/>
        <v>2.2988505747126435</v>
      </c>
      <c r="AR12" s="2">
        <f t="shared" si="1"/>
        <v>12</v>
      </c>
      <c r="AS12" s="2">
        <f t="shared" si="1"/>
        <v>76</v>
      </c>
      <c r="AT12" s="2">
        <f t="shared" si="1"/>
        <v>96</v>
      </c>
      <c r="AU12" s="2">
        <f t="shared" si="1"/>
        <v>88.888888888888886</v>
      </c>
      <c r="AV12" s="2">
        <f t="shared" si="1"/>
        <v>92.307692307692307</v>
      </c>
      <c r="AW12" s="2">
        <f t="shared" si="1"/>
        <v>0</v>
      </c>
      <c r="AX12" s="2">
        <f t="shared" si="1"/>
        <v>0</v>
      </c>
      <c r="AY12" s="2">
        <f t="shared" si="1"/>
        <v>78.125</v>
      </c>
      <c r="AZ12" s="2" t="e">
        <f t="shared" si="1"/>
        <v>#DIV/0!</v>
      </c>
      <c r="BA12" s="2"/>
      <c r="BB12" s="2"/>
      <c r="BC12" s="2"/>
      <c r="BG12" s="2">
        <f t="shared" ref="BG12:BM12" si="2">BG11*100/BG10</f>
        <v>91.489361702127653</v>
      </c>
      <c r="BH12" s="2">
        <f t="shared" si="2"/>
        <v>34.482758620689658</v>
      </c>
      <c r="BI12" s="2">
        <f t="shared" si="2"/>
        <v>100</v>
      </c>
      <c r="BJ12" s="2">
        <f t="shared" si="2"/>
        <v>0</v>
      </c>
      <c r="BK12" s="2">
        <f t="shared" si="2"/>
        <v>88.888888888888886</v>
      </c>
      <c r="BL12" s="2">
        <f t="shared" si="2"/>
        <v>2.0408163265306123</v>
      </c>
      <c r="BM12" s="2">
        <f t="shared" si="2"/>
        <v>86.36363636363636</v>
      </c>
    </row>
    <row r="13" spans="1:73" x14ac:dyDescent="0.2">
      <c r="A13" s="1"/>
      <c r="B13" s="2"/>
      <c r="C13" s="2"/>
      <c r="D13" s="1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G13" s="2"/>
      <c r="BH13" s="2"/>
      <c r="BI13" s="2"/>
      <c r="BJ13" s="2"/>
      <c r="BK13" s="2"/>
      <c r="BL13" s="2"/>
      <c r="BM13" s="2"/>
      <c r="BR13" s="40"/>
    </row>
    <row r="14" spans="1:73" x14ac:dyDescent="0.2">
      <c r="A14" s="1" t="s">
        <v>150</v>
      </c>
      <c r="B14">
        <v>0</v>
      </c>
      <c r="C14">
        <v>0</v>
      </c>
      <c r="D14" s="10">
        <v>0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>
        <v>1</v>
      </c>
      <c r="M14" s="10">
        <v>0</v>
      </c>
      <c r="N14" s="10">
        <v>1</v>
      </c>
      <c r="O14" s="10">
        <v>0</v>
      </c>
      <c r="P14" s="10">
        <v>1</v>
      </c>
      <c r="Q14" s="10">
        <v>1</v>
      </c>
      <c r="R14" s="10">
        <v>0</v>
      </c>
      <c r="S14" s="10">
        <v>0</v>
      </c>
      <c r="T14" s="10">
        <v>1</v>
      </c>
      <c r="U14" s="10">
        <v>0</v>
      </c>
      <c r="V14" s="10">
        <v>1</v>
      </c>
      <c r="W14" s="10">
        <v>0</v>
      </c>
      <c r="X14" s="10">
        <v>0</v>
      </c>
      <c r="Y14" s="10">
        <v>0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</row>
    <row r="15" spans="1:73" x14ac:dyDescent="0.2">
      <c r="A15" s="1" t="s">
        <v>202</v>
      </c>
      <c r="B15">
        <v>0</v>
      </c>
      <c r="C15">
        <v>0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0">
        <v>1</v>
      </c>
      <c r="L15" s="10">
        <v>1</v>
      </c>
      <c r="M15" s="10">
        <v>1</v>
      </c>
      <c r="N15" s="10">
        <v>0</v>
      </c>
      <c r="O15" s="10">
        <v>0</v>
      </c>
      <c r="P15" s="10">
        <v>0</v>
      </c>
      <c r="Q15" s="10">
        <v>1</v>
      </c>
      <c r="R15" s="10">
        <v>0</v>
      </c>
      <c r="S15" s="10">
        <v>0</v>
      </c>
      <c r="T15" s="10">
        <v>1</v>
      </c>
      <c r="U15" t="s">
        <v>206</v>
      </c>
      <c r="V15" s="10">
        <v>0</v>
      </c>
      <c r="W15" s="10">
        <v>0</v>
      </c>
      <c r="X15" s="10">
        <v>1</v>
      </c>
      <c r="Y15" s="10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</row>
    <row r="16" spans="1:73" x14ac:dyDescent="0.2">
      <c r="A16" s="1" t="s">
        <v>69</v>
      </c>
      <c r="B16">
        <v>0</v>
      </c>
      <c r="C16">
        <v>1</v>
      </c>
      <c r="D16" s="10">
        <v>1</v>
      </c>
      <c r="E16">
        <v>0</v>
      </c>
      <c r="F16">
        <v>1</v>
      </c>
      <c r="G16">
        <v>1</v>
      </c>
      <c r="H16">
        <v>0</v>
      </c>
      <c r="I16" s="10">
        <v>0</v>
      </c>
      <c r="J16" s="10">
        <v>0</v>
      </c>
      <c r="K16" s="10">
        <v>0</v>
      </c>
      <c r="L16" s="10">
        <v>1</v>
      </c>
      <c r="M16" s="10">
        <v>1</v>
      </c>
      <c r="N16" s="10">
        <v>1</v>
      </c>
      <c r="O16" s="10">
        <v>0</v>
      </c>
      <c r="P16" s="10">
        <v>0</v>
      </c>
      <c r="Q16" s="10">
        <v>1</v>
      </c>
      <c r="R16" s="10">
        <v>1</v>
      </c>
      <c r="S16" s="10">
        <v>0</v>
      </c>
      <c r="T16" s="10">
        <v>1</v>
      </c>
      <c r="U16" s="10">
        <v>1</v>
      </c>
      <c r="V16" s="10">
        <v>1</v>
      </c>
      <c r="W16" s="10">
        <v>1</v>
      </c>
      <c r="X16" s="10">
        <v>0</v>
      </c>
      <c r="Y16" s="10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</row>
    <row r="17" spans="1:70" ht="12.75" customHeight="1" x14ac:dyDescent="0.2">
      <c r="A17" s="1" t="s">
        <v>203</v>
      </c>
      <c r="B17">
        <v>1</v>
      </c>
      <c r="C17">
        <v>1</v>
      </c>
      <c r="D17" s="10">
        <v>1</v>
      </c>
      <c r="E17" s="10">
        <v>1</v>
      </c>
      <c r="F17" s="10">
        <v>2</v>
      </c>
      <c r="G17" s="10">
        <v>2</v>
      </c>
      <c r="H17" s="10">
        <v>0</v>
      </c>
      <c r="I17" s="10">
        <v>1</v>
      </c>
      <c r="J17" s="10">
        <v>1</v>
      </c>
      <c r="K17" s="10">
        <v>2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10">
        <v>1</v>
      </c>
      <c r="R17" s="10">
        <v>1</v>
      </c>
      <c r="S17" s="10">
        <v>1</v>
      </c>
      <c r="T17" s="10">
        <v>1</v>
      </c>
      <c r="V17" s="10">
        <v>0</v>
      </c>
      <c r="W17" s="10">
        <v>1</v>
      </c>
      <c r="X17" s="10">
        <v>1</v>
      </c>
      <c r="Y17" s="10">
        <v>1</v>
      </c>
      <c r="AB17">
        <v>1</v>
      </c>
      <c r="AC17">
        <v>1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0</v>
      </c>
      <c r="AV17">
        <v>1</v>
      </c>
      <c r="AW17">
        <v>1</v>
      </c>
    </row>
    <row r="18" spans="1:70" x14ac:dyDescent="0.2">
      <c r="A18" s="1" t="s">
        <v>70</v>
      </c>
      <c r="B18">
        <v>0</v>
      </c>
      <c r="C18">
        <v>0</v>
      </c>
      <c r="D18" s="10">
        <v>0</v>
      </c>
      <c r="E18">
        <v>0</v>
      </c>
      <c r="F18">
        <v>0</v>
      </c>
      <c r="G18">
        <v>0</v>
      </c>
      <c r="H18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70" x14ac:dyDescent="0.2">
      <c r="A19" s="1" t="s">
        <v>71</v>
      </c>
      <c r="B19">
        <v>0</v>
      </c>
      <c r="C19">
        <v>0</v>
      </c>
      <c r="D19" s="10">
        <v>0</v>
      </c>
      <c r="E19">
        <v>0</v>
      </c>
      <c r="F19">
        <v>0</v>
      </c>
      <c r="G19">
        <v>0</v>
      </c>
      <c r="H19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R19" s="1" t="s">
        <v>187</v>
      </c>
    </row>
    <row r="20" spans="1:70" s="35" customFormat="1" ht="65.25" customHeight="1" x14ac:dyDescent="0.2">
      <c r="A20" s="36" t="s">
        <v>11</v>
      </c>
      <c r="D20" s="37" t="s">
        <v>200</v>
      </c>
      <c r="E20" s="38" t="s">
        <v>201</v>
      </c>
      <c r="G20" s="38"/>
      <c r="H20" s="38"/>
      <c r="K20" s="35" t="s">
        <v>82</v>
      </c>
      <c r="P20" s="35" t="s">
        <v>170</v>
      </c>
      <c r="R20" s="38" t="s">
        <v>205</v>
      </c>
      <c r="S20" s="38"/>
      <c r="U20" s="38"/>
      <c r="X20" s="38"/>
      <c r="AB20" s="38" t="s">
        <v>90</v>
      </c>
      <c r="AC20" s="38"/>
      <c r="AE20" s="38"/>
      <c r="AG20" s="38"/>
      <c r="AI20" s="38" t="s">
        <v>162</v>
      </c>
      <c r="AQ20" s="38"/>
      <c r="AS20" s="38"/>
      <c r="AW20" s="38"/>
      <c r="AX20" s="35">
        <v>0</v>
      </c>
      <c r="BJ20" s="38" t="s">
        <v>94</v>
      </c>
      <c r="BL20" s="38" t="s">
        <v>91</v>
      </c>
      <c r="BM20" s="35" t="s">
        <v>74</v>
      </c>
      <c r="BR20" s="40" t="e">
        <f>AVERAGE(B12:BM12)</f>
        <v>#DIV/0!</v>
      </c>
    </row>
    <row r="21" spans="1:70" x14ac:dyDescent="0.2">
      <c r="L21" t="s">
        <v>72</v>
      </c>
      <c r="M21" t="s">
        <v>72</v>
      </c>
      <c r="N21" t="s">
        <v>73</v>
      </c>
      <c r="O21" t="s">
        <v>72</v>
      </c>
      <c r="P21" t="s">
        <v>72</v>
      </c>
      <c r="Q21" t="s">
        <v>72</v>
      </c>
      <c r="R21" s="18" t="s">
        <v>93</v>
      </c>
      <c r="S21" s="18" t="s">
        <v>93</v>
      </c>
      <c r="T21" t="s">
        <v>72</v>
      </c>
      <c r="V21" t="s">
        <v>73</v>
      </c>
      <c r="W21" t="s">
        <v>73</v>
      </c>
      <c r="X21" s="18" t="s">
        <v>93</v>
      </c>
      <c r="Y21" t="s">
        <v>72</v>
      </c>
      <c r="AB21" t="s">
        <v>72</v>
      </c>
      <c r="AC21" t="s">
        <v>72</v>
      </c>
      <c r="AD21" t="s">
        <v>72</v>
      </c>
      <c r="AE21" t="s">
        <v>73</v>
      </c>
      <c r="AF21" s="18" t="s">
        <v>73</v>
      </c>
      <c r="AG21" s="18" t="s">
        <v>92</v>
      </c>
      <c r="AH21" t="s">
        <v>73</v>
      </c>
      <c r="AI21" t="s">
        <v>73</v>
      </c>
      <c r="AJ21" t="s">
        <v>72</v>
      </c>
      <c r="AK21" t="s">
        <v>73</v>
      </c>
      <c r="AL21" t="s">
        <v>73</v>
      </c>
      <c r="AM21" t="s">
        <v>72</v>
      </c>
      <c r="AN21" t="s">
        <v>72</v>
      </c>
      <c r="AO21" t="s">
        <v>73</v>
      </c>
      <c r="AP21" t="s">
        <v>72</v>
      </c>
      <c r="AQ21" s="18" t="s">
        <v>93</v>
      </c>
      <c r="AR21" t="s">
        <v>72</v>
      </c>
      <c r="AS21" t="s">
        <v>75</v>
      </c>
      <c r="AT21" t="s">
        <v>73</v>
      </c>
      <c r="AU21" t="s">
        <v>73</v>
      </c>
      <c r="AV21" t="s">
        <v>72</v>
      </c>
      <c r="AW21" t="s">
        <v>72</v>
      </c>
      <c r="AX21" t="s">
        <v>73</v>
      </c>
      <c r="AY21" t="s">
        <v>72</v>
      </c>
      <c r="AZ21" t="s">
        <v>73</v>
      </c>
      <c r="BG21" t="s">
        <v>72</v>
      </c>
      <c r="BH21" t="s">
        <v>72</v>
      </c>
      <c r="BI21" t="s">
        <v>72</v>
      </c>
      <c r="BJ21" t="s">
        <v>73</v>
      </c>
      <c r="BK21" t="s">
        <v>72</v>
      </c>
      <c r="BL21" t="s">
        <v>72</v>
      </c>
      <c r="BM21" t="s">
        <v>72</v>
      </c>
    </row>
    <row r="22" spans="1:70" x14ac:dyDescent="0.2">
      <c r="R22" s="18"/>
      <c r="S22" s="18"/>
      <c r="X22" s="18"/>
      <c r="AF22" s="18"/>
      <c r="AG22" s="18"/>
      <c r="AQ22" s="18"/>
    </row>
    <row r="23" spans="1:70" x14ac:dyDescent="0.2">
      <c r="R23" s="18"/>
      <c r="S23" s="18"/>
      <c r="X23" s="18"/>
      <c r="AF23" s="18"/>
      <c r="AG23" s="18"/>
      <c r="AI23" t="s">
        <v>208</v>
      </c>
      <c r="AQ23" s="18"/>
      <c r="AR23" t="s">
        <v>208</v>
      </c>
      <c r="AS23" t="s">
        <v>208</v>
      </c>
      <c r="AT23" t="s">
        <v>208</v>
      </c>
    </row>
    <row r="24" spans="1:70" x14ac:dyDescent="0.2">
      <c r="R24" s="18"/>
      <c r="S24" s="18"/>
      <c r="X24" s="18"/>
      <c r="AF24" s="18"/>
      <c r="AG24" s="18"/>
      <c r="AO24" t="s">
        <v>209</v>
      </c>
      <c r="AQ24" s="18"/>
    </row>
    <row r="25" spans="1:70" x14ac:dyDescent="0.2">
      <c r="R25" s="18"/>
      <c r="S25" s="18"/>
      <c r="X25" s="18"/>
      <c r="AF25" s="18"/>
      <c r="AG25" s="18"/>
      <c r="AQ25" s="18"/>
    </row>
    <row r="26" spans="1:70" x14ac:dyDescent="0.2">
      <c r="R26" s="18"/>
      <c r="S26" s="18"/>
      <c r="X26" s="18"/>
      <c r="AF26" s="18"/>
      <c r="AG26" s="18"/>
      <c r="AQ26" s="18"/>
    </row>
    <row r="27" spans="1:70" x14ac:dyDescent="0.2">
      <c r="A27" s="1" t="s">
        <v>81</v>
      </c>
      <c r="B27" s="13">
        <v>40956</v>
      </c>
      <c r="C27" s="13">
        <v>40956</v>
      </c>
      <c r="D27" s="14">
        <v>40976</v>
      </c>
      <c r="E27" s="14">
        <v>40976</v>
      </c>
      <c r="F27" s="13">
        <v>40957</v>
      </c>
      <c r="G27" s="13">
        <v>40957</v>
      </c>
      <c r="H27" s="14">
        <v>40976</v>
      </c>
      <c r="I27" s="14">
        <v>40971</v>
      </c>
      <c r="J27" s="13"/>
      <c r="K27" s="13"/>
      <c r="L27" s="13"/>
      <c r="M27" s="13">
        <v>40971</v>
      </c>
      <c r="N27" s="13">
        <v>40971</v>
      </c>
      <c r="O27" s="13">
        <v>40971</v>
      </c>
      <c r="P27" s="13">
        <v>40971</v>
      </c>
      <c r="Q27" s="13">
        <v>40971</v>
      </c>
      <c r="R27" s="13">
        <v>40976</v>
      </c>
      <c r="S27" s="13">
        <v>40971</v>
      </c>
      <c r="T27" s="13">
        <v>40971</v>
      </c>
      <c r="U27" s="13">
        <v>40972</v>
      </c>
      <c r="V27" s="13">
        <v>40972</v>
      </c>
      <c r="W27" s="13">
        <v>40972</v>
      </c>
      <c r="X27" s="13">
        <v>40972</v>
      </c>
      <c r="Y27" s="13">
        <v>40972</v>
      </c>
      <c r="AB27" s="13">
        <v>40972</v>
      </c>
      <c r="AC27" s="13">
        <v>40972</v>
      </c>
      <c r="AD27" s="13">
        <v>40972</v>
      </c>
      <c r="AE27" s="13">
        <v>40972</v>
      </c>
      <c r="AF27" s="13">
        <v>40972</v>
      </c>
      <c r="AG27" s="13">
        <v>40972</v>
      </c>
      <c r="AH27" s="13">
        <v>40978</v>
      </c>
      <c r="AI27" s="13">
        <v>40972</v>
      </c>
      <c r="AJ27" s="13">
        <v>40972</v>
      </c>
      <c r="AK27" s="13">
        <v>40978</v>
      </c>
      <c r="AL27" s="13">
        <v>40973</v>
      </c>
      <c r="AM27" s="13">
        <v>40978</v>
      </c>
      <c r="AN27" s="13">
        <v>40978</v>
      </c>
      <c r="AO27" s="13">
        <v>40974</v>
      </c>
      <c r="AP27" s="13">
        <v>40974</v>
      </c>
      <c r="AQ27" s="19">
        <v>40974</v>
      </c>
      <c r="AR27" s="19">
        <v>40974</v>
      </c>
      <c r="AS27" s="19">
        <v>40974</v>
      </c>
      <c r="AT27" s="19">
        <v>40974</v>
      </c>
      <c r="AU27" s="19">
        <v>40974</v>
      </c>
      <c r="AV27" s="19">
        <v>40975</v>
      </c>
      <c r="AW27" s="13">
        <v>40999</v>
      </c>
      <c r="AX27" s="19">
        <v>40975</v>
      </c>
      <c r="AY27" s="13">
        <v>40529</v>
      </c>
      <c r="AZ27" s="13">
        <v>40529</v>
      </c>
      <c r="BG27" s="13">
        <v>40529</v>
      </c>
      <c r="BH27" s="13">
        <v>40529</v>
      </c>
      <c r="BI27" s="13">
        <v>40529</v>
      </c>
      <c r="BJ27" s="13">
        <v>40579</v>
      </c>
      <c r="BK27" s="13">
        <v>40529</v>
      </c>
      <c r="BL27" s="13">
        <v>40600</v>
      </c>
      <c r="BM27" s="13">
        <v>40529</v>
      </c>
    </row>
    <row r="30" spans="1:70" ht="15.75" x14ac:dyDescent="0.25">
      <c r="A30" s="16" t="s">
        <v>83</v>
      </c>
    </row>
    <row r="31" spans="1:70" x14ac:dyDescent="0.2">
      <c r="A31" s="17" t="s">
        <v>84</v>
      </c>
    </row>
    <row r="32" spans="1:70" x14ac:dyDescent="0.2">
      <c r="A32" s="17" t="s">
        <v>85</v>
      </c>
    </row>
    <row r="34" spans="1:1" x14ac:dyDescent="0.2">
      <c r="A34" s="17" t="s">
        <v>86</v>
      </c>
    </row>
  </sheetData>
  <phoneticPr fontId="2" type="noConversion"/>
  <hyperlinks>
    <hyperlink ref="B8" r:id="rId1"/>
    <hyperlink ref="C8" r:id="rId2"/>
    <hyperlink ref="D8" r:id="rId3"/>
    <hyperlink ref="E8" r:id="rId4"/>
    <hyperlink ref="F8" r:id="rId5"/>
    <hyperlink ref="G8" r:id="rId6"/>
    <hyperlink ref="H8" r:id="rId7"/>
    <hyperlink ref="I8" r:id="rId8"/>
    <hyperlink ref="J8" r:id="rId9"/>
    <hyperlink ref="K8" r:id="rId10"/>
    <hyperlink ref="L8" r:id="rId11"/>
    <hyperlink ref="M8" r:id="rId12"/>
    <hyperlink ref="N8" r:id="rId13"/>
    <hyperlink ref="O8" r:id="rId14"/>
    <hyperlink ref="P8" r:id="rId15"/>
    <hyperlink ref="Q8" r:id="rId16"/>
    <hyperlink ref="R8" r:id="rId17"/>
    <hyperlink ref="S8" r:id="rId18"/>
    <hyperlink ref="T8" r:id="rId19"/>
    <hyperlink ref="U8" r:id="rId20"/>
    <hyperlink ref="V8" r:id="rId21"/>
    <hyperlink ref="W8" r:id="rId22"/>
    <hyperlink ref="X8" r:id="rId23"/>
    <hyperlink ref="Y8" r:id="rId24"/>
    <hyperlink ref="AB8" r:id="rId25"/>
    <hyperlink ref="AC8" r:id="rId26"/>
    <hyperlink ref="AD8" r:id="rId27"/>
    <hyperlink ref="AE8" r:id="rId28"/>
    <hyperlink ref="AF8" r:id="rId29"/>
    <hyperlink ref="AG8" r:id="rId30"/>
    <hyperlink ref="AH8" r:id="rId31"/>
    <hyperlink ref="AI8" r:id="rId32"/>
    <hyperlink ref="AJ8" r:id="rId33"/>
    <hyperlink ref="AK8" r:id="rId34"/>
    <hyperlink ref="AL8" r:id="rId35"/>
    <hyperlink ref="AM8" r:id="rId36"/>
    <hyperlink ref="AN8" r:id="rId37"/>
    <hyperlink ref="AO8" r:id="rId38"/>
    <hyperlink ref="AP8" r:id="rId39"/>
    <hyperlink ref="AQ8" r:id="rId40"/>
    <hyperlink ref="AR8" r:id="rId41"/>
    <hyperlink ref="AS8" r:id="rId42"/>
    <hyperlink ref="AT8" r:id="rId43"/>
    <hyperlink ref="AU8" r:id="rId44"/>
    <hyperlink ref="AV8" r:id="rId45"/>
    <hyperlink ref="AW8" r:id="rId46"/>
    <hyperlink ref="AX8" r:id="rId47"/>
    <hyperlink ref="AY8" r:id="rId48"/>
    <hyperlink ref="AZ8" r:id="rId49"/>
    <hyperlink ref="BG8" r:id="rId50"/>
    <hyperlink ref="BH8" r:id="rId51"/>
    <hyperlink ref="BI8" r:id="rId52"/>
    <hyperlink ref="BJ8" r:id="rId53"/>
    <hyperlink ref="BK8" r:id="rId54"/>
    <hyperlink ref="BM8" r:id="rId55"/>
    <hyperlink ref="BL8" r:id="rId56"/>
  </hyperlinks>
  <pageMargins left="0.75" right="0.75" top="1" bottom="1" header="0.5" footer="0.5"/>
  <pageSetup orientation="portrait" r:id="rId5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25" workbookViewId="0">
      <selection activeCell="C48" sqref="C48"/>
    </sheetView>
  </sheetViews>
  <sheetFormatPr defaultRowHeight="12.75" x14ac:dyDescent="0.2"/>
  <cols>
    <col min="1" max="1" width="36.85546875" customWidth="1"/>
    <col min="2" max="3" width="15.5703125" customWidth="1"/>
    <col min="6" max="6" width="18.42578125" customWidth="1"/>
    <col min="7" max="7" width="15" customWidth="1"/>
  </cols>
  <sheetData>
    <row r="1" spans="1:10" s="28" customFormat="1" ht="15.75" x14ac:dyDescent="0.25">
      <c r="A1" s="16" t="s">
        <v>158</v>
      </c>
      <c r="B1" s="16" t="s">
        <v>9</v>
      </c>
      <c r="C1" s="16"/>
      <c r="D1" s="28" t="s">
        <v>150</v>
      </c>
      <c r="F1" s="16" t="s">
        <v>166</v>
      </c>
      <c r="G1" s="16" t="s">
        <v>9</v>
      </c>
      <c r="H1" s="16"/>
      <c r="J1" s="28" t="s">
        <v>188</v>
      </c>
    </row>
    <row r="2" spans="1:10" x14ac:dyDescent="0.2">
      <c r="A2" s="1"/>
      <c r="B2" s="1"/>
      <c r="C2" s="1"/>
      <c r="F2" s="1"/>
      <c r="G2" s="1"/>
      <c r="H2" s="1"/>
    </row>
    <row r="3" spans="1:10" x14ac:dyDescent="0.2">
      <c r="A3" s="26" t="s">
        <v>95</v>
      </c>
      <c r="B3" s="2">
        <v>94.736842105263165</v>
      </c>
      <c r="F3" s="1"/>
    </row>
    <row r="4" spans="1:10" x14ac:dyDescent="0.2">
      <c r="A4" s="26" t="s">
        <v>96</v>
      </c>
      <c r="B4" s="2">
        <v>77.35849056603773</v>
      </c>
      <c r="D4">
        <v>0</v>
      </c>
      <c r="F4" s="25"/>
    </row>
    <row r="5" spans="1:10" x14ac:dyDescent="0.2">
      <c r="A5" s="26" t="s">
        <v>149</v>
      </c>
      <c r="B5" s="2">
        <v>85.416666666666671</v>
      </c>
      <c r="C5" t="s">
        <v>199</v>
      </c>
      <c r="D5">
        <v>0</v>
      </c>
      <c r="F5" s="1" t="s">
        <v>159</v>
      </c>
    </row>
    <row r="6" spans="1:10" x14ac:dyDescent="0.2">
      <c r="A6" s="26" t="s">
        <v>97</v>
      </c>
      <c r="B6" s="2">
        <v>77.272727272727266</v>
      </c>
      <c r="C6" t="s">
        <v>199</v>
      </c>
      <c r="D6">
        <v>1</v>
      </c>
      <c r="E6" t="s">
        <v>151</v>
      </c>
      <c r="F6" s="1" t="s">
        <v>161</v>
      </c>
      <c r="G6" s="2">
        <f>'table vs div'!C14</f>
        <v>42.111111111111114</v>
      </c>
      <c r="H6" s="40"/>
    </row>
    <row r="7" spans="1:10" x14ac:dyDescent="0.2">
      <c r="A7" s="26" t="s">
        <v>98</v>
      </c>
      <c r="B7" s="2">
        <v>100</v>
      </c>
      <c r="D7">
        <v>0</v>
      </c>
      <c r="F7" s="1"/>
      <c r="G7" s="18"/>
    </row>
    <row r="8" spans="1:10" x14ac:dyDescent="0.2">
      <c r="A8" s="26" t="s">
        <v>99</v>
      </c>
      <c r="B8" s="2">
        <v>33.333333333333336</v>
      </c>
      <c r="D8">
        <v>0</v>
      </c>
      <c r="F8" s="1" t="s">
        <v>160</v>
      </c>
    </row>
    <row r="9" spans="1:10" x14ac:dyDescent="0.2">
      <c r="A9" s="26" t="s">
        <v>100</v>
      </c>
      <c r="B9" s="2">
        <v>82.4</v>
      </c>
      <c r="C9" s="18"/>
      <c r="D9">
        <v>0</v>
      </c>
      <c r="F9" s="1" t="s">
        <v>161</v>
      </c>
      <c r="G9" s="2">
        <f>'table vs div'!C65</f>
        <v>64.255319148936167</v>
      </c>
      <c r="H9" s="40"/>
    </row>
    <row r="10" spans="1:10" x14ac:dyDescent="0.2">
      <c r="A10" s="26" t="s">
        <v>101</v>
      </c>
      <c r="B10" s="2">
        <v>59.183673469387756</v>
      </c>
      <c r="D10">
        <v>0</v>
      </c>
    </row>
    <row r="11" spans="1:10" x14ac:dyDescent="0.2">
      <c r="A11" s="26" t="s">
        <v>190</v>
      </c>
      <c r="B11">
        <v>100</v>
      </c>
      <c r="D11">
        <v>1</v>
      </c>
      <c r="E11" t="s">
        <v>151</v>
      </c>
      <c r="F11" s="1" t="s">
        <v>150</v>
      </c>
      <c r="G11" s="2">
        <f>cms!C24</f>
        <v>0</v>
      </c>
      <c r="H11" s="40"/>
    </row>
    <row r="12" spans="1:10" x14ac:dyDescent="0.2">
      <c r="A12" s="26" t="s">
        <v>191</v>
      </c>
      <c r="B12">
        <v>100</v>
      </c>
      <c r="D12">
        <v>1</v>
      </c>
      <c r="E12" t="s">
        <v>204</v>
      </c>
    </row>
    <row r="13" spans="1:10" x14ac:dyDescent="0.2">
      <c r="A13" s="26" t="s">
        <v>104</v>
      </c>
      <c r="B13" s="2">
        <v>95</v>
      </c>
      <c r="D13">
        <v>1</v>
      </c>
      <c r="E13" t="s">
        <v>151</v>
      </c>
      <c r="F13" s="1" t="s">
        <v>165</v>
      </c>
      <c r="G13" s="2" t="e">
        <f>cms!C71</f>
        <v>#DIV/0!</v>
      </c>
      <c r="H13" s="40"/>
    </row>
    <row r="14" spans="1:10" x14ac:dyDescent="0.2">
      <c r="A14" s="26" t="s">
        <v>105</v>
      </c>
      <c r="D14">
        <v>0</v>
      </c>
    </row>
    <row r="15" spans="1:10" x14ac:dyDescent="0.2">
      <c r="A15" s="26" t="s">
        <v>106</v>
      </c>
      <c r="D15">
        <v>1</v>
      </c>
      <c r="E15" t="s">
        <v>204</v>
      </c>
    </row>
    <row r="16" spans="1:10" x14ac:dyDescent="0.2">
      <c r="A16" s="26" t="s">
        <v>107</v>
      </c>
      <c r="D16">
        <v>0</v>
      </c>
    </row>
    <row r="17" spans="1:5" x14ac:dyDescent="0.2">
      <c r="A17" s="26" t="s">
        <v>108</v>
      </c>
      <c r="D17">
        <v>1</v>
      </c>
      <c r="E17" t="s">
        <v>151</v>
      </c>
    </row>
    <row r="18" spans="1:5" x14ac:dyDescent="0.2">
      <c r="A18" s="26" t="s">
        <v>109</v>
      </c>
      <c r="D18">
        <v>1</v>
      </c>
      <c r="E18" t="s">
        <v>152</v>
      </c>
    </row>
    <row r="19" spans="1:5" x14ac:dyDescent="0.2">
      <c r="A19" s="26" t="s">
        <v>110</v>
      </c>
      <c r="D19">
        <v>0</v>
      </c>
    </row>
    <row r="20" spans="1:5" x14ac:dyDescent="0.2">
      <c r="A20" s="26" t="s">
        <v>111</v>
      </c>
      <c r="D20">
        <v>0</v>
      </c>
    </row>
    <row r="21" spans="1:5" x14ac:dyDescent="0.2">
      <c r="A21" s="26" t="s">
        <v>112</v>
      </c>
      <c r="D21">
        <v>1</v>
      </c>
      <c r="E21" t="s">
        <v>152</v>
      </c>
    </row>
    <row r="22" spans="1:5" x14ac:dyDescent="0.2">
      <c r="A22" s="26" t="s">
        <v>113</v>
      </c>
      <c r="D22">
        <v>0</v>
      </c>
    </row>
    <row r="23" spans="1:5" x14ac:dyDescent="0.2">
      <c r="A23" s="26" t="s">
        <v>114</v>
      </c>
      <c r="D23">
        <v>1</v>
      </c>
      <c r="E23" t="s">
        <v>207</v>
      </c>
    </row>
    <row r="24" spans="1:5" x14ac:dyDescent="0.2">
      <c r="A24" s="26" t="s">
        <v>192</v>
      </c>
      <c r="D24">
        <v>0</v>
      </c>
    </row>
    <row r="25" spans="1:5" x14ac:dyDescent="0.2">
      <c r="A25" s="26" t="s">
        <v>115</v>
      </c>
      <c r="D25">
        <v>0</v>
      </c>
    </row>
    <row r="26" spans="1:5" x14ac:dyDescent="0.2">
      <c r="A26" s="26" t="s">
        <v>116</v>
      </c>
      <c r="D26">
        <v>0</v>
      </c>
    </row>
    <row r="27" spans="1:5" x14ac:dyDescent="0.2">
      <c r="A27" s="25" t="s">
        <v>117</v>
      </c>
      <c r="D27">
        <v>1</v>
      </c>
      <c r="E27" t="s">
        <v>151</v>
      </c>
    </row>
    <row r="28" spans="1:5" x14ac:dyDescent="0.2">
      <c r="A28" s="25" t="s">
        <v>118</v>
      </c>
      <c r="D28">
        <v>1</v>
      </c>
      <c r="E28" t="s">
        <v>151</v>
      </c>
    </row>
    <row r="29" spans="1:5" x14ac:dyDescent="0.2">
      <c r="A29" s="25" t="s">
        <v>193</v>
      </c>
      <c r="D29">
        <v>0</v>
      </c>
    </row>
    <row r="30" spans="1:5" x14ac:dyDescent="0.2">
      <c r="A30" s="25" t="s">
        <v>120</v>
      </c>
      <c r="D30">
        <v>1</v>
      </c>
      <c r="E30" t="s">
        <v>153</v>
      </c>
    </row>
    <row r="31" spans="1:5" x14ac:dyDescent="0.2">
      <c r="A31" s="25" t="s">
        <v>121</v>
      </c>
      <c r="D31">
        <v>1</v>
      </c>
      <c r="E31" t="s">
        <v>154</v>
      </c>
    </row>
    <row r="32" spans="1:5" x14ac:dyDescent="0.2">
      <c r="A32" s="25" t="s">
        <v>194</v>
      </c>
      <c r="D32">
        <v>1</v>
      </c>
      <c r="E32" t="s">
        <v>168</v>
      </c>
    </row>
    <row r="33" spans="1:5" x14ac:dyDescent="0.2">
      <c r="A33" s="25" t="s">
        <v>123</v>
      </c>
      <c r="D33">
        <v>0</v>
      </c>
    </row>
    <row r="34" spans="1:5" x14ac:dyDescent="0.2">
      <c r="A34" s="25" t="s">
        <v>195</v>
      </c>
      <c r="D34">
        <v>0</v>
      </c>
    </row>
    <row r="35" spans="1:5" x14ac:dyDescent="0.2">
      <c r="A35" s="25" t="s">
        <v>125</v>
      </c>
      <c r="D35">
        <v>0</v>
      </c>
    </row>
    <row r="36" spans="1:5" x14ac:dyDescent="0.2">
      <c r="A36" s="25" t="s">
        <v>196</v>
      </c>
      <c r="C36" t="s">
        <v>199</v>
      </c>
      <c r="D36">
        <v>0</v>
      </c>
    </row>
    <row r="37" spans="1:5" x14ac:dyDescent="0.2">
      <c r="A37" s="25" t="s">
        <v>155</v>
      </c>
      <c r="D37">
        <v>0</v>
      </c>
    </row>
    <row r="38" spans="1:5" x14ac:dyDescent="0.2">
      <c r="A38" s="25" t="s">
        <v>127</v>
      </c>
      <c r="C38" t="s">
        <v>199</v>
      </c>
      <c r="D38">
        <v>0</v>
      </c>
    </row>
    <row r="39" spans="1:5" x14ac:dyDescent="0.2">
      <c r="A39" s="25" t="s">
        <v>128</v>
      </c>
      <c r="C39" t="s">
        <v>199</v>
      </c>
      <c r="D39">
        <v>0</v>
      </c>
    </row>
    <row r="40" spans="1:5" x14ac:dyDescent="0.2">
      <c r="A40" s="25" t="s">
        <v>129</v>
      </c>
      <c r="D40">
        <v>0</v>
      </c>
    </row>
    <row r="41" spans="1:5" x14ac:dyDescent="0.2">
      <c r="A41" s="25" t="s">
        <v>130</v>
      </c>
      <c r="D41">
        <v>0</v>
      </c>
    </row>
    <row r="42" spans="1:5" x14ac:dyDescent="0.2">
      <c r="A42" s="25" t="s">
        <v>131</v>
      </c>
      <c r="C42" t="s">
        <v>199</v>
      </c>
      <c r="D42">
        <v>0</v>
      </c>
    </row>
    <row r="43" spans="1:5" x14ac:dyDescent="0.2">
      <c r="A43" s="25" t="s">
        <v>156</v>
      </c>
      <c r="D43">
        <v>0</v>
      </c>
    </row>
    <row r="44" spans="1:5" x14ac:dyDescent="0.2">
      <c r="A44" s="25" t="s">
        <v>197</v>
      </c>
      <c r="D44">
        <v>0</v>
      </c>
    </row>
    <row r="45" spans="1:5" x14ac:dyDescent="0.2">
      <c r="A45" s="25" t="s">
        <v>133</v>
      </c>
      <c r="D45">
        <v>0</v>
      </c>
    </row>
    <row r="46" spans="1:5" x14ac:dyDescent="0.2">
      <c r="A46" s="25" t="s">
        <v>134</v>
      </c>
      <c r="D46">
        <v>0</v>
      </c>
    </row>
    <row r="47" spans="1:5" x14ac:dyDescent="0.2">
      <c r="A47" s="25" t="s">
        <v>157</v>
      </c>
      <c r="D47">
        <v>1</v>
      </c>
      <c r="E47" t="s">
        <v>151</v>
      </c>
    </row>
    <row r="48" spans="1:5" x14ac:dyDescent="0.2">
      <c r="A48" s="25" t="s">
        <v>135</v>
      </c>
      <c r="D48">
        <v>1</v>
      </c>
      <c r="E48" t="s">
        <v>198</v>
      </c>
    </row>
    <row r="49" spans="1:6" x14ac:dyDescent="0.2">
      <c r="A49" s="25" t="s">
        <v>136</v>
      </c>
    </row>
    <row r="50" spans="1:6" x14ac:dyDescent="0.2">
      <c r="A50" s="25" t="s">
        <v>137</v>
      </c>
    </row>
    <row r="51" spans="1:6" x14ac:dyDescent="0.2">
      <c r="A51" s="25" t="s">
        <v>138</v>
      </c>
    </row>
    <row r="52" spans="1:6" x14ac:dyDescent="0.2">
      <c r="A52" s="25" t="s">
        <v>139</v>
      </c>
    </row>
    <row r="53" spans="1:6" x14ac:dyDescent="0.2">
      <c r="A53" s="25" t="s">
        <v>140</v>
      </c>
      <c r="D53">
        <v>1</v>
      </c>
      <c r="E53" t="s">
        <v>198</v>
      </c>
    </row>
    <row r="54" spans="1:6" x14ac:dyDescent="0.2">
      <c r="A54" s="25" t="s">
        <v>141</v>
      </c>
    </row>
    <row r="55" spans="1:6" x14ac:dyDescent="0.2">
      <c r="A55" s="25" t="s">
        <v>142</v>
      </c>
      <c r="D55">
        <v>1</v>
      </c>
      <c r="E55" t="s">
        <v>151</v>
      </c>
    </row>
    <row r="56" spans="1:6" x14ac:dyDescent="0.2">
      <c r="A56" s="25" t="s">
        <v>143</v>
      </c>
    </row>
    <row r="57" spans="1:6" x14ac:dyDescent="0.2">
      <c r="A57" s="25" t="s">
        <v>144</v>
      </c>
      <c r="D57">
        <v>1</v>
      </c>
      <c r="E57" t="s">
        <v>151</v>
      </c>
    </row>
    <row r="58" spans="1:6" x14ac:dyDescent="0.2">
      <c r="A58" s="25" t="s">
        <v>145</v>
      </c>
      <c r="D58">
        <v>1</v>
      </c>
      <c r="E58" t="s">
        <v>151</v>
      </c>
    </row>
    <row r="59" spans="1:6" x14ac:dyDescent="0.2">
      <c r="B59" s="1"/>
      <c r="C59" s="1"/>
    </row>
    <row r="60" spans="1:6" ht="15.75" x14ac:dyDescent="0.25">
      <c r="B60" s="34">
        <f>B59/56</f>
        <v>0</v>
      </c>
      <c r="C60" s="34"/>
      <c r="F60">
        <f>AVERAGE(B3:B58)</f>
        <v>82.24561212849234</v>
      </c>
    </row>
    <row r="63" spans="1:6" x14ac:dyDescent="0.2">
      <c r="A63" s="25" t="s">
        <v>139</v>
      </c>
      <c r="B63">
        <v>91</v>
      </c>
    </row>
    <row r="64" spans="1:6" x14ac:dyDescent="0.2">
      <c r="A64" s="25" t="s">
        <v>140</v>
      </c>
      <c r="B64">
        <v>34</v>
      </c>
    </row>
    <row r="65" spans="1:3" x14ac:dyDescent="0.2">
      <c r="A65" s="25" t="s">
        <v>141</v>
      </c>
      <c r="B65">
        <v>100</v>
      </c>
    </row>
    <row r="66" spans="1:3" x14ac:dyDescent="0.2">
      <c r="A66" s="25" t="s">
        <v>142</v>
      </c>
      <c r="B66">
        <v>0</v>
      </c>
    </row>
    <row r="67" spans="1:3" x14ac:dyDescent="0.2">
      <c r="A67" s="25" t="s">
        <v>143</v>
      </c>
      <c r="B67">
        <v>89</v>
      </c>
    </row>
    <row r="68" spans="1:3" x14ac:dyDescent="0.2">
      <c r="A68" s="25" t="s">
        <v>144</v>
      </c>
      <c r="B68">
        <v>2</v>
      </c>
    </row>
    <row r="69" spans="1:3" x14ac:dyDescent="0.2">
      <c r="A69" s="25" t="s">
        <v>145</v>
      </c>
      <c r="B69">
        <v>86</v>
      </c>
    </row>
    <row r="70" spans="1:3" x14ac:dyDescent="0.2">
      <c r="B70" s="1">
        <f>SUM(B63:B69)</f>
        <v>402</v>
      </c>
      <c r="C70" s="1"/>
    </row>
    <row r="71" spans="1:3" ht="15.75" x14ac:dyDescent="0.25">
      <c r="B71" s="30">
        <f>B70/7</f>
        <v>57.428571428571431</v>
      </c>
      <c r="C71" s="30"/>
    </row>
  </sheetData>
  <hyperlinks>
    <hyperlink ref="A16" r:id="rId1"/>
    <hyperlink ref="A37" r:id="rId2"/>
    <hyperlink ref="A40" r:id="rId3"/>
    <hyperlink ref="A44" r:id="rId4"/>
    <hyperlink ref="A46" r:id="rId5"/>
    <hyperlink ref="A12" r:id="rId6" display="http://www2.library.ucla.edu/"/>
    <hyperlink ref="A13" r:id="rId7"/>
    <hyperlink ref="A3" r:id="rId8"/>
    <hyperlink ref="A4" r:id="rId9"/>
    <hyperlink ref="A5" r:id="rId10"/>
    <hyperlink ref="A6" r:id="rId11"/>
    <hyperlink ref="A7" r:id="rId12"/>
    <hyperlink ref="A8" r:id="rId13"/>
    <hyperlink ref="A10" r:id="rId14"/>
    <hyperlink ref="A11" r:id="rId15" display="http://www.library.drexel.edu/"/>
    <hyperlink ref="A15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 display="http://libraries.cua.edu/welcome.html"/>
    <hyperlink ref="A30" r:id="rId30"/>
    <hyperlink ref="A31" r:id="rId31"/>
    <hyperlink ref="A33" r:id="rId32"/>
    <hyperlink ref="A32" r:id="rId33" display="http://domweb.dom.edu/library/crown/"/>
    <hyperlink ref="A34" r:id="rId34"/>
    <hyperlink ref="A35" r:id="rId35"/>
    <hyperlink ref="A36" r:id="rId36" display="http://www.uky.edu/Libraries/"/>
    <hyperlink ref="A38" r:id="rId37"/>
    <hyperlink ref="A39" r:id="rId38"/>
    <hyperlink ref="A41" r:id="rId39"/>
    <hyperlink ref="A42" r:id="rId40"/>
    <hyperlink ref="A43" r:id="rId41"/>
    <hyperlink ref="A45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5" r:id="rId50"/>
    <hyperlink ref="A56" r:id="rId51"/>
    <hyperlink ref="A57" r:id="rId52"/>
    <hyperlink ref="A58" r:id="rId53"/>
    <hyperlink ref="A54" r:id="rId54"/>
    <hyperlink ref="A63" r:id="rId55"/>
    <hyperlink ref="A64" r:id="rId56"/>
    <hyperlink ref="A66" r:id="rId57"/>
    <hyperlink ref="A67" r:id="rId58"/>
    <hyperlink ref="A68" r:id="rId59"/>
    <hyperlink ref="A69" r:id="rId60"/>
    <hyperlink ref="A65" r:id="rId61"/>
    <hyperlink ref="A9" r:id="rId62"/>
    <hyperlink ref="A14" r:id="rId6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19" workbookViewId="0">
      <selection activeCell="B12" sqref="B12"/>
    </sheetView>
  </sheetViews>
  <sheetFormatPr defaultRowHeight="12.75" x14ac:dyDescent="0.2"/>
  <cols>
    <col min="1" max="1" width="36.85546875" customWidth="1"/>
    <col min="3" max="3" width="16" customWidth="1"/>
    <col min="4" max="4" width="9.7109375" customWidth="1"/>
    <col min="5" max="5" width="10.5703125" customWidth="1"/>
  </cols>
  <sheetData>
    <row r="1" spans="1:5" ht="37.5" customHeight="1" x14ac:dyDescent="0.25">
      <c r="A1" s="16" t="s">
        <v>163</v>
      </c>
      <c r="B1" s="16" t="s">
        <v>3</v>
      </c>
      <c r="C1" s="16" t="s">
        <v>9</v>
      </c>
      <c r="D1" s="31" t="s">
        <v>10</v>
      </c>
      <c r="E1" s="18" t="s">
        <v>150</v>
      </c>
    </row>
    <row r="2" spans="1:5" x14ac:dyDescent="0.2">
      <c r="A2" s="24"/>
    </row>
    <row r="3" spans="1:5" x14ac:dyDescent="0.2">
      <c r="A3" s="22"/>
    </row>
    <row r="4" spans="1:5" x14ac:dyDescent="0.2">
      <c r="A4" s="26"/>
    </row>
    <row r="5" spans="1:5" x14ac:dyDescent="0.2">
      <c r="A5" s="26"/>
    </row>
    <row r="6" spans="1:5" x14ac:dyDescent="0.2">
      <c r="A6" s="26"/>
    </row>
    <row r="7" spans="1:5" x14ac:dyDescent="0.2">
      <c r="A7" s="26"/>
      <c r="D7" s="46"/>
      <c r="E7" s="18"/>
    </row>
    <row r="8" spans="1:5" x14ac:dyDescent="0.2">
      <c r="A8" s="26"/>
      <c r="D8" s="46"/>
      <c r="E8" s="18"/>
    </row>
    <row r="9" spans="1:5" x14ac:dyDescent="0.2">
      <c r="A9" s="26"/>
      <c r="D9" s="46"/>
    </row>
    <row r="10" spans="1:5" x14ac:dyDescent="0.2">
      <c r="A10" s="26"/>
      <c r="D10" s="46"/>
      <c r="E10" s="18"/>
    </row>
    <row r="11" spans="1:5" x14ac:dyDescent="0.2">
      <c r="A11" s="26"/>
      <c r="D11" s="46"/>
      <c r="E11" s="18"/>
    </row>
    <row r="12" spans="1:5" x14ac:dyDescent="0.2">
      <c r="A12" s="26"/>
      <c r="D12" s="46"/>
      <c r="E12" s="18"/>
    </row>
    <row r="13" spans="1:5" x14ac:dyDescent="0.2">
      <c r="A13" s="26"/>
      <c r="D13" s="46"/>
    </row>
    <row r="14" spans="1:5" x14ac:dyDescent="0.2">
      <c r="A14" s="26"/>
      <c r="D14" s="46"/>
    </row>
    <row r="15" spans="1:5" x14ac:dyDescent="0.2">
      <c r="A15" s="25"/>
      <c r="D15" s="46"/>
    </row>
    <row r="16" spans="1:5" x14ac:dyDescent="0.2">
      <c r="A16" s="25"/>
      <c r="D16" s="46"/>
    </row>
    <row r="17" spans="1:5" x14ac:dyDescent="0.2">
      <c r="A17" s="25"/>
      <c r="D17" s="46"/>
    </row>
    <row r="18" spans="1:5" x14ac:dyDescent="0.2">
      <c r="A18" s="25"/>
      <c r="D18" s="46"/>
    </row>
    <row r="19" spans="1:5" x14ac:dyDescent="0.2">
      <c r="A19" s="25"/>
      <c r="D19" s="46"/>
      <c r="E19" s="18"/>
    </row>
    <row r="20" spans="1:5" x14ac:dyDescent="0.2">
      <c r="A20" s="25"/>
      <c r="D20" s="46"/>
    </row>
    <row r="21" spans="1:5" x14ac:dyDescent="0.2">
      <c r="A21" s="25"/>
      <c r="D21" s="46"/>
    </row>
    <row r="22" spans="1:5" x14ac:dyDescent="0.2">
      <c r="A22" s="25"/>
      <c r="D22" s="18"/>
    </row>
    <row r="23" spans="1:5" x14ac:dyDescent="0.2">
      <c r="B23" s="1">
        <f>SUM(B7:B22)</f>
        <v>0</v>
      </c>
      <c r="C23" s="1">
        <f>SUM(C7:C22)</f>
        <v>0</v>
      </c>
      <c r="D23" s="47">
        <f>SUM(D7:D22)</f>
        <v>0</v>
      </c>
      <c r="E23" s="1"/>
    </row>
    <row r="24" spans="1:5" ht="15" x14ac:dyDescent="0.2">
      <c r="B24" s="32">
        <f>B23/14</f>
        <v>0</v>
      </c>
      <c r="C24" s="32">
        <f>C23/14</f>
        <v>0</v>
      </c>
      <c r="D24" s="33">
        <f>D23/14</f>
        <v>0</v>
      </c>
      <c r="E24" s="29"/>
    </row>
    <row r="26" spans="1:5" ht="15.75" x14ac:dyDescent="0.25">
      <c r="A26" s="16" t="s">
        <v>164</v>
      </c>
      <c r="B26" s="16" t="s">
        <v>3</v>
      </c>
      <c r="C26" s="16" t="s">
        <v>9</v>
      </c>
      <c r="D26" s="16" t="s">
        <v>10</v>
      </c>
    </row>
    <row r="27" spans="1:5" x14ac:dyDescent="0.2">
      <c r="A27" s="1"/>
      <c r="B27" s="1"/>
      <c r="C27" s="1"/>
      <c r="D27" s="1"/>
    </row>
    <row r="28" spans="1:5" x14ac:dyDescent="0.2">
      <c r="A28" s="26"/>
      <c r="D28" s="40"/>
    </row>
    <row r="29" spans="1:5" x14ac:dyDescent="0.2">
      <c r="A29" s="26"/>
      <c r="D29" s="46"/>
    </row>
    <row r="30" spans="1:5" x14ac:dyDescent="0.2">
      <c r="A30" s="26"/>
      <c r="D30" s="40"/>
    </row>
    <row r="31" spans="1:5" x14ac:dyDescent="0.2">
      <c r="A31" s="26"/>
      <c r="D31" s="46"/>
    </row>
    <row r="32" spans="1:5" x14ac:dyDescent="0.2">
      <c r="A32" s="26"/>
      <c r="D32" s="46"/>
    </row>
    <row r="33" spans="1:4" x14ac:dyDescent="0.2">
      <c r="A33" s="26"/>
      <c r="C33" s="18"/>
      <c r="D33" s="40"/>
    </row>
    <row r="34" spans="1:4" x14ac:dyDescent="0.2">
      <c r="A34" s="26"/>
      <c r="D34" s="46"/>
    </row>
    <row r="36" spans="1:4" x14ac:dyDescent="0.2">
      <c r="A36" s="26"/>
      <c r="D36" s="40"/>
    </row>
    <row r="37" spans="1:4" x14ac:dyDescent="0.2">
      <c r="A37" s="26"/>
      <c r="D37" s="46"/>
    </row>
    <row r="38" spans="1:4" x14ac:dyDescent="0.2">
      <c r="A38" s="26"/>
      <c r="D38" s="40"/>
    </row>
    <row r="39" spans="1:4" x14ac:dyDescent="0.2">
      <c r="A39" s="26"/>
      <c r="D39" s="46"/>
    </row>
    <row r="40" spans="1:4" x14ac:dyDescent="0.2">
      <c r="A40" s="26"/>
      <c r="D40" s="46"/>
    </row>
    <row r="41" spans="1:4" x14ac:dyDescent="0.2">
      <c r="A41" s="26"/>
      <c r="D41" s="46"/>
    </row>
    <row r="42" spans="1:4" x14ac:dyDescent="0.2">
      <c r="A42" s="26"/>
      <c r="D42" s="46"/>
    </row>
    <row r="43" spans="1:4" x14ac:dyDescent="0.2">
      <c r="A43" s="26"/>
      <c r="D43" s="46"/>
    </row>
    <row r="44" spans="1:4" x14ac:dyDescent="0.2">
      <c r="A44" s="26"/>
      <c r="D44" s="46"/>
    </row>
    <row r="45" spans="1:4" x14ac:dyDescent="0.2">
      <c r="A45" s="26"/>
      <c r="D45" s="46"/>
    </row>
    <row r="46" spans="1:4" x14ac:dyDescent="0.2">
      <c r="A46" s="25"/>
      <c r="D46" s="46"/>
    </row>
    <row r="47" spans="1:4" x14ac:dyDescent="0.2">
      <c r="A47" s="25"/>
      <c r="D47" s="46"/>
    </row>
    <row r="48" spans="1:4" x14ac:dyDescent="0.2">
      <c r="A48" s="25"/>
      <c r="D48" s="46"/>
    </row>
    <row r="49" spans="1:4" x14ac:dyDescent="0.2">
      <c r="A49" s="25"/>
      <c r="D49" s="46"/>
    </row>
    <row r="50" spans="1:4" x14ac:dyDescent="0.2">
      <c r="A50" s="25"/>
      <c r="D50" s="46"/>
    </row>
    <row r="51" spans="1:4" x14ac:dyDescent="0.2">
      <c r="A51" s="25"/>
      <c r="D51" s="40"/>
    </row>
    <row r="52" spans="1:4" x14ac:dyDescent="0.2">
      <c r="A52" s="25"/>
      <c r="D52" s="46"/>
    </row>
    <row r="53" spans="1:4" x14ac:dyDescent="0.2">
      <c r="A53" s="25"/>
      <c r="D53" s="46"/>
    </row>
    <row r="54" spans="1:4" x14ac:dyDescent="0.2">
      <c r="A54" s="25"/>
      <c r="D54" s="40"/>
    </row>
    <row r="55" spans="1:4" x14ac:dyDescent="0.2">
      <c r="A55" s="25"/>
      <c r="D55" s="46"/>
    </row>
    <row r="56" spans="1:4" x14ac:dyDescent="0.2">
      <c r="A56" s="25"/>
      <c r="D56" s="46"/>
    </row>
    <row r="57" spans="1:4" x14ac:dyDescent="0.2">
      <c r="A57" s="25"/>
      <c r="D57" s="46"/>
    </row>
    <row r="58" spans="1:4" x14ac:dyDescent="0.2">
      <c r="A58" s="25"/>
      <c r="D58" s="40"/>
    </row>
    <row r="59" spans="1:4" x14ac:dyDescent="0.2">
      <c r="A59" s="25"/>
      <c r="D59" s="18"/>
    </row>
    <row r="60" spans="1:4" x14ac:dyDescent="0.2">
      <c r="A60" s="25"/>
      <c r="D60" s="46"/>
    </row>
    <row r="61" spans="1:4" x14ac:dyDescent="0.2">
      <c r="A61" s="25"/>
      <c r="D61" s="46"/>
    </row>
    <row r="62" spans="1:4" x14ac:dyDescent="0.2">
      <c r="A62" s="25"/>
      <c r="D62" s="46"/>
    </row>
    <row r="63" spans="1:4" x14ac:dyDescent="0.2">
      <c r="A63" s="25"/>
      <c r="D63" s="46"/>
    </row>
    <row r="64" spans="1:4" x14ac:dyDescent="0.2">
      <c r="A64" s="25"/>
      <c r="D64" s="46"/>
    </row>
    <row r="65" spans="1:4" x14ac:dyDescent="0.2">
      <c r="A65" s="25"/>
      <c r="D65" s="46"/>
    </row>
    <row r="66" spans="1:4" x14ac:dyDescent="0.2">
      <c r="A66" s="25"/>
      <c r="D66" s="18"/>
    </row>
    <row r="67" spans="1:4" x14ac:dyDescent="0.2">
      <c r="A67" s="25"/>
      <c r="D67" s="46"/>
    </row>
    <row r="68" spans="1:4" x14ac:dyDescent="0.2">
      <c r="A68" s="25"/>
      <c r="D68" s="46"/>
    </row>
    <row r="69" spans="1:4" x14ac:dyDescent="0.2">
      <c r="A69" s="25"/>
      <c r="D69" s="46"/>
    </row>
    <row r="70" spans="1:4" x14ac:dyDescent="0.2">
      <c r="B70" s="1">
        <f>SUM(B28:B69)</f>
        <v>0</v>
      </c>
      <c r="C70" s="1">
        <f>SUM(C28:C69)</f>
        <v>0</v>
      </c>
      <c r="D70" s="47">
        <f>SUM(D28:D69)</f>
        <v>0</v>
      </c>
    </row>
    <row r="71" spans="1:4" ht="15.75" x14ac:dyDescent="0.25">
      <c r="B71" s="30" t="e">
        <f>B70/COUNT(B28:B69)</f>
        <v>#DIV/0!</v>
      </c>
      <c r="C71" s="30" t="e">
        <f>C70/COUNT(C28:C69)</f>
        <v>#DIV/0!</v>
      </c>
      <c r="D71" s="34" t="e">
        <f>D70/COUNT(D28:D69)</f>
        <v>#DIV/0!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13" workbookViewId="0">
      <selection activeCell="A35" sqref="A35"/>
    </sheetView>
  </sheetViews>
  <sheetFormatPr defaultRowHeight="12.75" x14ac:dyDescent="0.2"/>
  <cols>
    <col min="1" max="1" width="37.140625" customWidth="1"/>
    <col min="2" max="2" width="12.28515625" customWidth="1"/>
    <col min="3" max="3" width="15.5703125" customWidth="1"/>
    <col min="4" max="4" width="16" customWidth="1"/>
    <col min="5" max="5" width="12" customWidth="1"/>
  </cols>
  <sheetData>
    <row r="1" spans="1:6" s="28" customFormat="1" ht="15.75" x14ac:dyDescent="0.25">
      <c r="A1" s="16" t="s">
        <v>158</v>
      </c>
      <c r="B1" s="16" t="s">
        <v>3</v>
      </c>
      <c r="C1" s="16" t="s">
        <v>9</v>
      </c>
      <c r="D1" s="16" t="s">
        <v>10</v>
      </c>
      <c r="E1" s="16" t="s">
        <v>186</v>
      </c>
    </row>
    <row r="2" spans="1:6" x14ac:dyDescent="0.2">
      <c r="A2" s="1"/>
      <c r="B2" s="1"/>
      <c r="C2" s="1"/>
      <c r="D2" s="1"/>
    </row>
    <row r="3" spans="1:6" x14ac:dyDescent="0.2">
      <c r="A3" s="1" t="s">
        <v>159</v>
      </c>
    </row>
    <row r="4" spans="1:6" x14ac:dyDescent="0.2">
      <c r="A4" s="26" t="s">
        <v>100</v>
      </c>
      <c r="B4">
        <v>25</v>
      </c>
      <c r="C4" s="18">
        <v>85</v>
      </c>
      <c r="D4" s="40">
        <v>0.22123893805309736</v>
      </c>
      <c r="E4">
        <v>0</v>
      </c>
    </row>
    <row r="5" spans="1:6" x14ac:dyDescent="0.2">
      <c r="A5" s="26" t="s">
        <v>105</v>
      </c>
      <c r="B5">
        <v>77</v>
      </c>
      <c r="C5">
        <v>75</v>
      </c>
      <c r="D5" s="40">
        <v>1.4</v>
      </c>
      <c r="E5">
        <v>0</v>
      </c>
      <c r="F5" t="s">
        <v>169</v>
      </c>
    </row>
    <row r="6" spans="1:6" x14ac:dyDescent="0.2">
      <c r="A6" s="26" t="s">
        <v>107</v>
      </c>
      <c r="B6">
        <v>7</v>
      </c>
      <c r="C6">
        <v>96</v>
      </c>
      <c r="D6" s="40">
        <v>0.26923076923076922</v>
      </c>
      <c r="E6">
        <v>1</v>
      </c>
      <c r="F6" t="s">
        <v>167</v>
      </c>
    </row>
    <row r="7" spans="1:6" x14ac:dyDescent="0.2">
      <c r="A7" s="25" t="s">
        <v>155</v>
      </c>
      <c r="B7">
        <v>246</v>
      </c>
      <c r="C7">
        <v>2</v>
      </c>
      <c r="D7" s="40">
        <v>5.7209302325581399</v>
      </c>
      <c r="E7">
        <v>0</v>
      </c>
    </row>
    <row r="8" spans="1:6" x14ac:dyDescent="0.2">
      <c r="A8" s="25" t="s">
        <v>129</v>
      </c>
      <c r="B8">
        <v>1077</v>
      </c>
      <c r="C8">
        <v>24</v>
      </c>
      <c r="D8" s="40">
        <v>23.933333333333334</v>
      </c>
      <c r="E8">
        <v>0</v>
      </c>
    </row>
    <row r="9" spans="1:6" x14ac:dyDescent="0.2">
      <c r="A9" s="25" t="s">
        <v>132</v>
      </c>
      <c r="B9">
        <v>30</v>
      </c>
      <c r="C9">
        <v>0</v>
      </c>
      <c r="D9">
        <v>6</v>
      </c>
      <c r="E9">
        <v>0</v>
      </c>
    </row>
    <row r="10" spans="1:6" x14ac:dyDescent="0.2">
      <c r="A10" s="25" t="s">
        <v>134</v>
      </c>
      <c r="B10">
        <v>21</v>
      </c>
      <c r="C10">
        <v>84</v>
      </c>
      <c r="D10" s="46">
        <v>0.67741935483870963</v>
      </c>
      <c r="E10">
        <v>1</v>
      </c>
    </row>
    <row r="11" spans="1:6" x14ac:dyDescent="0.2">
      <c r="A11" s="25" t="s">
        <v>136</v>
      </c>
      <c r="B11">
        <v>25</v>
      </c>
      <c r="C11">
        <v>0</v>
      </c>
      <c r="D11" s="46">
        <v>1.3888888888888888</v>
      </c>
      <c r="E11">
        <v>0</v>
      </c>
    </row>
    <row r="12" spans="1:6" x14ac:dyDescent="0.2">
      <c r="A12" s="25" t="s">
        <v>137</v>
      </c>
      <c r="B12">
        <v>490</v>
      </c>
      <c r="C12">
        <v>13</v>
      </c>
      <c r="D12" s="18">
        <v>13</v>
      </c>
      <c r="E12" s="18">
        <v>0</v>
      </c>
    </row>
    <row r="13" spans="1:6" x14ac:dyDescent="0.2">
      <c r="B13" s="1">
        <f>SUM(B4:B12)</f>
        <v>1998</v>
      </c>
      <c r="C13" s="1">
        <f>SUM(C4:C12)</f>
        <v>379</v>
      </c>
      <c r="D13" s="47">
        <f>SUM(D4:D12)</f>
        <v>52.611041516902937</v>
      </c>
      <c r="E13">
        <f>SUM(E4:E12)</f>
        <v>2</v>
      </c>
      <c r="F13">
        <f>COUNT(B4:B12)</f>
        <v>9</v>
      </c>
    </row>
    <row r="14" spans="1:6" ht="15.75" x14ac:dyDescent="0.25">
      <c r="B14" s="30">
        <f>B13/9</f>
        <v>222</v>
      </c>
      <c r="C14" s="34">
        <f>C13/9</f>
        <v>42.111111111111114</v>
      </c>
      <c r="D14" s="34">
        <f>D13/9</f>
        <v>5.8456712796558818</v>
      </c>
      <c r="E14" s="48">
        <f>E13/F13</f>
        <v>0.22222222222222221</v>
      </c>
      <c r="F14">
        <v>56</v>
      </c>
    </row>
    <row r="15" spans="1:6" x14ac:dyDescent="0.2">
      <c r="B15" s="2"/>
      <c r="C15" s="2"/>
      <c r="D15" s="2"/>
      <c r="F15" s="29">
        <f>F13/F14</f>
        <v>0.16071428571428573</v>
      </c>
    </row>
    <row r="16" spans="1:6" x14ac:dyDescent="0.2">
      <c r="A16" s="1" t="s">
        <v>160</v>
      </c>
    </row>
    <row r="17" spans="1:4" x14ac:dyDescent="0.2">
      <c r="A17" s="26" t="s">
        <v>95</v>
      </c>
      <c r="B17">
        <v>13</v>
      </c>
      <c r="C17">
        <v>94</v>
      </c>
      <c r="D17" s="40">
        <v>0.16666666666666666</v>
      </c>
    </row>
    <row r="18" spans="1:4" x14ac:dyDescent="0.2">
      <c r="A18" s="26" t="s">
        <v>96</v>
      </c>
      <c r="B18">
        <v>4</v>
      </c>
      <c r="C18">
        <v>94</v>
      </c>
      <c r="D18" s="46">
        <v>8.3333333333333329E-2</v>
      </c>
    </row>
    <row r="19" spans="1:4" x14ac:dyDescent="0.2">
      <c r="A19" s="26" t="s">
        <v>149</v>
      </c>
      <c r="B19">
        <v>11</v>
      </c>
      <c r="C19">
        <v>82</v>
      </c>
      <c r="D19" s="40">
        <v>0.21568627450980393</v>
      </c>
    </row>
    <row r="20" spans="1:4" x14ac:dyDescent="0.2">
      <c r="A20" s="26" t="s">
        <v>97</v>
      </c>
      <c r="B20">
        <v>2</v>
      </c>
      <c r="C20">
        <v>97</v>
      </c>
      <c r="D20" s="18">
        <v>0.06</v>
      </c>
    </row>
    <row r="21" spans="1:4" x14ac:dyDescent="0.2">
      <c r="A21" s="26" t="s">
        <v>98</v>
      </c>
      <c r="B21">
        <v>0</v>
      </c>
      <c r="C21">
        <v>100</v>
      </c>
      <c r="D21" s="18">
        <v>0</v>
      </c>
    </row>
    <row r="22" spans="1:4" x14ac:dyDescent="0.2">
      <c r="A22" s="26" t="s">
        <v>99</v>
      </c>
      <c r="B22">
        <v>60</v>
      </c>
      <c r="C22">
        <v>33</v>
      </c>
      <c r="D22" s="46">
        <v>1.3953488372093024</v>
      </c>
    </row>
    <row r="23" spans="1:4" x14ac:dyDescent="0.2">
      <c r="A23" s="26" t="s">
        <v>101</v>
      </c>
      <c r="B23">
        <v>34</v>
      </c>
      <c r="C23">
        <v>80</v>
      </c>
      <c r="D23" s="46">
        <v>0.85</v>
      </c>
    </row>
    <row r="24" spans="1:4" x14ac:dyDescent="0.2">
      <c r="A24" s="26" t="s">
        <v>102</v>
      </c>
      <c r="B24">
        <v>235</v>
      </c>
      <c r="C24">
        <v>44</v>
      </c>
      <c r="D24" s="46">
        <v>4.1228070175438596</v>
      </c>
    </row>
    <row r="25" spans="1:4" x14ac:dyDescent="0.2">
      <c r="A25" s="26" t="s">
        <v>103</v>
      </c>
      <c r="B25">
        <v>0</v>
      </c>
      <c r="C25">
        <v>100</v>
      </c>
      <c r="D25" s="18">
        <v>0</v>
      </c>
    </row>
    <row r="26" spans="1:4" x14ac:dyDescent="0.2">
      <c r="A26" s="26" t="s">
        <v>104</v>
      </c>
      <c r="B26">
        <v>103</v>
      </c>
      <c r="C26">
        <v>96</v>
      </c>
      <c r="D26" s="46">
        <v>1.5373134328358209</v>
      </c>
    </row>
    <row r="27" spans="1:4" x14ac:dyDescent="0.2">
      <c r="A27" s="26" t="s">
        <v>106</v>
      </c>
      <c r="B27">
        <v>178</v>
      </c>
      <c r="C27">
        <v>13</v>
      </c>
      <c r="D27" s="46">
        <v>2.1707317073170733</v>
      </c>
    </row>
    <row r="28" spans="1:4" x14ac:dyDescent="0.2">
      <c r="A28" s="26" t="s">
        <v>108</v>
      </c>
      <c r="B28">
        <v>54</v>
      </c>
      <c r="C28">
        <v>84</v>
      </c>
      <c r="D28" s="46">
        <v>0.9642857142857143</v>
      </c>
    </row>
    <row r="29" spans="1:4" x14ac:dyDescent="0.2">
      <c r="A29" s="26" t="s">
        <v>109</v>
      </c>
      <c r="B29">
        <v>12</v>
      </c>
      <c r="C29">
        <v>96</v>
      </c>
      <c r="D29" s="46">
        <v>0.26666666666666666</v>
      </c>
    </row>
    <row r="30" spans="1:4" x14ac:dyDescent="0.2">
      <c r="A30" s="26" t="s">
        <v>110</v>
      </c>
      <c r="B30">
        <v>188</v>
      </c>
      <c r="C30">
        <v>72</v>
      </c>
      <c r="D30" s="46">
        <v>1.88</v>
      </c>
    </row>
    <row r="31" spans="1:4" x14ac:dyDescent="0.2">
      <c r="A31" s="26" t="s">
        <v>111</v>
      </c>
      <c r="B31">
        <v>0</v>
      </c>
      <c r="C31">
        <v>100</v>
      </c>
      <c r="D31" s="18">
        <v>0</v>
      </c>
    </row>
    <row r="32" spans="1:4" x14ac:dyDescent="0.2">
      <c r="A32" s="26" t="s">
        <v>112</v>
      </c>
      <c r="B32">
        <v>19</v>
      </c>
      <c r="C32">
        <v>81</v>
      </c>
      <c r="D32" s="46">
        <v>0.40425531914893614</v>
      </c>
    </row>
    <row r="33" spans="1:4" x14ac:dyDescent="0.2">
      <c r="A33" s="26" t="s">
        <v>113</v>
      </c>
      <c r="B33">
        <v>0</v>
      </c>
      <c r="C33">
        <v>100</v>
      </c>
      <c r="D33" s="18">
        <v>0</v>
      </c>
    </row>
    <row r="34" spans="1:4" x14ac:dyDescent="0.2">
      <c r="A34" s="26" t="s">
        <v>114</v>
      </c>
      <c r="B34">
        <v>18</v>
      </c>
      <c r="C34">
        <v>83</v>
      </c>
      <c r="D34" s="46">
        <v>0.43902439024390244</v>
      </c>
    </row>
    <row r="35" spans="1:4" x14ac:dyDescent="0.2">
      <c r="A35" s="26" t="s">
        <v>192</v>
      </c>
      <c r="B35">
        <v>13</v>
      </c>
      <c r="C35">
        <v>92</v>
      </c>
      <c r="D35" s="46">
        <v>0.26</v>
      </c>
    </row>
    <row r="36" spans="1:4" x14ac:dyDescent="0.2">
      <c r="A36" s="26" t="s">
        <v>115</v>
      </c>
      <c r="B36">
        <v>6</v>
      </c>
      <c r="C36">
        <v>91</v>
      </c>
      <c r="D36" s="46">
        <v>0.17647058823529413</v>
      </c>
    </row>
    <row r="37" spans="1:4" x14ac:dyDescent="0.2">
      <c r="A37" s="26" t="s">
        <v>116</v>
      </c>
      <c r="B37">
        <v>69</v>
      </c>
      <c r="C37">
        <v>78</v>
      </c>
      <c r="D37" s="46">
        <v>0.75</v>
      </c>
    </row>
    <row r="38" spans="1:4" x14ac:dyDescent="0.2">
      <c r="A38" s="25" t="s">
        <v>117</v>
      </c>
      <c r="B38">
        <v>273</v>
      </c>
      <c r="C38">
        <v>4</v>
      </c>
      <c r="D38" s="46">
        <v>5.0555555555555554</v>
      </c>
    </row>
    <row r="39" spans="1:4" x14ac:dyDescent="0.2">
      <c r="A39" s="25" t="s">
        <v>118</v>
      </c>
      <c r="B39">
        <v>76</v>
      </c>
      <c r="C39">
        <v>10</v>
      </c>
      <c r="D39" s="46">
        <v>0.90476190476190477</v>
      </c>
    </row>
    <row r="40" spans="1:4" x14ac:dyDescent="0.2">
      <c r="A40" s="25" t="s">
        <v>119</v>
      </c>
      <c r="B40">
        <v>230</v>
      </c>
      <c r="C40">
        <v>0</v>
      </c>
      <c r="D40" s="18">
        <v>5</v>
      </c>
    </row>
    <row r="41" spans="1:4" x14ac:dyDescent="0.2">
      <c r="A41" s="25" t="s">
        <v>120</v>
      </c>
      <c r="B41">
        <v>0</v>
      </c>
      <c r="C41">
        <v>100</v>
      </c>
      <c r="D41" s="18">
        <v>0</v>
      </c>
    </row>
    <row r="42" spans="1:4" x14ac:dyDescent="0.2">
      <c r="A42" s="25" t="s">
        <v>121</v>
      </c>
      <c r="B42">
        <v>56</v>
      </c>
      <c r="C42">
        <v>94</v>
      </c>
      <c r="D42" s="46">
        <v>1.8064516129032258</v>
      </c>
    </row>
    <row r="43" spans="1:4" x14ac:dyDescent="0.2">
      <c r="A43" s="25" t="s">
        <v>122</v>
      </c>
      <c r="B43">
        <v>24</v>
      </c>
      <c r="C43">
        <v>4</v>
      </c>
      <c r="D43" s="46">
        <v>0.96</v>
      </c>
    </row>
    <row r="44" spans="1:4" x14ac:dyDescent="0.2">
      <c r="A44" s="25" t="s">
        <v>123</v>
      </c>
      <c r="B44">
        <v>32</v>
      </c>
      <c r="C44">
        <v>87</v>
      </c>
      <c r="D44" s="46">
        <v>1.032258064516129</v>
      </c>
    </row>
    <row r="45" spans="1:4" x14ac:dyDescent="0.2">
      <c r="A45" s="25" t="s">
        <v>124</v>
      </c>
      <c r="B45">
        <v>147</v>
      </c>
      <c r="C45">
        <v>91</v>
      </c>
      <c r="D45" s="46">
        <v>4.59375</v>
      </c>
    </row>
    <row r="46" spans="1:4" x14ac:dyDescent="0.2">
      <c r="A46" s="25" t="s">
        <v>125</v>
      </c>
      <c r="B46">
        <v>1</v>
      </c>
      <c r="C46">
        <v>98</v>
      </c>
      <c r="D46" s="46">
        <v>1.7241379310344827E-2</v>
      </c>
    </row>
    <row r="47" spans="1:4" x14ac:dyDescent="0.2">
      <c r="A47" s="25" t="s">
        <v>126</v>
      </c>
      <c r="B47">
        <v>36</v>
      </c>
      <c r="C47">
        <v>8</v>
      </c>
      <c r="D47" s="46">
        <v>0.92307692307692313</v>
      </c>
    </row>
    <row r="48" spans="1:4" x14ac:dyDescent="0.2">
      <c r="A48" s="25" t="s">
        <v>127</v>
      </c>
      <c r="B48">
        <v>308</v>
      </c>
      <c r="C48">
        <v>0</v>
      </c>
      <c r="D48" s="46">
        <v>7.5121951219512191</v>
      </c>
    </row>
    <row r="49" spans="1:6" x14ac:dyDescent="0.2">
      <c r="A49" s="25" t="s">
        <v>128</v>
      </c>
      <c r="B49">
        <v>155</v>
      </c>
      <c r="C49">
        <v>4</v>
      </c>
      <c r="D49" s="46">
        <v>3.4444444444444446</v>
      </c>
    </row>
    <row r="50" spans="1:6" x14ac:dyDescent="0.2">
      <c r="A50" s="25" t="s">
        <v>130</v>
      </c>
      <c r="B50">
        <v>52</v>
      </c>
      <c r="C50">
        <v>24</v>
      </c>
      <c r="D50" s="46">
        <v>1.368421052631579</v>
      </c>
    </row>
    <row r="51" spans="1:6" x14ac:dyDescent="0.2">
      <c r="A51" s="25" t="s">
        <v>131</v>
      </c>
      <c r="B51">
        <v>629</v>
      </c>
      <c r="C51">
        <v>0</v>
      </c>
      <c r="D51" s="46">
        <v>11.035087719298245</v>
      </c>
    </row>
    <row r="52" spans="1:6" x14ac:dyDescent="0.2">
      <c r="A52" s="25" t="s">
        <v>156</v>
      </c>
      <c r="B52">
        <v>45</v>
      </c>
      <c r="C52">
        <v>81</v>
      </c>
      <c r="D52" s="46">
        <v>1.7307692307692308</v>
      </c>
    </row>
    <row r="53" spans="1:6" x14ac:dyDescent="0.2">
      <c r="A53" s="25" t="s">
        <v>133</v>
      </c>
      <c r="B53">
        <v>0</v>
      </c>
      <c r="C53">
        <v>100</v>
      </c>
      <c r="D53" s="18">
        <v>0</v>
      </c>
    </row>
    <row r="54" spans="1:6" x14ac:dyDescent="0.2">
      <c r="A54" s="25" t="s">
        <v>157</v>
      </c>
      <c r="B54">
        <v>0</v>
      </c>
      <c r="C54">
        <v>100</v>
      </c>
      <c r="D54" s="18">
        <v>0</v>
      </c>
    </row>
    <row r="55" spans="1:6" x14ac:dyDescent="0.2">
      <c r="A55" s="25" t="s">
        <v>135</v>
      </c>
      <c r="B55">
        <v>9</v>
      </c>
      <c r="C55">
        <v>91</v>
      </c>
      <c r="D55" s="46">
        <v>0.20930232558139536</v>
      </c>
    </row>
    <row r="56" spans="1:6" x14ac:dyDescent="0.2">
      <c r="A56" s="25" t="s">
        <v>138</v>
      </c>
      <c r="B56">
        <v>301</v>
      </c>
      <c r="C56">
        <v>12</v>
      </c>
      <c r="D56" s="46">
        <v>4.1232876712328768</v>
      </c>
    </row>
    <row r="57" spans="1:6" x14ac:dyDescent="0.2">
      <c r="A57" s="25" t="s">
        <v>139</v>
      </c>
      <c r="B57">
        <v>56</v>
      </c>
      <c r="C57">
        <v>91</v>
      </c>
      <c r="D57" s="46">
        <v>1.1914893617021276</v>
      </c>
    </row>
    <row r="58" spans="1:6" x14ac:dyDescent="0.2">
      <c r="A58" s="25" t="s">
        <v>140</v>
      </c>
      <c r="B58">
        <v>75</v>
      </c>
      <c r="C58">
        <v>34</v>
      </c>
      <c r="D58" s="46">
        <v>2.5862068965517242</v>
      </c>
    </row>
    <row r="59" spans="1:6" x14ac:dyDescent="0.2">
      <c r="A59" s="25" t="s">
        <v>141</v>
      </c>
      <c r="B59">
        <v>0</v>
      </c>
      <c r="C59">
        <v>100</v>
      </c>
      <c r="D59" s="18">
        <v>0</v>
      </c>
    </row>
    <row r="60" spans="1:6" x14ac:dyDescent="0.2">
      <c r="A60" s="25" t="s">
        <v>142</v>
      </c>
      <c r="B60">
        <v>123</v>
      </c>
      <c r="C60">
        <v>0</v>
      </c>
      <c r="D60" s="46">
        <v>1.732394366197183</v>
      </c>
    </row>
    <row r="61" spans="1:6" x14ac:dyDescent="0.2">
      <c r="A61" s="25" t="s">
        <v>143</v>
      </c>
      <c r="B61">
        <v>15</v>
      </c>
      <c r="C61">
        <v>89</v>
      </c>
      <c r="D61" s="46">
        <v>0.33333333333333331</v>
      </c>
    </row>
    <row r="62" spans="1:6" x14ac:dyDescent="0.2">
      <c r="A62" s="25" t="s">
        <v>144</v>
      </c>
      <c r="B62">
        <v>319</v>
      </c>
      <c r="C62">
        <v>2</v>
      </c>
      <c r="D62" s="46">
        <v>3.2551020408163267</v>
      </c>
    </row>
    <row r="63" spans="1:6" x14ac:dyDescent="0.2">
      <c r="A63" s="25" t="s">
        <v>145</v>
      </c>
      <c r="B63">
        <v>4</v>
      </c>
      <c r="C63">
        <v>86</v>
      </c>
      <c r="D63" s="46">
        <v>9.0909090909090912E-2</v>
      </c>
    </row>
    <row r="64" spans="1:6" x14ac:dyDescent="0.2">
      <c r="B64" s="1">
        <f>SUM(B17:B63)</f>
        <v>3985</v>
      </c>
      <c r="C64" s="1">
        <f>SUM(C17:C63)</f>
        <v>3020</v>
      </c>
      <c r="D64" s="47">
        <f>SUM(D17:D63)</f>
        <v>74.648628043539233</v>
      </c>
      <c r="F64">
        <f>COUNT(B17:B63)</f>
        <v>47</v>
      </c>
    </row>
    <row r="65" spans="1:4" ht="15.75" x14ac:dyDescent="0.25">
      <c r="B65" s="30">
        <f>B64/47</f>
        <v>84.787234042553195</v>
      </c>
      <c r="C65" s="34">
        <f>C64/47</f>
        <v>64.255319148936167</v>
      </c>
      <c r="D65" s="34">
        <f>D64/47</f>
        <v>1.5882686817774305</v>
      </c>
    </row>
    <row r="68" spans="1:4" x14ac:dyDescent="0.2">
      <c r="A68" s="25" t="s">
        <v>139</v>
      </c>
      <c r="B68">
        <v>56</v>
      </c>
      <c r="C68">
        <v>91</v>
      </c>
      <c r="D68" s="18">
        <v>1</v>
      </c>
    </row>
    <row r="69" spans="1:4" x14ac:dyDescent="0.2">
      <c r="A69" s="25" t="s">
        <v>140</v>
      </c>
      <c r="B69">
        <v>75</v>
      </c>
      <c r="C69">
        <v>34</v>
      </c>
      <c r="D69" s="18">
        <v>3</v>
      </c>
    </row>
    <row r="70" spans="1:4" x14ac:dyDescent="0.2">
      <c r="A70" s="25" t="s">
        <v>141</v>
      </c>
      <c r="B70">
        <v>0</v>
      </c>
      <c r="C70">
        <v>100</v>
      </c>
      <c r="D70" s="18">
        <v>0</v>
      </c>
    </row>
    <row r="71" spans="1:4" x14ac:dyDescent="0.2">
      <c r="A71" s="25" t="s">
        <v>142</v>
      </c>
      <c r="B71">
        <v>123</v>
      </c>
      <c r="C71">
        <v>0</v>
      </c>
      <c r="D71" s="18">
        <v>2</v>
      </c>
    </row>
    <row r="72" spans="1:4" x14ac:dyDescent="0.2">
      <c r="A72" s="25" t="s">
        <v>143</v>
      </c>
      <c r="B72">
        <v>15</v>
      </c>
      <c r="C72">
        <v>89</v>
      </c>
      <c r="D72" s="18">
        <v>0</v>
      </c>
    </row>
    <row r="73" spans="1:4" x14ac:dyDescent="0.2">
      <c r="A73" s="25" t="s">
        <v>144</v>
      </c>
      <c r="B73">
        <v>319</v>
      </c>
      <c r="C73">
        <v>2</v>
      </c>
      <c r="D73" s="18">
        <v>3</v>
      </c>
    </row>
    <row r="74" spans="1:4" x14ac:dyDescent="0.2">
      <c r="A74" s="25" t="s">
        <v>145</v>
      </c>
      <c r="B74">
        <v>4</v>
      </c>
      <c r="C74">
        <v>86</v>
      </c>
      <c r="D74" s="18">
        <v>0</v>
      </c>
    </row>
    <row r="75" spans="1:4" x14ac:dyDescent="0.2">
      <c r="B75" s="1">
        <f>SUM(B68:B74)</f>
        <v>592</v>
      </c>
      <c r="C75" s="1">
        <f>SUM(C68:C74)</f>
        <v>402</v>
      </c>
      <c r="D75" s="1">
        <f>SUM(D68:D74)</f>
        <v>9</v>
      </c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25" r:id="rId8"/>
    <hyperlink ref="A26" r:id="rId9"/>
    <hyperlink ref="A17" r:id="rId10"/>
    <hyperlink ref="A18" r:id="rId11"/>
    <hyperlink ref="A19" r:id="rId12"/>
    <hyperlink ref="A20" r:id="rId13"/>
    <hyperlink ref="A21" r:id="rId14"/>
    <hyperlink ref="A22" r:id="rId15"/>
    <hyperlink ref="A23" r:id="rId16"/>
    <hyperlink ref="A24" r:id="rId17"/>
    <hyperlink ref="A27" r:id="rId18"/>
    <hyperlink ref="A28" r:id="rId19"/>
    <hyperlink ref="A29" r:id="rId20"/>
    <hyperlink ref="A30" r:id="rId21"/>
    <hyperlink ref="A31" r:id="rId22"/>
    <hyperlink ref="A32" r:id="rId23"/>
    <hyperlink ref="A33" r:id="rId24"/>
    <hyperlink ref="A34" r:id="rId25"/>
    <hyperlink ref="A35" r:id="rId26" display="http://www.tennessee.edu/libraries/"/>
    <hyperlink ref="A36" r:id="rId27"/>
    <hyperlink ref="A37" r:id="rId28"/>
    <hyperlink ref="A38" r:id="rId29"/>
    <hyperlink ref="A39" r:id="rId30"/>
    <hyperlink ref="A40" r:id="rId31"/>
    <hyperlink ref="A41" r:id="rId32"/>
    <hyperlink ref="A42" r:id="rId33"/>
    <hyperlink ref="A44" r:id="rId34"/>
    <hyperlink ref="A43" r:id="rId35"/>
    <hyperlink ref="A45" r:id="rId36"/>
    <hyperlink ref="A46" r:id="rId37"/>
    <hyperlink ref="A47" r:id="rId38"/>
    <hyperlink ref="A48" r:id="rId39"/>
    <hyperlink ref="A49" r:id="rId40"/>
    <hyperlink ref="A50" r:id="rId41"/>
    <hyperlink ref="A51" r:id="rId42"/>
    <hyperlink ref="A52" r:id="rId43"/>
    <hyperlink ref="A53" r:id="rId44"/>
    <hyperlink ref="A54" r:id="rId45"/>
    <hyperlink ref="A55" r:id="rId46"/>
    <hyperlink ref="A11" r:id="rId47"/>
    <hyperlink ref="A12" r:id="rId48"/>
    <hyperlink ref="A56" r:id="rId49"/>
    <hyperlink ref="A57" r:id="rId50"/>
    <hyperlink ref="A58" r:id="rId51"/>
    <hyperlink ref="A60" r:id="rId52"/>
    <hyperlink ref="A61" r:id="rId53"/>
    <hyperlink ref="A62" r:id="rId54"/>
    <hyperlink ref="A63" r:id="rId55"/>
    <hyperlink ref="A59" r:id="rId56"/>
    <hyperlink ref="A68" r:id="rId57"/>
    <hyperlink ref="A69" r:id="rId58"/>
    <hyperlink ref="A71" r:id="rId59"/>
    <hyperlink ref="A72" r:id="rId60"/>
    <hyperlink ref="A73" r:id="rId61"/>
    <hyperlink ref="A74" r:id="rId62"/>
    <hyperlink ref="A70" r:id="rId63"/>
  </hyperlinks>
  <pageMargins left="0.7" right="0.7" top="0.75" bottom="0.75" header="0.3" footer="0.3"/>
  <pageSetup orientation="portrait" horizontalDpi="300" verticalDpi="300" r:id="rId6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C1" workbookViewId="0">
      <selection activeCell="C1" sqref="A1:XFD1048576"/>
    </sheetView>
  </sheetViews>
  <sheetFormatPr defaultRowHeight="12.75" x14ac:dyDescent="0.2"/>
  <cols>
    <col min="1" max="1" width="37.85546875" hidden="1" customWidth="1"/>
    <col min="2" max="2" width="0" hidden="1" customWidth="1"/>
    <col min="5" max="5" width="29.5703125" customWidth="1"/>
    <col min="12" max="13" width="11.42578125" customWidth="1"/>
  </cols>
  <sheetData>
    <row r="1" spans="1:8" ht="27" customHeight="1" x14ac:dyDescent="0.2">
      <c r="A1" s="23"/>
      <c r="B1" s="18"/>
      <c r="E1" s="25"/>
    </row>
    <row r="2" spans="1:8" x14ac:dyDescent="0.2">
      <c r="A2" s="24"/>
      <c r="E2" s="25"/>
    </row>
    <row r="3" spans="1:8" x14ac:dyDescent="0.2">
      <c r="A3" s="22"/>
      <c r="E3" s="26"/>
    </row>
    <row r="4" spans="1:8" x14ac:dyDescent="0.2">
      <c r="A4" s="26"/>
      <c r="E4" s="25"/>
      <c r="H4" s="40"/>
    </row>
    <row r="5" spans="1:8" x14ac:dyDescent="0.2">
      <c r="A5" s="26"/>
      <c r="E5" s="25"/>
      <c r="H5" s="40"/>
    </row>
    <row r="6" spans="1:8" x14ac:dyDescent="0.2">
      <c r="A6" s="26"/>
      <c r="E6" s="26"/>
      <c r="H6" s="40"/>
    </row>
    <row r="7" spans="1:8" x14ac:dyDescent="0.2">
      <c r="A7" s="26"/>
      <c r="E7" s="25"/>
      <c r="H7" s="40"/>
    </row>
    <row r="8" spans="1:8" x14ac:dyDescent="0.2">
      <c r="A8" s="26"/>
      <c r="E8" s="26"/>
      <c r="H8" s="40"/>
    </row>
    <row r="9" spans="1:8" x14ac:dyDescent="0.2">
      <c r="A9" s="26"/>
      <c r="E9" s="25"/>
      <c r="H9" s="40"/>
    </row>
    <row r="10" spans="1:8" x14ac:dyDescent="0.2">
      <c r="A10" s="26"/>
      <c r="E10" s="25"/>
      <c r="H10" s="40"/>
    </row>
    <row r="11" spans="1:8" x14ac:dyDescent="0.2">
      <c r="A11" s="26"/>
      <c r="E11" s="26"/>
      <c r="H11" s="40"/>
    </row>
    <row r="12" spans="1:8" x14ac:dyDescent="0.2">
      <c r="A12" s="26"/>
      <c r="E12" s="25"/>
      <c r="H12" s="46"/>
    </row>
    <row r="13" spans="1:8" x14ac:dyDescent="0.2">
      <c r="A13" s="26"/>
      <c r="E13" s="26"/>
      <c r="H13" s="40"/>
    </row>
    <row r="14" spans="1:8" x14ac:dyDescent="0.2">
      <c r="A14" s="26"/>
      <c r="E14" s="25"/>
      <c r="H14" s="40"/>
    </row>
    <row r="15" spans="1:8" x14ac:dyDescent="0.2">
      <c r="A15" s="26"/>
      <c r="E15" s="25"/>
      <c r="H15" s="40"/>
    </row>
    <row r="16" spans="1:8" x14ac:dyDescent="0.2">
      <c r="A16" s="26"/>
      <c r="E16" s="25"/>
      <c r="H16" s="40"/>
    </row>
    <row r="17" spans="1:10" x14ac:dyDescent="0.2">
      <c r="A17" s="26"/>
      <c r="E17" s="25"/>
      <c r="H17" s="40"/>
    </row>
    <row r="18" spans="1:10" x14ac:dyDescent="0.2">
      <c r="A18" s="26"/>
      <c r="E18" s="25"/>
      <c r="H18" s="40"/>
    </row>
    <row r="19" spans="1:10" x14ac:dyDescent="0.2">
      <c r="A19" s="26"/>
      <c r="E19" s="25"/>
      <c r="H19" s="40"/>
    </row>
    <row r="20" spans="1:10" x14ac:dyDescent="0.2">
      <c r="A20" s="26"/>
      <c r="E20" s="26"/>
      <c r="H20" s="40"/>
    </row>
    <row r="21" spans="1:10" x14ac:dyDescent="0.2">
      <c r="A21" s="26"/>
      <c r="E21" s="25"/>
      <c r="H21" s="18"/>
    </row>
    <row r="22" spans="1:10" x14ac:dyDescent="0.2">
      <c r="A22" s="26"/>
      <c r="E22" s="25"/>
      <c r="H22" s="40"/>
    </row>
    <row r="23" spans="1:10" x14ac:dyDescent="0.2">
      <c r="A23" s="26"/>
      <c r="E23" s="25"/>
      <c r="H23" s="40"/>
    </row>
    <row r="24" spans="1:10" x14ac:dyDescent="0.2">
      <c r="A24" s="26"/>
      <c r="E24" s="26"/>
      <c r="H24" s="40"/>
    </row>
    <row r="25" spans="1:10" x14ac:dyDescent="0.2">
      <c r="A25" s="26"/>
      <c r="E25" s="26"/>
      <c r="H25" s="40"/>
    </row>
    <row r="26" spans="1:10" x14ac:dyDescent="0.2">
      <c r="A26" s="26"/>
      <c r="E26" s="25"/>
      <c r="H26" s="40"/>
    </row>
    <row r="27" spans="1:10" x14ac:dyDescent="0.2">
      <c r="A27" s="26"/>
      <c r="E27" s="26"/>
      <c r="H27" s="40"/>
    </row>
    <row r="28" spans="1:10" x14ac:dyDescent="0.2">
      <c r="A28" s="25"/>
      <c r="E28" s="25"/>
      <c r="H28" s="40"/>
    </row>
    <row r="29" spans="1:10" x14ac:dyDescent="0.2">
      <c r="A29" s="25"/>
      <c r="E29" s="26"/>
      <c r="H29" s="40"/>
      <c r="J29" s="29"/>
    </row>
    <row r="30" spans="1:10" x14ac:dyDescent="0.2">
      <c r="A30" s="25"/>
      <c r="E30" s="26"/>
      <c r="G30" s="29"/>
      <c r="H30" s="40"/>
    </row>
    <row r="31" spans="1:10" x14ac:dyDescent="0.2">
      <c r="A31" s="25"/>
      <c r="E31" s="26"/>
      <c r="H31" s="40"/>
    </row>
    <row r="32" spans="1:10" x14ac:dyDescent="0.2">
      <c r="A32" s="25"/>
      <c r="E32" s="26"/>
      <c r="H32" s="40"/>
    </row>
    <row r="33" spans="1:8" x14ac:dyDescent="0.2">
      <c r="A33" s="25"/>
      <c r="E33" s="25"/>
      <c r="H33" s="40"/>
    </row>
    <row r="34" spans="1:8" x14ac:dyDescent="0.2">
      <c r="A34" s="25"/>
      <c r="E34" s="25"/>
      <c r="H34" s="40"/>
    </row>
    <row r="35" spans="1:8" x14ac:dyDescent="0.2">
      <c r="A35" s="25"/>
      <c r="E35" s="26"/>
      <c r="G35" s="18"/>
      <c r="H35" s="40"/>
    </row>
    <row r="36" spans="1:8" x14ac:dyDescent="0.2">
      <c r="A36" s="25"/>
      <c r="E36" s="26"/>
      <c r="H36" s="40"/>
    </row>
    <row r="37" spans="1:8" x14ac:dyDescent="0.2">
      <c r="A37" s="25"/>
      <c r="E37" s="26"/>
      <c r="H37" s="40"/>
    </row>
    <row r="38" spans="1:8" x14ac:dyDescent="0.2">
      <c r="A38" s="25"/>
      <c r="E38" s="25"/>
      <c r="H38" s="40"/>
    </row>
    <row r="39" spans="1:8" x14ac:dyDescent="0.2">
      <c r="A39" s="25"/>
      <c r="E39" s="25"/>
      <c r="H39" s="40"/>
    </row>
    <row r="40" spans="1:8" x14ac:dyDescent="0.2">
      <c r="A40" s="25"/>
      <c r="E40" s="26"/>
      <c r="H40" s="40"/>
    </row>
    <row r="41" spans="1:8" x14ac:dyDescent="0.2">
      <c r="A41" s="25"/>
      <c r="E41" s="26"/>
      <c r="H41" s="40"/>
    </row>
    <row r="42" spans="1:8" x14ac:dyDescent="0.2">
      <c r="A42" s="25"/>
      <c r="E42" s="25"/>
      <c r="H42" s="40"/>
    </row>
    <row r="43" spans="1:8" x14ac:dyDescent="0.2">
      <c r="A43" s="25"/>
      <c r="E43" s="26"/>
      <c r="H43" s="40"/>
    </row>
    <row r="44" spans="1:8" x14ac:dyDescent="0.2">
      <c r="A44" s="25"/>
      <c r="E44" s="25"/>
      <c r="H44" s="40"/>
    </row>
    <row r="45" spans="1:8" x14ac:dyDescent="0.2">
      <c r="A45" s="25"/>
      <c r="E45" s="25"/>
      <c r="H45" s="40"/>
    </row>
    <row r="46" spans="1:8" x14ac:dyDescent="0.2">
      <c r="A46" s="25"/>
      <c r="E46" s="26"/>
      <c r="H46" s="40"/>
    </row>
    <row r="47" spans="1:8" x14ac:dyDescent="0.2">
      <c r="A47" s="25"/>
      <c r="E47" s="25"/>
      <c r="H47" s="40"/>
    </row>
    <row r="48" spans="1:8" x14ac:dyDescent="0.2">
      <c r="A48" s="25"/>
      <c r="E48" s="25"/>
      <c r="H48" s="40"/>
    </row>
    <row r="49" spans="1:10" x14ac:dyDescent="0.2">
      <c r="A49" s="25"/>
      <c r="E49" s="26"/>
      <c r="H49" s="40"/>
    </row>
    <row r="50" spans="1:10" x14ac:dyDescent="0.2">
      <c r="A50" s="25"/>
      <c r="E50" s="26"/>
      <c r="H50" s="40"/>
    </row>
    <row r="51" spans="1:10" x14ac:dyDescent="0.2">
      <c r="A51" s="25"/>
      <c r="E51" s="25"/>
      <c r="H51" s="40"/>
    </row>
    <row r="52" spans="1:10" x14ac:dyDescent="0.2">
      <c r="A52" s="25"/>
      <c r="E52" s="25"/>
      <c r="H52" s="40"/>
    </row>
    <row r="53" spans="1:10" x14ac:dyDescent="0.2">
      <c r="A53" s="25"/>
      <c r="E53" s="26"/>
      <c r="H53" s="40"/>
    </row>
    <row r="54" spans="1:10" x14ac:dyDescent="0.2">
      <c r="A54" s="25"/>
      <c r="E54" s="26"/>
      <c r="H54" s="40"/>
    </row>
    <row r="55" spans="1:10" x14ac:dyDescent="0.2">
      <c r="A55" s="25"/>
      <c r="E55" s="25"/>
      <c r="H55" s="40"/>
    </row>
    <row r="56" spans="1:10" x14ac:dyDescent="0.2">
      <c r="A56" s="25"/>
      <c r="E56" s="25"/>
      <c r="H56" s="40"/>
    </row>
    <row r="57" spans="1:10" x14ac:dyDescent="0.2">
      <c r="A57" s="25"/>
      <c r="H57" s="46"/>
    </row>
    <row r="58" spans="1:10" x14ac:dyDescent="0.2">
      <c r="A58" s="25"/>
      <c r="H58" s="40"/>
    </row>
    <row r="59" spans="1:10" x14ac:dyDescent="0.2">
      <c r="A59" s="25"/>
      <c r="H59" s="40"/>
    </row>
    <row r="60" spans="1:10" x14ac:dyDescent="0.2">
      <c r="A60" s="25"/>
      <c r="E60" s="25"/>
      <c r="H60" s="40"/>
    </row>
    <row r="61" spans="1:10" x14ac:dyDescent="0.2">
      <c r="A61" s="25"/>
      <c r="E61" s="25"/>
      <c r="H61" s="40"/>
    </row>
    <row r="62" spans="1:10" x14ac:dyDescent="0.2">
      <c r="A62" s="25"/>
      <c r="E62" s="25"/>
      <c r="H62" s="40"/>
    </row>
    <row r="63" spans="1:10" x14ac:dyDescent="0.2">
      <c r="A63" s="25"/>
      <c r="E63" s="25"/>
      <c r="H63" s="40"/>
      <c r="J63" s="29"/>
    </row>
    <row r="64" spans="1:10" x14ac:dyDescent="0.2">
      <c r="A64" s="21"/>
      <c r="E64" s="21"/>
      <c r="G64" s="29"/>
      <c r="H64" s="40"/>
    </row>
    <row r="65" spans="2:8" x14ac:dyDescent="0.2">
      <c r="B65" s="29"/>
    </row>
    <row r="67" spans="2:8" x14ac:dyDescent="0.2">
      <c r="G67" s="38"/>
      <c r="H67" s="38"/>
    </row>
    <row r="69" spans="2:8" x14ac:dyDescent="0.2">
      <c r="F69" s="18"/>
      <c r="G69" s="29"/>
      <c r="H69" s="29"/>
    </row>
    <row r="70" spans="2:8" ht="43.5" customHeight="1" x14ac:dyDescent="0.2">
      <c r="F70" s="38"/>
      <c r="G70" s="40"/>
      <c r="H70" s="40"/>
    </row>
  </sheetData>
  <sortState ref="E1:E70">
    <sortCondition ref="E1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opLeftCell="A46" workbookViewId="0">
      <selection activeCell="H59" sqref="H59"/>
    </sheetView>
  </sheetViews>
  <sheetFormatPr defaultRowHeight="12.75" x14ac:dyDescent="0.2"/>
  <cols>
    <col min="1" max="1" width="13.28515625" customWidth="1"/>
    <col min="2" max="2" width="15" customWidth="1"/>
    <col min="3" max="3" width="11.28515625" customWidth="1"/>
    <col min="4" max="4" width="9.140625" customWidth="1"/>
    <col min="5" max="5" width="17.85546875" customWidth="1"/>
    <col min="6" max="6" width="13.140625" customWidth="1"/>
    <col min="7" max="7" width="14.28515625" customWidth="1"/>
    <col min="8" max="8" width="15.28515625" customWidth="1"/>
    <col min="12" max="12" width="15" customWidth="1"/>
    <col min="13" max="13" width="16" customWidth="1"/>
  </cols>
  <sheetData>
    <row r="1" spans="1:14" ht="20.25" x14ac:dyDescent="0.3">
      <c r="B1" s="43">
        <v>2002</v>
      </c>
      <c r="C1" s="43"/>
      <c r="D1" s="43"/>
      <c r="E1" s="43">
        <v>2006</v>
      </c>
      <c r="F1" s="43"/>
      <c r="G1" s="43"/>
      <c r="H1" s="43" t="s">
        <v>178</v>
      </c>
      <c r="K1" s="43">
        <v>2012</v>
      </c>
      <c r="M1" s="43" t="s">
        <v>179</v>
      </c>
    </row>
    <row r="2" spans="1:14" ht="15.75" x14ac:dyDescent="0.25">
      <c r="A2" s="16" t="s">
        <v>171</v>
      </c>
      <c r="B2" s="16" t="s">
        <v>9</v>
      </c>
      <c r="C2" s="16" t="s">
        <v>10</v>
      </c>
      <c r="E2" s="16" t="s">
        <v>9</v>
      </c>
      <c r="F2" s="16" t="s">
        <v>10</v>
      </c>
      <c r="H2" s="16" t="s">
        <v>9</v>
      </c>
      <c r="I2" s="16" t="s">
        <v>10</v>
      </c>
      <c r="J2" s="16"/>
      <c r="K2" s="16" t="s">
        <v>9</v>
      </c>
      <c r="M2" s="16" t="s">
        <v>9</v>
      </c>
      <c r="N2" s="16" t="s">
        <v>10</v>
      </c>
    </row>
    <row r="3" spans="1:14" ht="15" x14ac:dyDescent="0.25">
      <c r="A3" s="41" t="s">
        <v>12</v>
      </c>
      <c r="B3" s="42">
        <v>64</v>
      </c>
      <c r="C3" s="42">
        <v>0.8</v>
      </c>
      <c r="E3" s="42">
        <v>61</v>
      </c>
      <c r="F3" s="42">
        <v>1.39</v>
      </c>
      <c r="H3">
        <v>94</v>
      </c>
      <c r="I3" s="40">
        <v>0.16666666666666666</v>
      </c>
      <c r="J3" s="40"/>
      <c r="K3" s="2">
        <v>95</v>
      </c>
      <c r="M3" s="40">
        <f>PEARSON(H3:H58,E3:E58)</f>
        <v>0.25178393223354611</v>
      </c>
      <c r="N3" s="40">
        <f>PEARSON(I3:I58,F3:F58)</f>
        <v>0.76007231029721178</v>
      </c>
    </row>
    <row r="4" spans="1:14" ht="15" x14ac:dyDescent="0.25">
      <c r="A4" s="41" t="s">
        <v>13</v>
      </c>
      <c r="B4" s="42">
        <v>100</v>
      </c>
      <c r="C4" s="42">
        <v>0</v>
      </c>
      <c r="E4" s="42">
        <v>100</v>
      </c>
      <c r="F4" s="42">
        <v>0</v>
      </c>
      <c r="H4">
        <v>94</v>
      </c>
      <c r="I4" s="40">
        <v>8.3333333333333329E-2</v>
      </c>
      <c r="J4" s="40"/>
      <c r="K4" s="2">
        <v>77</v>
      </c>
    </row>
    <row r="5" spans="1:14" ht="15" x14ac:dyDescent="0.25">
      <c r="A5" s="41" t="s">
        <v>172</v>
      </c>
      <c r="B5" s="42">
        <v>54</v>
      </c>
      <c r="C5" s="42">
        <v>1.1000000000000001</v>
      </c>
      <c r="E5" s="42">
        <v>61</v>
      </c>
      <c r="F5" s="42">
        <v>0.53</v>
      </c>
      <c r="H5">
        <v>82</v>
      </c>
      <c r="I5" s="40">
        <v>0.21568627450980393</v>
      </c>
      <c r="J5" s="40"/>
      <c r="K5" s="2">
        <v>85</v>
      </c>
    </row>
    <row r="6" spans="1:14" ht="15" x14ac:dyDescent="0.25">
      <c r="A6" s="41" t="s">
        <v>173</v>
      </c>
      <c r="B6" s="42">
        <v>76</v>
      </c>
      <c r="C6" s="42">
        <v>2.8</v>
      </c>
      <c r="E6" s="42">
        <v>89</v>
      </c>
      <c r="F6" s="42">
        <v>2.2200000000000002</v>
      </c>
      <c r="H6">
        <v>97</v>
      </c>
      <c r="I6" s="40">
        <v>5.5555555555555552E-2</v>
      </c>
      <c r="J6" s="40"/>
      <c r="K6" s="2">
        <v>77</v>
      </c>
    </row>
    <row r="7" spans="1:14" ht="15" x14ac:dyDescent="0.25">
      <c r="A7" s="41" t="s">
        <v>174</v>
      </c>
      <c r="B7" s="42">
        <v>95</v>
      </c>
      <c r="C7" s="42">
        <v>0.1</v>
      </c>
      <c r="E7" s="42">
        <v>70</v>
      </c>
      <c r="F7" s="42">
        <v>0.33</v>
      </c>
      <c r="H7">
        <v>100</v>
      </c>
      <c r="I7" s="40">
        <v>0</v>
      </c>
      <c r="J7" s="40"/>
      <c r="K7" s="2">
        <v>100</v>
      </c>
    </row>
    <row r="8" spans="1:14" ht="15" x14ac:dyDescent="0.25">
      <c r="A8" s="41" t="s">
        <v>14</v>
      </c>
      <c r="B8" s="42">
        <v>75</v>
      </c>
      <c r="C8" s="42">
        <v>0.6</v>
      </c>
      <c r="E8" s="42">
        <v>90</v>
      </c>
      <c r="F8" s="42">
        <v>11.82</v>
      </c>
      <c r="H8">
        <v>33</v>
      </c>
      <c r="I8" s="40">
        <v>1.3953488372093024</v>
      </c>
      <c r="J8" s="40"/>
      <c r="K8" s="2">
        <v>33</v>
      </c>
    </row>
    <row r="9" spans="1:14" ht="15" x14ac:dyDescent="0.25">
      <c r="A9" s="41" t="s">
        <v>15</v>
      </c>
      <c r="B9" s="42">
        <v>92</v>
      </c>
      <c r="C9" s="42">
        <v>0</v>
      </c>
      <c r="E9" s="42">
        <v>94</v>
      </c>
      <c r="F9" s="42">
        <v>0.09</v>
      </c>
      <c r="H9" s="18">
        <v>85</v>
      </c>
      <c r="I9" s="40">
        <v>0.22123893805309736</v>
      </c>
      <c r="J9" s="40"/>
      <c r="K9" s="2">
        <v>82</v>
      </c>
    </row>
    <row r="10" spans="1:14" ht="15" x14ac:dyDescent="0.25">
      <c r="A10" s="41" t="s">
        <v>16</v>
      </c>
      <c r="B10" s="42">
        <v>83</v>
      </c>
      <c r="C10" s="42">
        <v>17</v>
      </c>
      <c r="E10" s="42">
        <v>58</v>
      </c>
      <c r="F10" s="42">
        <v>0.68</v>
      </c>
      <c r="H10">
        <v>80</v>
      </c>
      <c r="I10" s="40">
        <v>0.85</v>
      </c>
      <c r="J10" s="40"/>
      <c r="K10" s="2"/>
    </row>
    <row r="11" spans="1:14" ht="15" x14ac:dyDescent="0.25">
      <c r="A11" s="41" t="s">
        <v>17</v>
      </c>
      <c r="B11" s="42">
        <v>73</v>
      </c>
      <c r="C11" s="42">
        <v>6</v>
      </c>
      <c r="E11" s="42">
        <v>30</v>
      </c>
      <c r="F11" s="42">
        <v>1.7</v>
      </c>
      <c r="H11">
        <v>44</v>
      </c>
      <c r="I11" s="40">
        <v>4.1228070175438596</v>
      </c>
      <c r="J11" s="40"/>
      <c r="K11" s="2"/>
    </row>
    <row r="12" spans="1:14" ht="15" x14ac:dyDescent="0.25">
      <c r="A12" s="41" t="s">
        <v>18</v>
      </c>
      <c r="B12" s="42">
        <v>5</v>
      </c>
      <c r="C12" s="42">
        <v>8</v>
      </c>
      <c r="E12" s="42">
        <v>100</v>
      </c>
      <c r="F12" s="42">
        <v>0</v>
      </c>
      <c r="H12">
        <v>100</v>
      </c>
      <c r="I12" s="40">
        <v>0</v>
      </c>
      <c r="J12" s="40"/>
      <c r="K12" s="2"/>
    </row>
    <row r="13" spans="1:14" ht="15" x14ac:dyDescent="0.25">
      <c r="A13" s="41" t="s">
        <v>19</v>
      </c>
      <c r="B13" s="42">
        <v>13</v>
      </c>
      <c r="C13" s="42">
        <v>0</v>
      </c>
      <c r="E13" s="42">
        <v>89</v>
      </c>
      <c r="F13" s="42">
        <v>2.02</v>
      </c>
      <c r="H13">
        <v>96</v>
      </c>
      <c r="I13" s="40">
        <v>1.5373134328358209</v>
      </c>
      <c r="J13" s="40"/>
      <c r="K13" s="2"/>
    </row>
    <row r="14" spans="1:14" ht="15" x14ac:dyDescent="0.25">
      <c r="A14" s="41" t="s">
        <v>20</v>
      </c>
      <c r="B14" s="42">
        <v>88</v>
      </c>
      <c r="C14" s="42">
        <v>2</v>
      </c>
      <c r="E14" s="42">
        <v>75</v>
      </c>
      <c r="F14" s="42">
        <v>0.51</v>
      </c>
      <c r="H14">
        <v>75</v>
      </c>
      <c r="I14" s="40">
        <v>1.4</v>
      </c>
      <c r="J14" s="40"/>
      <c r="K14" s="2"/>
    </row>
    <row r="15" spans="1:14" ht="15" x14ac:dyDescent="0.25">
      <c r="A15" s="41" t="s">
        <v>21</v>
      </c>
      <c r="B15" s="42">
        <v>14</v>
      </c>
      <c r="C15" s="42">
        <v>50</v>
      </c>
      <c r="E15" s="42">
        <v>93</v>
      </c>
      <c r="F15" s="42">
        <v>1</v>
      </c>
      <c r="H15">
        <v>13</v>
      </c>
      <c r="I15" s="40">
        <v>2.1707317073170733</v>
      </c>
      <c r="J15" s="40"/>
      <c r="K15" s="2"/>
    </row>
    <row r="16" spans="1:14" ht="15" x14ac:dyDescent="0.25">
      <c r="A16" s="41" t="s">
        <v>22</v>
      </c>
      <c r="B16" s="42">
        <v>17</v>
      </c>
      <c r="C16" s="42">
        <v>1</v>
      </c>
      <c r="E16" s="42">
        <v>90</v>
      </c>
      <c r="F16" s="42">
        <v>0.62</v>
      </c>
      <c r="H16">
        <v>96</v>
      </c>
      <c r="I16" s="40">
        <v>0.26923076923076922</v>
      </c>
      <c r="J16" s="40"/>
      <c r="K16" s="2"/>
    </row>
    <row r="17" spans="1:17" ht="15" x14ac:dyDescent="0.25">
      <c r="A17" s="41" t="s">
        <v>23</v>
      </c>
      <c r="B17" s="42">
        <v>94</v>
      </c>
      <c r="C17" s="42">
        <v>45</v>
      </c>
      <c r="E17" s="42">
        <v>83</v>
      </c>
      <c r="F17" s="42">
        <v>1.67</v>
      </c>
      <c r="H17">
        <v>84</v>
      </c>
      <c r="I17" s="40">
        <v>0.9642857142857143</v>
      </c>
      <c r="J17" s="40"/>
      <c r="K17" s="2"/>
      <c r="Q17" s="40"/>
    </row>
    <row r="18" spans="1:17" ht="15" x14ac:dyDescent="0.25">
      <c r="A18" s="41" t="s">
        <v>24</v>
      </c>
      <c r="B18" s="42">
        <v>13</v>
      </c>
      <c r="C18" s="42">
        <v>2</v>
      </c>
      <c r="E18" s="42">
        <v>17</v>
      </c>
      <c r="F18" s="42">
        <v>2.44</v>
      </c>
      <c r="H18">
        <v>96</v>
      </c>
      <c r="I18" s="40">
        <v>0.26666666666666666</v>
      </c>
      <c r="J18" s="40"/>
      <c r="K18" s="2"/>
    </row>
    <row r="19" spans="1:17" ht="15" x14ac:dyDescent="0.25">
      <c r="A19" s="41" t="s">
        <v>25</v>
      </c>
      <c r="B19" s="42">
        <v>9</v>
      </c>
      <c r="C19" s="42">
        <v>1</v>
      </c>
      <c r="E19" s="42">
        <v>3</v>
      </c>
      <c r="F19" s="42">
        <v>1.53</v>
      </c>
      <c r="H19">
        <v>72</v>
      </c>
      <c r="I19" s="40">
        <v>1.88</v>
      </c>
      <c r="J19" s="40"/>
      <c r="K19" s="2"/>
    </row>
    <row r="20" spans="1:17" ht="15" x14ac:dyDescent="0.25">
      <c r="A20" s="41" t="s">
        <v>68</v>
      </c>
      <c r="B20" s="42">
        <v>6</v>
      </c>
      <c r="C20" s="42">
        <v>7</v>
      </c>
      <c r="E20" s="42">
        <v>72</v>
      </c>
      <c r="F20" s="42">
        <v>2.39</v>
      </c>
      <c r="H20">
        <v>100</v>
      </c>
      <c r="I20" s="40">
        <v>0</v>
      </c>
      <c r="J20" s="40"/>
      <c r="K20" s="2"/>
    </row>
    <row r="21" spans="1:17" ht="15" x14ac:dyDescent="0.25">
      <c r="A21" s="41" t="s">
        <v>26</v>
      </c>
      <c r="B21" s="42">
        <v>89</v>
      </c>
      <c r="C21" s="42">
        <v>9</v>
      </c>
      <c r="E21" s="42">
        <v>87</v>
      </c>
      <c r="F21" s="42">
        <v>0.61</v>
      </c>
      <c r="H21">
        <v>81</v>
      </c>
      <c r="I21" s="40">
        <v>0.40425531914893614</v>
      </c>
      <c r="J21" s="40"/>
      <c r="K21" s="2"/>
    </row>
    <row r="22" spans="1:17" ht="15" x14ac:dyDescent="0.25">
      <c r="A22" s="41" t="s">
        <v>27</v>
      </c>
      <c r="B22" s="42">
        <v>78</v>
      </c>
      <c r="C22" s="42">
        <v>0</v>
      </c>
      <c r="E22" s="42">
        <v>100</v>
      </c>
      <c r="F22" s="42">
        <v>0</v>
      </c>
      <c r="H22">
        <v>100</v>
      </c>
      <c r="I22" s="46">
        <v>0</v>
      </c>
      <c r="J22" s="46"/>
      <c r="K22" s="52"/>
    </row>
    <row r="23" spans="1:17" ht="15" x14ac:dyDescent="0.25">
      <c r="A23" s="41" t="s">
        <v>28</v>
      </c>
      <c r="B23" s="42">
        <v>73</v>
      </c>
      <c r="C23" s="42">
        <v>0</v>
      </c>
      <c r="E23" s="42">
        <v>81</v>
      </c>
      <c r="F23" s="42">
        <v>1.1499999999999999</v>
      </c>
      <c r="H23">
        <v>83</v>
      </c>
      <c r="I23" s="40">
        <v>0.43902439024390244</v>
      </c>
      <c r="J23" s="40"/>
      <c r="K23" s="2"/>
    </row>
    <row r="24" spans="1:17" ht="15" x14ac:dyDescent="0.25">
      <c r="A24" s="41" t="s">
        <v>29</v>
      </c>
      <c r="B24" s="42">
        <v>8</v>
      </c>
      <c r="C24" s="42">
        <v>1</v>
      </c>
      <c r="E24" s="42">
        <v>100</v>
      </c>
      <c r="F24" s="42">
        <v>0</v>
      </c>
      <c r="H24">
        <v>92</v>
      </c>
      <c r="I24" s="40">
        <v>0.26</v>
      </c>
      <c r="J24" s="40"/>
      <c r="K24" s="2"/>
    </row>
    <row r="25" spans="1:17" ht="15" x14ac:dyDescent="0.25">
      <c r="A25" s="41" t="s">
        <v>30</v>
      </c>
      <c r="B25" s="42">
        <v>33</v>
      </c>
      <c r="C25" s="42">
        <v>7</v>
      </c>
      <c r="E25" s="42">
        <v>90</v>
      </c>
      <c r="F25" s="42">
        <v>0.1</v>
      </c>
      <c r="H25">
        <v>91</v>
      </c>
      <c r="I25" s="40">
        <v>0.17647058823529413</v>
      </c>
      <c r="J25" s="40"/>
      <c r="K25" s="2"/>
    </row>
    <row r="26" spans="1:17" ht="15" x14ac:dyDescent="0.25">
      <c r="A26" s="41" t="s">
        <v>31</v>
      </c>
      <c r="B26" s="42">
        <v>13</v>
      </c>
      <c r="C26" s="42">
        <v>1</v>
      </c>
      <c r="E26" s="42">
        <v>2</v>
      </c>
      <c r="F26" s="42">
        <v>6.02</v>
      </c>
      <c r="H26">
        <v>78</v>
      </c>
      <c r="I26" s="40">
        <v>0.75</v>
      </c>
      <c r="J26" s="40"/>
      <c r="K26" s="2"/>
    </row>
    <row r="27" spans="1:17" ht="15" x14ac:dyDescent="0.25">
      <c r="A27" s="41" t="s">
        <v>32</v>
      </c>
      <c r="B27" s="42">
        <v>0</v>
      </c>
      <c r="C27" s="42">
        <v>5</v>
      </c>
      <c r="E27" s="42">
        <v>51</v>
      </c>
      <c r="F27" s="42">
        <v>3.25</v>
      </c>
      <c r="H27">
        <v>4</v>
      </c>
      <c r="I27" s="40">
        <v>5.0555555555555554</v>
      </c>
      <c r="J27" s="40"/>
      <c r="K27" s="2"/>
    </row>
    <row r="28" spans="1:17" ht="15" x14ac:dyDescent="0.25">
      <c r="A28" s="41" t="s">
        <v>33</v>
      </c>
      <c r="B28" s="42">
        <v>75</v>
      </c>
      <c r="C28" s="42">
        <v>16</v>
      </c>
      <c r="E28" s="42">
        <v>98</v>
      </c>
      <c r="F28" s="42">
        <v>0.28000000000000003</v>
      </c>
      <c r="H28">
        <v>10</v>
      </c>
      <c r="I28" s="40">
        <v>0.90476190476190477</v>
      </c>
      <c r="J28" s="40"/>
      <c r="K28" s="2"/>
    </row>
    <row r="29" spans="1:17" ht="15" x14ac:dyDescent="0.25">
      <c r="A29" s="41" t="s">
        <v>34</v>
      </c>
      <c r="B29" s="42">
        <v>0</v>
      </c>
      <c r="C29" s="42">
        <v>1</v>
      </c>
      <c r="E29" s="42">
        <v>97</v>
      </c>
      <c r="F29" s="42">
        <v>0.03</v>
      </c>
      <c r="H29">
        <v>0</v>
      </c>
      <c r="I29" s="40">
        <v>5</v>
      </c>
      <c r="J29" s="40"/>
      <c r="K29" s="2"/>
    </row>
    <row r="30" spans="1:17" ht="15" x14ac:dyDescent="0.25">
      <c r="A30" s="41" t="s">
        <v>35</v>
      </c>
      <c r="B30" s="42">
        <v>0</v>
      </c>
      <c r="C30" s="42">
        <v>2</v>
      </c>
      <c r="E30" s="42">
        <v>3</v>
      </c>
      <c r="F30" s="42">
        <v>13.48</v>
      </c>
      <c r="H30">
        <v>100</v>
      </c>
      <c r="I30" s="40">
        <v>0</v>
      </c>
      <c r="J30" s="40"/>
      <c r="K30" s="2"/>
    </row>
    <row r="31" spans="1:17" ht="15" x14ac:dyDescent="0.25">
      <c r="A31" s="41" t="s">
        <v>36</v>
      </c>
      <c r="B31" s="42">
        <v>18</v>
      </c>
      <c r="C31" s="42">
        <v>3</v>
      </c>
      <c r="E31" s="42">
        <v>98</v>
      </c>
      <c r="F31" s="42">
        <v>3.31</v>
      </c>
      <c r="H31">
        <v>94</v>
      </c>
      <c r="I31" s="40">
        <v>1.8064516129032258</v>
      </c>
      <c r="J31" s="40"/>
      <c r="K31" s="2"/>
    </row>
    <row r="32" spans="1:17" ht="15" x14ac:dyDescent="0.25">
      <c r="A32" s="41" t="s">
        <v>37</v>
      </c>
      <c r="B32" s="42">
        <v>40</v>
      </c>
      <c r="C32" s="42">
        <v>3</v>
      </c>
      <c r="E32" s="42">
        <v>0</v>
      </c>
      <c r="F32" s="42">
        <v>2.7</v>
      </c>
      <c r="H32">
        <v>4</v>
      </c>
      <c r="I32" s="40">
        <v>0.96</v>
      </c>
      <c r="J32" s="40"/>
      <c r="K32" s="2"/>
    </row>
    <row r="33" spans="1:16" ht="15" x14ac:dyDescent="0.25">
      <c r="A33" s="41" t="s">
        <v>38</v>
      </c>
      <c r="B33" s="42">
        <v>17</v>
      </c>
      <c r="C33" s="42">
        <v>0</v>
      </c>
      <c r="E33" s="42">
        <v>87</v>
      </c>
      <c r="F33" s="42">
        <v>2</v>
      </c>
      <c r="H33">
        <v>87</v>
      </c>
      <c r="I33" s="40">
        <v>1.032258064516129</v>
      </c>
      <c r="J33" s="40"/>
      <c r="K33" s="2"/>
    </row>
    <row r="34" spans="1:16" ht="15" x14ac:dyDescent="0.25">
      <c r="A34" s="41" t="s">
        <v>39</v>
      </c>
      <c r="B34" s="42">
        <v>100</v>
      </c>
      <c r="C34" s="42">
        <v>9</v>
      </c>
      <c r="E34" s="42">
        <v>94</v>
      </c>
      <c r="F34" s="42">
        <v>0.06</v>
      </c>
      <c r="H34">
        <v>91</v>
      </c>
      <c r="I34" s="40">
        <v>4.59375</v>
      </c>
      <c r="J34" s="40"/>
      <c r="K34" s="2"/>
    </row>
    <row r="35" spans="1:16" ht="15" x14ac:dyDescent="0.25">
      <c r="A35" s="41" t="s">
        <v>40</v>
      </c>
      <c r="B35" s="42">
        <v>6</v>
      </c>
      <c r="C35" s="42">
        <v>2</v>
      </c>
      <c r="E35" s="42">
        <v>2</v>
      </c>
      <c r="F35" s="42">
        <v>1.95</v>
      </c>
      <c r="H35">
        <v>98</v>
      </c>
      <c r="I35" s="40">
        <v>1.7241379310344827E-2</v>
      </c>
      <c r="J35" s="40"/>
      <c r="K35" s="2"/>
    </row>
    <row r="36" spans="1:16" ht="15" x14ac:dyDescent="0.25">
      <c r="A36" s="41" t="s">
        <v>41</v>
      </c>
      <c r="B36" s="42">
        <v>63</v>
      </c>
      <c r="C36" s="42">
        <v>13</v>
      </c>
      <c r="E36" s="42">
        <v>100</v>
      </c>
      <c r="F36" s="42">
        <v>0</v>
      </c>
      <c r="H36">
        <v>8</v>
      </c>
      <c r="I36" s="40">
        <v>0.92</v>
      </c>
      <c r="J36" s="40"/>
      <c r="K36" s="2"/>
    </row>
    <row r="37" spans="1:16" ht="15" x14ac:dyDescent="0.25">
      <c r="A37" s="41" t="s">
        <v>42</v>
      </c>
      <c r="B37" s="42">
        <v>5</v>
      </c>
      <c r="C37" s="42">
        <v>16</v>
      </c>
      <c r="E37" s="42">
        <v>3</v>
      </c>
      <c r="F37" s="42">
        <v>7.09</v>
      </c>
      <c r="H37">
        <v>2</v>
      </c>
      <c r="I37" s="40">
        <v>5.7209302325581399</v>
      </c>
      <c r="J37" s="40"/>
      <c r="K37" s="2"/>
    </row>
    <row r="38" spans="1:16" ht="15" x14ac:dyDescent="0.25">
      <c r="A38" s="41" t="s">
        <v>175</v>
      </c>
      <c r="B38" s="42">
        <v>71</v>
      </c>
      <c r="C38" s="42">
        <v>2</v>
      </c>
      <c r="E38" s="42">
        <v>3</v>
      </c>
      <c r="F38" s="42">
        <v>13.38</v>
      </c>
      <c r="H38">
        <v>0</v>
      </c>
      <c r="I38" s="40">
        <v>7.5121951219512191</v>
      </c>
      <c r="J38" s="40"/>
      <c r="K38" s="2"/>
    </row>
    <row r="39" spans="1:16" ht="15" x14ac:dyDescent="0.25">
      <c r="A39" s="41" t="s">
        <v>44</v>
      </c>
      <c r="B39" s="42">
        <v>55</v>
      </c>
      <c r="C39" s="42">
        <v>4</v>
      </c>
      <c r="E39" s="42">
        <v>14</v>
      </c>
      <c r="F39" s="42">
        <v>6.43</v>
      </c>
      <c r="H39">
        <v>4</v>
      </c>
      <c r="I39" s="40">
        <v>3.4444444444444446</v>
      </c>
      <c r="J39" s="40"/>
      <c r="K39" s="2"/>
    </row>
    <row r="40" spans="1:16" ht="15" x14ac:dyDescent="0.25">
      <c r="A40" s="41" t="s">
        <v>45</v>
      </c>
      <c r="B40" s="42">
        <v>100</v>
      </c>
      <c r="C40" s="42">
        <v>0</v>
      </c>
      <c r="E40" s="42">
        <v>0</v>
      </c>
      <c r="F40" s="42">
        <v>27.86</v>
      </c>
      <c r="H40">
        <v>24</v>
      </c>
      <c r="I40" s="40">
        <v>23.933333333333334</v>
      </c>
      <c r="J40" s="40"/>
      <c r="K40" s="2"/>
    </row>
    <row r="41" spans="1:16" ht="15" x14ac:dyDescent="0.25">
      <c r="A41" s="41" t="s">
        <v>46</v>
      </c>
      <c r="B41" s="42">
        <v>86</v>
      </c>
      <c r="C41" s="42">
        <v>7</v>
      </c>
      <c r="E41" s="42">
        <v>85</v>
      </c>
      <c r="F41" s="42">
        <v>0.15</v>
      </c>
      <c r="H41">
        <v>24</v>
      </c>
      <c r="I41" s="40">
        <v>1.368421052631579</v>
      </c>
      <c r="J41" s="40"/>
      <c r="K41" s="2"/>
    </row>
    <row r="42" spans="1:16" ht="15" x14ac:dyDescent="0.25">
      <c r="A42" s="41" t="s">
        <v>47</v>
      </c>
      <c r="B42" s="42">
        <v>97</v>
      </c>
      <c r="C42" s="42">
        <v>8</v>
      </c>
      <c r="E42" s="42">
        <v>0</v>
      </c>
      <c r="F42" s="42">
        <v>8.36</v>
      </c>
      <c r="H42">
        <v>0</v>
      </c>
      <c r="I42" s="40">
        <v>11.035087719298245</v>
      </c>
      <c r="J42" s="40"/>
      <c r="K42" s="2"/>
      <c r="O42" s="40"/>
      <c r="P42" s="40"/>
    </row>
    <row r="43" spans="1:16" ht="15" x14ac:dyDescent="0.25">
      <c r="A43" s="41" t="s">
        <v>48</v>
      </c>
      <c r="B43" s="42">
        <v>0</v>
      </c>
      <c r="C43" s="42">
        <v>6</v>
      </c>
      <c r="E43" s="42">
        <v>49</v>
      </c>
      <c r="F43" s="42">
        <v>1.41</v>
      </c>
      <c r="H43">
        <v>81</v>
      </c>
      <c r="I43" s="40">
        <v>1.7307692307692308</v>
      </c>
      <c r="J43" s="40"/>
      <c r="K43" s="2"/>
    </row>
    <row r="44" spans="1:16" ht="15" x14ac:dyDescent="0.25">
      <c r="A44" s="41" t="s">
        <v>49</v>
      </c>
      <c r="B44" s="42">
        <v>29</v>
      </c>
      <c r="C44" s="42">
        <v>2</v>
      </c>
      <c r="E44" s="42">
        <v>27</v>
      </c>
      <c r="F44" s="42">
        <v>9.27</v>
      </c>
      <c r="H44">
        <v>0</v>
      </c>
      <c r="I44" s="40">
        <v>6</v>
      </c>
      <c r="J44" s="40"/>
      <c r="K44" s="2"/>
    </row>
    <row r="45" spans="1:16" ht="15" x14ac:dyDescent="0.25">
      <c r="A45" s="41" t="s">
        <v>50</v>
      </c>
      <c r="B45" s="42">
        <v>8</v>
      </c>
      <c r="C45" s="42">
        <v>3</v>
      </c>
      <c r="E45" s="42">
        <v>80</v>
      </c>
      <c r="F45" s="42">
        <v>0.76</v>
      </c>
      <c r="H45">
        <v>100</v>
      </c>
      <c r="I45" s="18">
        <v>0</v>
      </c>
      <c r="J45" s="18"/>
      <c r="K45" s="52"/>
    </row>
    <row r="46" spans="1:16" ht="15" x14ac:dyDescent="0.25">
      <c r="A46" s="41" t="s">
        <v>51</v>
      </c>
      <c r="B46" s="42">
        <v>94</v>
      </c>
      <c r="C46" s="42">
        <v>0</v>
      </c>
      <c r="E46" s="42">
        <v>80</v>
      </c>
      <c r="F46" s="42">
        <v>1.1299999999999999</v>
      </c>
      <c r="H46">
        <v>84</v>
      </c>
      <c r="I46" s="46">
        <v>0.68</v>
      </c>
      <c r="J46" s="46"/>
      <c r="K46" s="52"/>
    </row>
    <row r="47" spans="1:16" ht="15" x14ac:dyDescent="0.25">
      <c r="A47" s="41" t="s">
        <v>52</v>
      </c>
      <c r="B47" s="42">
        <v>29</v>
      </c>
      <c r="C47" s="42">
        <v>3</v>
      </c>
      <c r="E47" s="42">
        <v>77</v>
      </c>
      <c r="F47" s="42">
        <v>2.6</v>
      </c>
      <c r="H47">
        <v>100</v>
      </c>
      <c r="I47" s="40">
        <v>0</v>
      </c>
      <c r="J47" s="40"/>
      <c r="K47" s="2"/>
    </row>
    <row r="48" spans="1:16" ht="15" x14ac:dyDescent="0.25">
      <c r="A48" s="41" t="s">
        <v>53</v>
      </c>
      <c r="B48" s="42">
        <v>15</v>
      </c>
      <c r="C48" s="42">
        <v>0</v>
      </c>
      <c r="E48" s="42">
        <v>0</v>
      </c>
      <c r="F48" s="42">
        <v>2.76</v>
      </c>
      <c r="H48">
        <v>91</v>
      </c>
      <c r="I48" s="40">
        <v>0.20930232558139536</v>
      </c>
      <c r="J48" s="40"/>
      <c r="K48" s="2"/>
    </row>
    <row r="49" spans="1:11" ht="15" x14ac:dyDescent="0.25">
      <c r="A49" s="41" t="s">
        <v>54</v>
      </c>
      <c r="B49" s="42">
        <v>100</v>
      </c>
      <c r="C49" s="42">
        <v>0</v>
      </c>
      <c r="E49" s="42">
        <v>50</v>
      </c>
      <c r="F49" s="42">
        <v>4.33</v>
      </c>
      <c r="H49">
        <v>0</v>
      </c>
      <c r="I49" s="40">
        <v>1.3888888888888888</v>
      </c>
      <c r="J49" s="40"/>
      <c r="K49" s="2"/>
    </row>
    <row r="50" spans="1:11" ht="15" x14ac:dyDescent="0.25">
      <c r="A50" s="41" t="s">
        <v>55</v>
      </c>
      <c r="B50" s="42">
        <v>28</v>
      </c>
      <c r="C50" s="42">
        <v>4</v>
      </c>
      <c r="E50" s="42">
        <v>0</v>
      </c>
      <c r="F50" s="42">
        <v>23.19</v>
      </c>
      <c r="H50">
        <v>13</v>
      </c>
      <c r="I50" s="40">
        <v>13.243243243243244</v>
      </c>
      <c r="J50" s="40"/>
      <c r="K50" s="2"/>
    </row>
    <row r="51" spans="1:11" ht="15" x14ac:dyDescent="0.25">
      <c r="A51" s="41" t="s">
        <v>56</v>
      </c>
      <c r="B51" s="42">
        <v>0</v>
      </c>
      <c r="C51" s="42">
        <v>28</v>
      </c>
      <c r="E51" s="42">
        <v>100</v>
      </c>
      <c r="F51" s="42">
        <v>0</v>
      </c>
      <c r="H51">
        <v>12</v>
      </c>
      <c r="I51" s="40">
        <v>4.1232876712328768</v>
      </c>
      <c r="J51" s="40"/>
      <c r="K51" s="2"/>
    </row>
    <row r="52" spans="1:11" ht="15" x14ac:dyDescent="0.25">
      <c r="A52" s="41" t="s">
        <v>57</v>
      </c>
      <c r="B52" s="42">
        <v>0</v>
      </c>
      <c r="C52" s="42">
        <v>0</v>
      </c>
      <c r="E52" s="42">
        <v>89</v>
      </c>
      <c r="F52" s="42">
        <v>0.13</v>
      </c>
      <c r="H52">
        <v>91</v>
      </c>
      <c r="I52" s="40">
        <v>1.1914893617021276</v>
      </c>
      <c r="J52" s="40"/>
      <c r="K52" s="2"/>
    </row>
    <row r="53" spans="1:11" ht="15" x14ac:dyDescent="0.25">
      <c r="A53" s="41" t="s">
        <v>58</v>
      </c>
      <c r="B53" s="42">
        <v>63</v>
      </c>
      <c r="C53" s="42">
        <v>4</v>
      </c>
      <c r="E53" s="42">
        <v>0</v>
      </c>
      <c r="F53" s="42">
        <v>15.32</v>
      </c>
      <c r="H53">
        <v>34</v>
      </c>
      <c r="I53" s="40">
        <v>2.5862068965517242</v>
      </c>
      <c r="J53" s="40"/>
      <c r="K53" s="2"/>
    </row>
    <row r="54" spans="1:11" ht="15" x14ac:dyDescent="0.25">
      <c r="A54" s="41" t="s">
        <v>59</v>
      </c>
      <c r="B54" s="42">
        <v>40</v>
      </c>
      <c r="C54" s="42">
        <v>7</v>
      </c>
      <c r="E54" s="42">
        <v>50</v>
      </c>
      <c r="F54" s="42">
        <v>7.43</v>
      </c>
      <c r="H54">
        <v>100</v>
      </c>
      <c r="I54" s="40">
        <v>0</v>
      </c>
      <c r="J54" s="40"/>
      <c r="K54" s="2"/>
    </row>
    <row r="55" spans="1:11" ht="15" x14ac:dyDescent="0.25">
      <c r="A55" s="41" t="s">
        <v>60</v>
      </c>
      <c r="B55" s="42">
        <v>64</v>
      </c>
      <c r="C55" s="42">
        <v>1</v>
      </c>
      <c r="E55" s="42">
        <v>100</v>
      </c>
      <c r="F55" s="42">
        <v>0</v>
      </c>
      <c r="H55">
        <v>0</v>
      </c>
      <c r="I55" s="40">
        <v>1.732394366197183</v>
      </c>
      <c r="J55" s="40"/>
      <c r="K55" s="2"/>
    </row>
    <row r="56" spans="1:11" ht="15" x14ac:dyDescent="0.25">
      <c r="A56" s="41" t="s">
        <v>176</v>
      </c>
      <c r="B56" s="42">
        <v>0</v>
      </c>
      <c r="C56" s="42">
        <v>4</v>
      </c>
      <c r="E56" s="42">
        <v>88</v>
      </c>
      <c r="F56" s="42">
        <v>0.7</v>
      </c>
      <c r="H56">
        <v>89</v>
      </c>
      <c r="I56" s="40">
        <v>0.33333333333333331</v>
      </c>
      <c r="J56" s="40"/>
      <c r="K56" s="2"/>
    </row>
    <row r="57" spans="1:11" ht="15" x14ac:dyDescent="0.25">
      <c r="A57" s="41" t="s">
        <v>177</v>
      </c>
      <c r="B57" s="42">
        <v>94</v>
      </c>
      <c r="C57" s="42">
        <v>0</v>
      </c>
      <c r="E57" s="42">
        <v>97</v>
      </c>
      <c r="F57" s="42">
        <v>0.38</v>
      </c>
      <c r="H57">
        <v>2</v>
      </c>
      <c r="I57" s="40">
        <v>3.2551020408163267</v>
      </c>
      <c r="J57" s="40"/>
      <c r="K57" s="2"/>
    </row>
    <row r="58" spans="1:11" ht="15" x14ac:dyDescent="0.25">
      <c r="A58" s="41" t="s">
        <v>63</v>
      </c>
      <c r="B58" s="42">
        <v>6</v>
      </c>
      <c r="C58" s="42">
        <v>26</v>
      </c>
      <c r="E58" s="42">
        <v>86</v>
      </c>
      <c r="F58" s="42">
        <v>1</v>
      </c>
      <c r="H58">
        <v>86</v>
      </c>
      <c r="I58" s="40">
        <v>9.0909090909090912E-2</v>
      </c>
      <c r="J58" s="40"/>
      <c r="K58" s="2"/>
    </row>
    <row r="59" spans="1:11" x14ac:dyDescent="0.2">
      <c r="B59" s="47">
        <f>AVERAGE(B3:B58)</f>
        <v>45.857142857142854</v>
      </c>
      <c r="C59" s="1">
        <f>SUM(C3:C58)</f>
        <v>341.4</v>
      </c>
      <c r="E59" s="47">
        <f>AVERAGE(E3:E58)</f>
        <v>61.482142857142854</v>
      </c>
      <c r="F59" s="1">
        <f>SUM(F3:F58)</f>
        <v>199.56</v>
      </c>
      <c r="H59" s="47">
        <f>AVERAGE(H3:H58)</f>
        <v>60.696428571428569</v>
      </c>
      <c r="I59" s="1">
        <f>SUM(I3:I58)</f>
        <v>127.49797208132533</v>
      </c>
      <c r="J59" s="1"/>
      <c r="K59" s="12"/>
    </row>
    <row r="60" spans="1:11" ht="15.75" x14ac:dyDescent="0.25">
      <c r="B60" s="49"/>
      <c r="C60" s="34">
        <f>C59/56</f>
        <v>6.0964285714285706</v>
      </c>
      <c r="E60" s="48"/>
      <c r="F60" s="34">
        <f>F59/56</f>
        <v>3.5635714285714286</v>
      </c>
      <c r="H60" s="48"/>
      <c r="I60" s="34">
        <f>I59/56</f>
        <v>2.2767495014522381</v>
      </c>
      <c r="J60" s="34"/>
      <c r="K60" s="34"/>
    </row>
    <row r="64" spans="1:11" ht="20.25" x14ac:dyDescent="0.3">
      <c r="B64" s="43">
        <v>2002</v>
      </c>
      <c r="C64" s="43">
        <v>2006</v>
      </c>
      <c r="D64" s="43">
        <v>2010</v>
      </c>
      <c r="E64" s="43">
        <v>2006</v>
      </c>
      <c r="F64" s="43"/>
      <c r="G64" s="43"/>
      <c r="H64" s="43" t="s">
        <v>178</v>
      </c>
    </row>
    <row r="65" spans="1:11" ht="15.75" x14ac:dyDescent="0.25">
      <c r="E65" s="16" t="s">
        <v>9</v>
      </c>
      <c r="F65" s="16" t="s">
        <v>10</v>
      </c>
      <c r="H65" s="16" t="s">
        <v>9</v>
      </c>
      <c r="I65" s="16" t="s">
        <v>10</v>
      </c>
      <c r="J65" s="16"/>
      <c r="K65" s="16"/>
    </row>
    <row r="66" spans="1:11" ht="15.75" x14ac:dyDescent="0.25">
      <c r="A66" s="16" t="s">
        <v>9</v>
      </c>
      <c r="B66" s="50">
        <v>0.45857142857142857</v>
      </c>
      <c r="C66" s="50">
        <v>0.61482142857142852</v>
      </c>
      <c r="D66" s="50">
        <v>0.60696428571428573</v>
      </c>
      <c r="G66" s="18"/>
    </row>
    <row r="67" spans="1:11" ht="15.75" x14ac:dyDescent="0.25">
      <c r="A67" s="16" t="s">
        <v>10</v>
      </c>
      <c r="B67" s="33">
        <v>7.5178571428571432</v>
      </c>
      <c r="C67" s="33">
        <v>3.5635714285714286</v>
      </c>
      <c r="D67" s="33">
        <v>2.2767495014522381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D12"/>
    </sheetView>
  </sheetViews>
  <sheetFormatPr defaultRowHeight="12.75" x14ac:dyDescent="0.2"/>
  <cols>
    <col min="1" max="1" width="18.28515625" customWidth="1"/>
  </cols>
  <sheetData>
    <row r="1" spans="1:8" ht="20.25" x14ac:dyDescent="0.3">
      <c r="A1" s="43" t="s">
        <v>180</v>
      </c>
    </row>
    <row r="3" spans="1:8" x14ac:dyDescent="0.2">
      <c r="B3">
        <v>2002</v>
      </c>
      <c r="C3">
        <v>2006</v>
      </c>
      <c r="D3">
        <v>2010</v>
      </c>
    </row>
    <row r="5" spans="1:8" x14ac:dyDescent="0.2">
      <c r="A5" s="1" t="s">
        <v>4</v>
      </c>
      <c r="B5" s="29">
        <v>0.75919999999999999</v>
      </c>
      <c r="C5" s="29">
        <v>0.90559999999999996</v>
      </c>
      <c r="D5" s="29">
        <v>0.8579</v>
      </c>
      <c r="H5" s="29">
        <v>0.90557346844771991</v>
      </c>
    </row>
    <row r="6" spans="1:8" x14ac:dyDescent="0.2">
      <c r="A6" s="1" t="s">
        <v>5</v>
      </c>
      <c r="B6" s="29">
        <v>0.2228</v>
      </c>
      <c r="C6" s="29">
        <v>7.7100000000000002E-2</v>
      </c>
      <c r="D6" s="29">
        <v>6.4500000000000002E-2</v>
      </c>
      <c r="H6" s="29">
        <v>7.7076615998771691E-2</v>
      </c>
    </row>
    <row r="7" spans="1:8" x14ac:dyDescent="0.2">
      <c r="A7" s="1" t="s">
        <v>6</v>
      </c>
      <c r="B7" s="29">
        <v>5.0000000000000001E-4</v>
      </c>
      <c r="C7" s="29">
        <v>1.0999999999999999E-2</v>
      </c>
      <c r="D7" s="29">
        <v>7.4899999999999994E-2</v>
      </c>
      <c r="H7" s="29">
        <v>1.1054813450023031E-2</v>
      </c>
    </row>
    <row r="8" spans="1:8" x14ac:dyDescent="0.2">
      <c r="A8" s="1" t="s">
        <v>80</v>
      </c>
      <c r="B8" s="51">
        <v>0</v>
      </c>
      <c r="C8" s="51">
        <v>0</v>
      </c>
      <c r="D8" s="29">
        <v>1.5E-3</v>
      </c>
    </row>
    <row r="9" spans="1:8" x14ac:dyDescent="0.2">
      <c r="A9" s="1" t="s">
        <v>7</v>
      </c>
      <c r="B9" s="29">
        <v>2.9999999999999997E-4</v>
      </c>
      <c r="C9" s="51">
        <v>0</v>
      </c>
      <c r="D9" s="51">
        <v>0</v>
      </c>
    </row>
    <row r="10" spans="1:8" x14ac:dyDescent="0.2">
      <c r="A10" s="1" t="s">
        <v>8</v>
      </c>
      <c r="B10" s="29">
        <v>3.0000000000000001E-3</v>
      </c>
      <c r="C10" s="29">
        <v>5.4999999999999997E-3</v>
      </c>
      <c r="D10" s="29">
        <v>1.1999999999999999E-3</v>
      </c>
    </row>
    <row r="11" spans="1:8" x14ac:dyDescent="0.2">
      <c r="A11" s="1" t="s">
        <v>181</v>
      </c>
      <c r="B11" s="29">
        <v>5.5999999999999999E-3</v>
      </c>
      <c r="C11" s="29">
        <v>2.9999999999999997E-4</v>
      </c>
      <c r="D11" s="51">
        <v>0</v>
      </c>
    </row>
    <row r="12" spans="1:8" x14ac:dyDescent="0.2">
      <c r="A12" s="1" t="s">
        <v>182</v>
      </c>
      <c r="B12" s="29">
        <v>8.6E-3</v>
      </c>
      <c r="C12" s="29">
        <v>5.0000000000000001E-4</v>
      </c>
      <c r="D12" s="51">
        <v>0</v>
      </c>
    </row>
    <row r="13" spans="1:8" x14ac:dyDescent="0.2">
      <c r="B13">
        <f>SUM(B5:B12)</f>
        <v>1</v>
      </c>
      <c r="C13">
        <f>SUM(C5:C12)</f>
        <v>0.99999999999999978</v>
      </c>
      <c r="D13">
        <f>SUM(D5:D12)</f>
        <v>0.99999999999999989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I54" sqref="I54"/>
    </sheetView>
  </sheetViews>
  <sheetFormatPr defaultRowHeight="12.75" x14ac:dyDescent="0.2"/>
  <cols>
    <col min="1" max="1" width="13.28515625" customWidth="1"/>
    <col min="2" max="2" width="15" customWidth="1"/>
    <col min="3" max="4" width="11.28515625" customWidth="1"/>
    <col min="5" max="5" width="12.7109375" customWidth="1"/>
    <col min="6" max="6" width="17.85546875" customWidth="1"/>
    <col min="7" max="8" width="13.140625" customWidth="1"/>
    <col min="9" max="9" width="14.28515625" customWidth="1"/>
    <col min="10" max="10" width="15.28515625" customWidth="1"/>
    <col min="12" max="12" width="15" customWidth="1"/>
  </cols>
  <sheetData>
    <row r="1" spans="1:12" ht="20.25" x14ac:dyDescent="0.3">
      <c r="B1" s="43">
        <v>2002</v>
      </c>
      <c r="C1" s="43"/>
      <c r="D1" s="43"/>
      <c r="E1" s="43"/>
      <c r="F1" s="43">
        <v>2006</v>
      </c>
      <c r="G1" s="43"/>
      <c r="H1" s="43"/>
      <c r="I1" s="43"/>
      <c r="J1" s="43" t="s">
        <v>178</v>
      </c>
    </row>
    <row r="2" spans="1:12" ht="15.75" x14ac:dyDescent="0.25">
      <c r="A2" s="16" t="s">
        <v>171</v>
      </c>
      <c r="B2" s="16" t="s">
        <v>9</v>
      </c>
      <c r="C2" s="16" t="s">
        <v>10</v>
      </c>
      <c r="D2" s="16"/>
      <c r="E2" s="16" t="s">
        <v>171</v>
      </c>
      <c r="F2" s="16" t="s">
        <v>9</v>
      </c>
      <c r="G2" s="16" t="s">
        <v>10</v>
      </c>
      <c r="H2" s="16"/>
      <c r="I2" s="16" t="s">
        <v>171</v>
      </c>
      <c r="J2" s="16" t="s">
        <v>9</v>
      </c>
      <c r="K2" s="16" t="s">
        <v>10</v>
      </c>
    </row>
    <row r="3" spans="1:12" ht="15" x14ac:dyDescent="0.25">
      <c r="A3" s="41" t="s">
        <v>13</v>
      </c>
      <c r="B3" s="42">
        <v>100</v>
      </c>
      <c r="C3" s="42">
        <v>3</v>
      </c>
      <c r="D3" s="45"/>
      <c r="E3" s="41" t="s">
        <v>13</v>
      </c>
      <c r="F3" s="42">
        <v>100</v>
      </c>
      <c r="G3" s="42">
        <v>0</v>
      </c>
      <c r="H3" s="45"/>
      <c r="I3" s="41" t="s">
        <v>174</v>
      </c>
      <c r="J3">
        <v>100</v>
      </c>
      <c r="K3" s="18">
        <v>0</v>
      </c>
    </row>
    <row r="4" spans="1:12" ht="15" x14ac:dyDescent="0.25">
      <c r="A4" s="41" t="s">
        <v>39</v>
      </c>
      <c r="B4" s="42">
        <v>100</v>
      </c>
      <c r="C4" s="42">
        <v>9</v>
      </c>
      <c r="D4" s="45"/>
      <c r="E4" s="41" t="s">
        <v>18</v>
      </c>
      <c r="F4" s="42">
        <v>100</v>
      </c>
      <c r="G4" s="42">
        <v>0</v>
      </c>
      <c r="H4" s="45"/>
      <c r="I4" s="41" t="s">
        <v>18</v>
      </c>
      <c r="J4">
        <v>100</v>
      </c>
      <c r="K4" s="18">
        <v>0</v>
      </c>
    </row>
    <row r="5" spans="1:12" ht="15" x14ac:dyDescent="0.25">
      <c r="A5" s="41" t="s">
        <v>45</v>
      </c>
      <c r="B5" s="42">
        <v>100</v>
      </c>
      <c r="C5" s="42">
        <v>0</v>
      </c>
      <c r="D5" s="45"/>
      <c r="E5" s="41" t="s">
        <v>27</v>
      </c>
      <c r="F5" s="42">
        <v>100</v>
      </c>
      <c r="G5" s="42">
        <v>0</v>
      </c>
      <c r="H5" s="45"/>
      <c r="I5" s="41" t="s">
        <v>68</v>
      </c>
      <c r="J5">
        <v>100</v>
      </c>
      <c r="K5" s="18">
        <v>0</v>
      </c>
    </row>
    <row r="6" spans="1:12" ht="15" x14ac:dyDescent="0.25">
      <c r="A6" s="41" t="s">
        <v>54</v>
      </c>
      <c r="B6" s="42">
        <v>100</v>
      </c>
      <c r="C6" s="42">
        <v>0</v>
      </c>
      <c r="D6" s="45"/>
      <c r="E6" s="41" t="s">
        <v>29</v>
      </c>
      <c r="F6" s="42">
        <v>100</v>
      </c>
      <c r="G6" s="42">
        <v>0</v>
      </c>
      <c r="H6" s="45"/>
      <c r="I6" s="41" t="s">
        <v>27</v>
      </c>
      <c r="J6">
        <v>100</v>
      </c>
      <c r="K6" s="18">
        <v>0</v>
      </c>
    </row>
    <row r="7" spans="1:12" ht="15" x14ac:dyDescent="0.25">
      <c r="A7" s="41" t="s">
        <v>47</v>
      </c>
      <c r="B7" s="42">
        <v>97</v>
      </c>
      <c r="C7" s="42">
        <v>8</v>
      </c>
      <c r="D7" s="45"/>
      <c r="E7" s="41" t="s">
        <v>41</v>
      </c>
      <c r="F7" s="42">
        <v>100</v>
      </c>
      <c r="G7" s="42">
        <v>0</v>
      </c>
      <c r="H7" s="45"/>
      <c r="I7" s="41" t="s">
        <v>35</v>
      </c>
      <c r="J7">
        <v>100</v>
      </c>
      <c r="K7" s="18">
        <v>0</v>
      </c>
    </row>
    <row r="8" spans="1:12" ht="15" x14ac:dyDescent="0.25">
      <c r="A8" s="41" t="s">
        <v>174</v>
      </c>
      <c r="B8" s="42">
        <v>95</v>
      </c>
      <c r="C8" s="42">
        <v>4</v>
      </c>
      <c r="D8" s="45"/>
      <c r="E8" s="41" t="s">
        <v>56</v>
      </c>
      <c r="F8" s="42">
        <v>100</v>
      </c>
      <c r="G8" s="42">
        <v>0</v>
      </c>
      <c r="H8" s="45"/>
      <c r="I8" s="41" t="s">
        <v>50</v>
      </c>
      <c r="J8">
        <v>100</v>
      </c>
      <c r="K8" s="18">
        <v>0</v>
      </c>
    </row>
    <row r="9" spans="1:12" ht="15" x14ac:dyDescent="0.25">
      <c r="A9" s="41" t="s">
        <v>23</v>
      </c>
      <c r="B9" s="42">
        <v>94</v>
      </c>
      <c r="C9" s="42">
        <v>45</v>
      </c>
      <c r="D9" s="45"/>
      <c r="E9" s="41" t="s">
        <v>60</v>
      </c>
      <c r="F9" s="42">
        <v>100</v>
      </c>
      <c r="G9" s="42">
        <v>0</v>
      </c>
      <c r="H9" s="45"/>
      <c r="I9" s="41" t="s">
        <v>52</v>
      </c>
      <c r="J9">
        <v>100</v>
      </c>
      <c r="K9" s="18">
        <v>0</v>
      </c>
    </row>
    <row r="10" spans="1:12" ht="15" x14ac:dyDescent="0.25">
      <c r="A10" s="41" t="s">
        <v>51</v>
      </c>
      <c r="B10" s="42">
        <v>94</v>
      </c>
      <c r="C10" s="42">
        <v>0</v>
      </c>
      <c r="D10" s="45"/>
      <c r="E10" s="41" t="s">
        <v>33</v>
      </c>
      <c r="F10" s="42">
        <v>98</v>
      </c>
      <c r="G10" s="42">
        <v>0</v>
      </c>
      <c r="H10" s="45"/>
      <c r="I10" s="41" t="s">
        <v>59</v>
      </c>
      <c r="J10">
        <v>100</v>
      </c>
      <c r="K10" s="18">
        <v>0</v>
      </c>
    </row>
    <row r="11" spans="1:12" ht="15" x14ac:dyDescent="0.25">
      <c r="A11" s="41" t="s">
        <v>177</v>
      </c>
      <c r="B11" s="42">
        <v>94</v>
      </c>
      <c r="C11" s="42">
        <v>0</v>
      </c>
      <c r="D11" s="45"/>
      <c r="E11" s="41" t="s">
        <v>36</v>
      </c>
      <c r="F11" s="42">
        <v>98</v>
      </c>
      <c r="G11" s="42">
        <v>3</v>
      </c>
      <c r="H11" s="45"/>
      <c r="I11" s="41" t="s">
        <v>40</v>
      </c>
      <c r="J11">
        <v>98</v>
      </c>
      <c r="K11" s="18">
        <v>0</v>
      </c>
      <c r="L11">
        <f>COUNT(J11:J23)</f>
        <v>13</v>
      </c>
    </row>
    <row r="12" spans="1:12" ht="15" x14ac:dyDescent="0.25">
      <c r="A12" s="41" t="s">
        <v>15</v>
      </c>
      <c r="B12" s="42">
        <v>92</v>
      </c>
      <c r="C12" s="42">
        <v>0</v>
      </c>
      <c r="D12" s="45"/>
      <c r="E12" s="41" t="s">
        <v>34</v>
      </c>
      <c r="F12" s="42">
        <v>97</v>
      </c>
      <c r="G12" s="42">
        <v>0</v>
      </c>
      <c r="H12" s="45"/>
      <c r="I12" s="41" t="s">
        <v>173</v>
      </c>
      <c r="J12">
        <v>97</v>
      </c>
      <c r="K12" s="18">
        <v>0</v>
      </c>
    </row>
    <row r="13" spans="1:12" ht="15" x14ac:dyDescent="0.25">
      <c r="A13" s="41" t="s">
        <v>26</v>
      </c>
      <c r="B13" s="42">
        <v>89</v>
      </c>
      <c r="C13" s="42">
        <v>9</v>
      </c>
      <c r="D13" s="45"/>
      <c r="E13" s="41" t="s">
        <v>177</v>
      </c>
      <c r="F13" s="42">
        <v>97</v>
      </c>
      <c r="G13" s="42">
        <v>0</v>
      </c>
      <c r="H13" s="45"/>
      <c r="I13" s="41" t="s">
        <v>19</v>
      </c>
      <c r="J13">
        <v>96</v>
      </c>
      <c r="K13" s="18">
        <v>2</v>
      </c>
    </row>
    <row r="14" spans="1:12" ht="15" x14ac:dyDescent="0.25">
      <c r="A14" s="41" t="s">
        <v>20</v>
      </c>
      <c r="B14" s="42">
        <v>88</v>
      </c>
      <c r="C14" s="42">
        <v>2</v>
      </c>
      <c r="D14" s="45"/>
      <c r="E14" s="41" t="s">
        <v>15</v>
      </c>
      <c r="F14" s="42">
        <v>94</v>
      </c>
      <c r="G14" s="42">
        <v>0</v>
      </c>
      <c r="H14" s="45"/>
      <c r="I14" s="41" t="s">
        <v>22</v>
      </c>
      <c r="J14">
        <v>96</v>
      </c>
      <c r="K14">
        <v>0</v>
      </c>
    </row>
    <row r="15" spans="1:12" ht="15" x14ac:dyDescent="0.25">
      <c r="A15" s="41" t="s">
        <v>46</v>
      </c>
      <c r="B15" s="42">
        <v>86</v>
      </c>
      <c r="C15" s="42">
        <v>7</v>
      </c>
      <c r="D15" s="45"/>
      <c r="E15" s="41" t="s">
        <v>39</v>
      </c>
      <c r="F15" s="42">
        <v>94</v>
      </c>
      <c r="G15" s="42">
        <v>0</v>
      </c>
      <c r="H15" s="45"/>
      <c r="I15" s="41" t="s">
        <v>24</v>
      </c>
      <c r="J15">
        <v>96</v>
      </c>
      <c r="K15" s="18">
        <v>0</v>
      </c>
    </row>
    <row r="16" spans="1:12" ht="15" x14ac:dyDescent="0.25">
      <c r="A16" s="41" t="s">
        <v>16</v>
      </c>
      <c r="B16" s="42">
        <v>83</v>
      </c>
      <c r="C16" s="42">
        <v>17</v>
      </c>
      <c r="D16" s="45"/>
      <c r="E16" s="41" t="s">
        <v>21</v>
      </c>
      <c r="F16" s="42">
        <v>93</v>
      </c>
      <c r="G16" s="42">
        <v>1</v>
      </c>
      <c r="H16" s="45"/>
      <c r="I16" s="41" t="s">
        <v>12</v>
      </c>
      <c r="J16">
        <v>94</v>
      </c>
      <c r="K16">
        <v>0</v>
      </c>
    </row>
    <row r="17" spans="1:12" ht="15" x14ac:dyDescent="0.25">
      <c r="A17" s="41" t="s">
        <v>27</v>
      </c>
      <c r="B17" s="42">
        <v>78</v>
      </c>
      <c r="C17" s="42">
        <v>0</v>
      </c>
      <c r="D17" s="45"/>
      <c r="E17" s="41" t="s">
        <v>14</v>
      </c>
      <c r="F17" s="42">
        <v>90</v>
      </c>
      <c r="G17" s="42">
        <v>12</v>
      </c>
      <c r="H17" s="45"/>
      <c r="I17" s="41" t="s">
        <v>13</v>
      </c>
      <c r="J17">
        <v>94</v>
      </c>
      <c r="K17" s="18">
        <v>0</v>
      </c>
    </row>
    <row r="18" spans="1:12" ht="15" x14ac:dyDescent="0.25">
      <c r="A18" s="41" t="s">
        <v>173</v>
      </c>
      <c r="B18" s="42">
        <v>76</v>
      </c>
      <c r="C18" s="42">
        <v>30</v>
      </c>
      <c r="D18" s="45"/>
      <c r="E18" s="41" t="s">
        <v>22</v>
      </c>
      <c r="F18" s="42">
        <v>90</v>
      </c>
      <c r="G18" s="42">
        <v>1</v>
      </c>
      <c r="H18" s="45"/>
      <c r="I18" s="41" t="s">
        <v>36</v>
      </c>
      <c r="J18">
        <v>94</v>
      </c>
      <c r="K18" s="18">
        <v>2</v>
      </c>
    </row>
    <row r="19" spans="1:12" ht="15" x14ac:dyDescent="0.25">
      <c r="A19" s="41" t="s">
        <v>14</v>
      </c>
      <c r="B19" s="42">
        <v>75</v>
      </c>
      <c r="C19" s="42">
        <v>15</v>
      </c>
      <c r="D19" s="45"/>
      <c r="E19" s="41" t="s">
        <v>30</v>
      </c>
      <c r="F19" s="42">
        <v>90</v>
      </c>
      <c r="G19" s="42">
        <v>0</v>
      </c>
      <c r="H19" s="45"/>
      <c r="I19" s="41" t="s">
        <v>29</v>
      </c>
      <c r="J19">
        <v>92</v>
      </c>
      <c r="K19" s="18">
        <v>0</v>
      </c>
    </row>
    <row r="20" spans="1:12" ht="15" x14ac:dyDescent="0.25">
      <c r="A20" s="41" t="s">
        <v>33</v>
      </c>
      <c r="B20" s="42">
        <v>75</v>
      </c>
      <c r="C20" s="42">
        <v>16</v>
      </c>
      <c r="D20" s="45"/>
      <c r="E20" s="41" t="s">
        <v>173</v>
      </c>
      <c r="F20" s="42">
        <v>89</v>
      </c>
      <c r="G20" s="42">
        <v>2</v>
      </c>
      <c r="H20" s="45"/>
      <c r="I20" s="41" t="s">
        <v>30</v>
      </c>
      <c r="J20">
        <v>91</v>
      </c>
      <c r="K20" s="18">
        <v>0</v>
      </c>
    </row>
    <row r="21" spans="1:12" ht="15" x14ac:dyDescent="0.25">
      <c r="A21" s="41" t="s">
        <v>17</v>
      </c>
      <c r="B21" s="42">
        <v>73</v>
      </c>
      <c r="C21" s="42">
        <v>6</v>
      </c>
      <c r="D21" s="45"/>
      <c r="E21" s="41" t="s">
        <v>19</v>
      </c>
      <c r="F21" s="42">
        <v>89</v>
      </c>
      <c r="G21" s="42">
        <v>2</v>
      </c>
      <c r="H21" s="45"/>
      <c r="I21" s="41" t="s">
        <v>39</v>
      </c>
      <c r="J21">
        <v>91</v>
      </c>
      <c r="K21" s="18">
        <v>5</v>
      </c>
    </row>
    <row r="22" spans="1:12" ht="15" x14ac:dyDescent="0.25">
      <c r="A22" s="41" t="s">
        <v>28</v>
      </c>
      <c r="B22" s="42">
        <v>73</v>
      </c>
      <c r="C22" s="42">
        <v>0</v>
      </c>
      <c r="D22" s="45"/>
      <c r="E22" s="41" t="s">
        <v>57</v>
      </c>
      <c r="F22" s="42">
        <v>89</v>
      </c>
      <c r="G22" s="42">
        <v>0</v>
      </c>
      <c r="H22" s="45"/>
      <c r="I22" s="41" t="s">
        <v>53</v>
      </c>
      <c r="J22">
        <v>91</v>
      </c>
      <c r="K22" s="18">
        <v>0</v>
      </c>
    </row>
    <row r="23" spans="1:12" ht="15" x14ac:dyDescent="0.25">
      <c r="A23" s="41" t="s">
        <v>175</v>
      </c>
      <c r="B23" s="42">
        <v>71</v>
      </c>
      <c r="C23" s="42">
        <v>2</v>
      </c>
      <c r="D23" s="45"/>
      <c r="E23" s="41" t="s">
        <v>176</v>
      </c>
      <c r="F23" s="42">
        <v>88</v>
      </c>
      <c r="G23" s="42">
        <v>1</v>
      </c>
      <c r="H23" s="45"/>
      <c r="I23" s="41" t="s">
        <v>57</v>
      </c>
      <c r="J23">
        <v>91</v>
      </c>
      <c r="K23" s="18">
        <v>1</v>
      </c>
    </row>
    <row r="24" spans="1:12" ht="15" x14ac:dyDescent="0.25">
      <c r="A24" s="41" t="s">
        <v>12</v>
      </c>
      <c r="B24" s="42">
        <v>64</v>
      </c>
      <c r="C24" s="42">
        <v>16</v>
      </c>
      <c r="D24" s="45"/>
      <c r="E24" s="41" t="s">
        <v>26</v>
      </c>
      <c r="F24" s="42">
        <v>87</v>
      </c>
      <c r="G24" s="42">
        <v>1</v>
      </c>
      <c r="H24" s="45"/>
      <c r="I24" s="41" t="s">
        <v>176</v>
      </c>
      <c r="J24">
        <v>89</v>
      </c>
      <c r="K24" s="18">
        <v>0</v>
      </c>
      <c r="L24">
        <f>COUNT(J24:J34)</f>
        <v>11</v>
      </c>
    </row>
    <row r="25" spans="1:12" ht="15" x14ac:dyDescent="0.25">
      <c r="A25" s="41" t="s">
        <v>60</v>
      </c>
      <c r="B25" s="42">
        <v>64</v>
      </c>
      <c r="C25" s="42">
        <v>1</v>
      </c>
      <c r="D25" s="45"/>
      <c r="E25" s="41" t="s">
        <v>38</v>
      </c>
      <c r="F25" s="42">
        <v>87</v>
      </c>
      <c r="G25" s="42">
        <v>2</v>
      </c>
      <c r="H25" s="45"/>
      <c r="I25" s="41" t="s">
        <v>38</v>
      </c>
      <c r="J25">
        <v>87</v>
      </c>
      <c r="K25" s="18">
        <v>1</v>
      </c>
    </row>
    <row r="26" spans="1:12" ht="15" x14ac:dyDescent="0.25">
      <c r="A26" s="41" t="s">
        <v>41</v>
      </c>
      <c r="B26" s="42">
        <v>63</v>
      </c>
      <c r="C26" s="42">
        <v>13</v>
      </c>
      <c r="D26" s="45"/>
      <c r="E26" s="41" t="s">
        <v>63</v>
      </c>
      <c r="F26" s="42">
        <v>86</v>
      </c>
      <c r="G26" s="42">
        <v>1</v>
      </c>
      <c r="H26" s="45"/>
      <c r="I26" s="41" t="s">
        <v>63</v>
      </c>
      <c r="J26">
        <v>86</v>
      </c>
      <c r="K26" s="18">
        <v>0</v>
      </c>
    </row>
    <row r="27" spans="1:12" ht="15" x14ac:dyDescent="0.25">
      <c r="A27" s="41" t="s">
        <v>58</v>
      </c>
      <c r="B27" s="42">
        <v>63</v>
      </c>
      <c r="C27" s="42">
        <v>4</v>
      </c>
      <c r="D27" s="45"/>
      <c r="E27" s="41" t="s">
        <v>46</v>
      </c>
      <c r="F27" s="42">
        <v>85</v>
      </c>
      <c r="G27" s="42">
        <v>0</v>
      </c>
      <c r="H27" s="45"/>
      <c r="I27" s="41" t="s">
        <v>15</v>
      </c>
      <c r="J27" s="18">
        <v>85</v>
      </c>
      <c r="K27">
        <v>0</v>
      </c>
    </row>
    <row r="28" spans="1:12" ht="15" x14ac:dyDescent="0.25">
      <c r="A28" s="41" t="s">
        <v>44</v>
      </c>
      <c r="B28" s="42">
        <v>55</v>
      </c>
      <c r="C28" s="42">
        <v>4</v>
      </c>
      <c r="D28" s="45"/>
      <c r="E28" s="41" t="s">
        <v>23</v>
      </c>
      <c r="F28" s="42">
        <v>83</v>
      </c>
      <c r="G28" s="42">
        <v>2</v>
      </c>
      <c r="H28" s="45"/>
      <c r="I28" s="41" t="s">
        <v>23</v>
      </c>
      <c r="J28">
        <v>84</v>
      </c>
      <c r="K28" s="18">
        <v>1</v>
      </c>
    </row>
    <row r="29" spans="1:12" ht="15" x14ac:dyDescent="0.25">
      <c r="A29" s="41" t="s">
        <v>172</v>
      </c>
      <c r="B29" s="42">
        <v>54</v>
      </c>
      <c r="C29" s="42">
        <v>17</v>
      </c>
      <c r="D29" s="45"/>
      <c r="E29" s="41" t="s">
        <v>28</v>
      </c>
      <c r="F29" s="42">
        <v>81</v>
      </c>
      <c r="G29" s="42">
        <v>1</v>
      </c>
      <c r="H29" s="45"/>
      <c r="I29" s="41" t="s">
        <v>51</v>
      </c>
      <c r="J29">
        <v>84</v>
      </c>
      <c r="K29" s="18">
        <v>1</v>
      </c>
    </row>
    <row r="30" spans="1:12" ht="15" x14ac:dyDescent="0.25">
      <c r="A30" s="41" t="s">
        <v>37</v>
      </c>
      <c r="B30" s="42">
        <v>40</v>
      </c>
      <c r="C30" s="42">
        <v>3</v>
      </c>
      <c r="D30" s="45"/>
      <c r="E30" s="41" t="s">
        <v>50</v>
      </c>
      <c r="F30" s="42">
        <v>80</v>
      </c>
      <c r="G30" s="42">
        <v>1</v>
      </c>
      <c r="H30" s="45"/>
      <c r="I30" s="41" t="s">
        <v>28</v>
      </c>
      <c r="J30">
        <v>83</v>
      </c>
      <c r="K30" s="18">
        <v>0</v>
      </c>
    </row>
    <row r="31" spans="1:12" ht="15" x14ac:dyDescent="0.25">
      <c r="A31" s="41" t="s">
        <v>59</v>
      </c>
      <c r="B31" s="42">
        <v>40</v>
      </c>
      <c r="C31" s="42">
        <v>7</v>
      </c>
      <c r="D31" s="45"/>
      <c r="E31" s="41" t="s">
        <v>51</v>
      </c>
      <c r="F31" s="42">
        <v>80</v>
      </c>
      <c r="G31" s="42">
        <v>1</v>
      </c>
      <c r="H31" s="45"/>
      <c r="I31" s="41" t="s">
        <v>172</v>
      </c>
      <c r="J31">
        <v>82</v>
      </c>
      <c r="K31">
        <v>0</v>
      </c>
    </row>
    <row r="32" spans="1:12" ht="15" x14ac:dyDescent="0.25">
      <c r="A32" s="41" t="s">
        <v>30</v>
      </c>
      <c r="B32" s="42">
        <v>33</v>
      </c>
      <c r="C32" s="42">
        <v>7</v>
      </c>
      <c r="D32" s="45"/>
      <c r="E32" s="41" t="s">
        <v>52</v>
      </c>
      <c r="F32" s="42">
        <v>77</v>
      </c>
      <c r="G32" s="42">
        <v>3</v>
      </c>
      <c r="H32" s="45"/>
      <c r="I32" s="41" t="s">
        <v>26</v>
      </c>
      <c r="J32">
        <v>81</v>
      </c>
      <c r="K32" s="18">
        <v>0</v>
      </c>
    </row>
    <row r="33" spans="1:11" ht="15" x14ac:dyDescent="0.25">
      <c r="A33" s="41" t="s">
        <v>49</v>
      </c>
      <c r="B33" s="42">
        <v>29</v>
      </c>
      <c r="C33" s="42">
        <v>2</v>
      </c>
      <c r="D33" s="45"/>
      <c r="E33" s="41" t="s">
        <v>20</v>
      </c>
      <c r="F33" s="42">
        <v>75</v>
      </c>
      <c r="G33" s="42">
        <v>1</v>
      </c>
      <c r="H33" s="45"/>
      <c r="I33" s="41" t="s">
        <v>48</v>
      </c>
      <c r="J33">
        <v>81</v>
      </c>
      <c r="K33" s="18">
        <v>2</v>
      </c>
    </row>
    <row r="34" spans="1:11" ht="15" x14ac:dyDescent="0.25">
      <c r="A34" s="41" t="s">
        <v>52</v>
      </c>
      <c r="B34" s="42">
        <v>29</v>
      </c>
      <c r="C34" s="42">
        <v>3</v>
      </c>
      <c r="D34" s="45"/>
      <c r="E34" s="41" t="s">
        <v>68</v>
      </c>
      <c r="F34" s="42">
        <v>72</v>
      </c>
      <c r="G34" s="42">
        <v>2</v>
      </c>
      <c r="H34" s="45"/>
      <c r="I34" s="41" t="s">
        <v>16</v>
      </c>
      <c r="J34">
        <v>80</v>
      </c>
      <c r="K34" s="18">
        <v>1</v>
      </c>
    </row>
    <row r="35" spans="1:11" ht="15" x14ac:dyDescent="0.25">
      <c r="A35" s="41" t="s">
        <v>55</v>
      </c>
      <c r="B35" s="42">
        <v>28</v>
      </c>
      <c r="C35" s="42">
        <v>4</v>
      </c>
      <c r="D35" s="45"/>
      <c r="E35" s="41" t="s">
        <v>174</v>
      </c>
      <c r="F35" s="42">
        <v>70</v>
      </c>
      <c r="G35" s="42">
        <v>0</v>
      </c>
      <c r="H35" s="45"/>
      <c r="I35" s="41" t="s">
        <v>31</v>
      </c>
      <c r="J35">
        <v>78</v>
      </c>
      <c r="K35" s="18">
        <v>1</v>
      </c>
    </row>
    <row r="36" spans="1:11" ht="15" x14ac:dyDescent="0.25">
      <c r="A36" s="41" t="s">
        <v>36</v>
      </c>
      <c r="B36" s="42">
        <v>18</v>
      </c>
      <c r="C36" s="42">
        <v>3</v>
      </c>
      <c r="D36" s="45"/>
      <c r="E36" s="41" t="s">
        <v>12</v>
      </c>
      <c r="F36" s="42">
        <v>61</v>
      </c>
      <c r="G36" s="42">
        <v>1</v>
      </c>
      <c r="H36" s="45"/>
      <c r="I36" s="41" t="s">
        <v>20</v>
      </c>
      <c r="J36">
        <v>75</v>
      </c>
      <c r="K36">
        <v>1</v>
      </c>
    </row>
    <row r="37" spans="1:11" ht="15" x14ac:dyDescent="0.25">
      <c r="A37" s="41" t="s">
        <v>22</v>
      </c>
      <c r="B37" s="42">
        <v>17</v>
      </c>
      <c r="C37" s="42">
        <v>1</v>
      </c>
      <c r="D37" s="45"/>
      <c r="E37" s="41" t="s">
        <v>172</v>
      </c>
      <c r="F37" s="42">
        <v>61</v>
      </c>
      <c r="G37" s="42">
        <v>1</v>
      </c>
      <c r="H37" s="45"/>
      <c r="I37" s="41" t="s">
        <v>25</v>
      </c>
      <c r="J37">
        <v>72</v>
      </c>
      <c r="K37" s="18">
        <v>2</v>
      </c>
    </row>
    <row r="38" spans="1:11" ht="15" x14ac:dyDescent="0.25">
      <c r="A38" s="41" t="s">
        <v>38</v>
      </c>
      <c r="B38" s="42">
        <v>17</v>
      </c>
      <c r="C38" s="42">
        <v>0</v>
      </c>
      <c r="D38" s="45"/>
      <c r="E38" s="41" t="s">
        <v>16</v>
      </c>
      <c r="F38" s="42">
        <v>58</v>
      </c>
      <c r="G38" s="42">
        <v>1</v>
      </c>
      <c r="H38" s="45"/>
      <c r="I38" s="41" t="s">
        <v>17</v>
      </c>
      <c r="J38">
        <v>44</v>
      </c>
      <c r="K38" s="18">
        <v>4</v>
      </c>
    </row>
    <row r="39" spans="1:11" ht="15" x14ac:dyDescent="0.25">
      <c r="A39" s="41" t="s">
        <v>53</v>
      </c>
      <c r="B39" s="42">
        <v>15</v>
      </c>
      <c r="C39" s="42">
        <v>0</v>
      </c>
      <c r="D39" s="45"/>
      <c r="E39" s="41" t="s">
        <v>32</v>
      </c>
      <c r="F39" s="42">
        <v>51</v>
      </c>
      <c r="G39" s="42">
        <v>3</v>
      </c>
      <c r="H39" s="45"/>
      <c r="I39" s="41" t="s">
        <v>58</v>
      </c>
      <c r="J39">
        <v>34</v>
      </c>
      <c r="K39" s="18">
        <v>3</v>
      </c>
    </row>
    <row r="40" spans="1:11" ht="15" x14ac:dyDescent="0.25">
      <c r="A40" s="41" t="s">
        <v>21</v>
      </c>
      <c r="B40" s="42">
        <v>14</v>
      </c>
      <c r="C40" s="42">
        <v>50</v>
      </c>
      <c r="D40" s="45"/>
      <c r="E40" s="41" t="s">
        <v>54</v>
      </c>
      <c r="F40" s="42">
        <v>50</v>
      </c>
      <c r="G40" s="42">
        <v>4</v>
      </c>
      <c r="H40" s="45"/>
      <c r="I40" s="41" t="s">
        <v>14</v>
      </c>
      <c r="J40">
        <v>33</v>
      </c>
      <c r="K40" s="18">
        <v>1</v>
      </c>
    </row>
    <row r="41" spans="1:11" ht="15" x14ac:dyDescent="0.25">
      <c r="A41" s="41" t="s">
        <v>19</v>
      </c>
      <c r="B41" s="42">
        <v>13</v>
      </c>
      <c r="C41" s="42">
        <v>0</v>
      </c>
      <c r="D41" s="45"/>
      <c r="E41" s="41" t="s">
        <v>59</v>
      </c>
      <c r="F41" s="42">
        <v>50</v>
      </c>
      <c r="G41" s="42">
        <v>7</v>
      </c>
      <c r="H41" s="45"/>
      <c r="I41" s="41" t="s">
        <v>45</v>
      </c>
      <c r="J41">
        <v>24</v>
      </c>
      <c r="K41">
        <v>24</v>
      </c>
    </row>
    <row r="42" spans="1:11" ht="15" x14ac:dyDescent="0.25">
      <c r="A42" s="41" t="s">
        <v>24</v>
      </c>
      <c r="B42" s="42">
        <v>13</v>
      </c>
      <c r="C42" s="42">
        <v>2</v>
      </c>
      <c r="D42" s="45"/>
      <c r="E42" s="41" t="s">
        <v>48</v>
      </c>
      <c r="F42" s="42">
        <v>49</v>
      </c>
      <c r="G42" s="42">
        <v>1</v>
      </c>
      <c r="H42" s="45"/>
      <c r="I42" s="41" t="s">
        <v>46</v>
      </c>
      <c r="J42">
        <v>24</v>
      </c>
      <c r="K42" s="18">
        <v>1</v>
      </c>
    </row>
    <row r="43" spans="1:11" ht="15" x14ac:dyDescent="0.25">
      <c r="A43" s="41" t="s">
        <v>31</v>
      </c>
      <c r="B43" s="42">
        <v>13</v>
      </c>
      <c r="C43" s="42">
        <v>1</v>
      </c>
      <c r="D43" s="45"/>
      <c r="E43" s="41" t="s">
        <v>17</v>
      </c>
      <c r="F43" s="42">
        <v>30</v>
      </c>
      <c r="G43" s="42">
        <v>2</v>
      </c>
      <c r="H43" s="45"/>
      <c r="I43" s="41" t="s">
        <v>21</v>
      </c>
      <c r="J43">
        <v>13</v>
      </c>
      <c r="K43" s="18">
        <v>2</v>
      </c>
    </row>
    <row r="44" spans="1:11" ht="15" x14ac:dyDescent="0.25">
      <c r="A44" s="41" t="s">
        <v>25</v>
      </c>
      <c r="B44" s="42">
        <v>9</v>
      </c>
      <c r="C44" s="42">
        <v>1</v>
      </c>
      <c r="D44" s="45"/>
      <c r="E44" s="41" t="s">
        <v>49</v>
      </c>
      <c r="F44" s="42">
        <v>27</v>
      </c>
      <c r="G44" s="42">
        <v>9</v>
      </c>
      <c r="H44" s="45"/>
      <c r="I44" s="41" t="s">
        <v>55</v>
      </c>
      <c r="J44">
        <v>13</v>
      </c>
      <c r="K44" s="18">
        <v>13</v>
      </c>
    </row>
    <row r="45" spans="1:11" ht="15" x14ac:dyDescent="0.25">
      <c r="A45" s="41" t="s">
        <v>29</v>
      </c>
      <c r="B45" s="42">
        <v>8</v>
      </c>
      <c r="C45" s="42">
        <v>1</v>
      </c>
      <c r="D45" s="45"/>
      <c r="E45" s="41" t="s">
        <v>24</v>
      </c>
      <c r="F45" s="42">
        <v>17</v>
      </c>
      <c r="G45" s="42">
        <v>2</v>
      </c>
      <c r="H45" s="45"/>
      <c r="I45" s="41" t="s">
        <v>56</v>
      </c>
      <c r="J45">
        <v>12</v>
      </c>
      <c r="K45" s="18">
        <v>4</v>
      </c>
    </row>
    <row r="46" spans="1:11" ht="15" x14ac:dyDescent="0.25">
      <c r="A46" s="41" t="s">
        <v>50</v>
      </c>
      <c r="B46" s="42">
        <v>8</v>
      </c>
      <c r="C46" s="42">
        <v>3</v>
      </c>
      <c r="D46" s="45"/>
      <c r="E46" s="41" t="s">
        <v>44</v>
      </c>
      <c r="F46" s="42">
        <v>14</v>
      </c>
      <c r="G46" s="42">
        <v>6</v>
      </c>
      <c r="H46" s="45"/>
      <c r="I46" s="41" t="s">
        <v>33</v>
      </c>
      <c r="J46">
        <v>10</v>
      </c>
      <c r="K46" s="18">
        <v>1</v>
      </c>
    </row>
    <row r="47" spans="1:11" ht="15" x14ac:dyDescent="0.25">
      <c r="A47" s="41" t="s">
        <v>68</v>
      </c>
      <c r="B47" s="42">
        <v>6</v>
      </c>
      <c r="C47" s="42">
        <v>7</v>
      </c>
      <c r="D47" s="45"/>
      <c r="E47" s="41" t="s">
        <v>25</v>
      </c>
      <c r="F47" s="42">
        <v>3</v>
      </c>
      <c r="G47" s="42">
        <v>2</v>
      </c>
      <c r="H47" s="45"/>
      <c r="I47" s="41" t="s">
        <v>41</v>
      </c>
      <c r="J47">
        <v>8</v>
      </c>
      <c r="K47" s="18">
        <v>1</v>
      </c>
    </row>
    <row r="48" spans="1:11" ht="15" x14ac:dyDescent="0.25">
      <c r="A48" s="41" t="s">
        <v>40</v>
      </c>
      <c r="B48" s="42">
        <v>6</v>
      </c>
      <c r="C48" s="42">
        <v>2</v>
      </c>
      <c r="D48" s="45"/>
      <c r="E48" s="41" t="s">
        <v>35</v>
      </c>
      <c r="F48" s="42">
        <v>3</v>
      </c>
      <c r="G48" s="42">
        <v>13</v>
      </c>
      <c r="H48" s="45"/>
      <c r="I48" s="41" t="s">
        <v>32</v>
      </c>
      <c r="J48">
        <v>4</v>
      </c>
      <c r="K48" s="18">
        <v>5</v>
      </c>
    </row>
    <row r="49" spans="1:12" ht="15" x14ac:dyDescent="0.25">
      <c r="A49" s="41" t="s">
        <v>63</v>
      </c>
      <c r="B49" s="42">
        <v>6</v>
      </c>
      <c r="C49" s="42">
        <v>26</v>
      </c>
      <c r="D49" s="45"/>
      <c r="E49" s="41" t="s">
        <v>42</v>
      </c>
      <c r="F49" s="42">
        <v>3</v>
      </c>
      <c r="G49" s="42">
        <v>7</v>
      </c>
      <c r="H49" s="45"/>
      <c r="I49" s="41" t="s">
        <v>37</v>
      </c>
      <c r="J49">
        <v>4</v>
      </c>
      <c r="K49" s="18">
        <v>1</v>
      </c>
    </row>
    <row r="50" spans="1:12" ht="15" x14ac:dyDescent="0.25">
      <c r="A50" s="41" t="s">
        <v>18</v>
      </c>
      <c r="B50" s="42">
        <v>5</v>
      </c>
      <c r="C50" s="42">
        <v>8</v>
      </c>
      <c r="D50" s="45"/>
      <c r="E50" s="41" t="s">
        <v>175</v>
      </c>
      <c r="F50" s="42">
        <v>3</v>
      </c>
      <c r="G50" s="42">
        <v>13</v>
      </c>
      <c r="H50" s="45"/>
      <c r="I50" s="41" t="s">
        <v>44</v>
      </c>
      <c r="J50">
        <v>4</v>
      </c>
      <c r="K50" s="18">
        <v>3</v>
      </c>
    </row>
    <row r="51" spans="1:12" ht="15" x14ac:dyDescent="0.25">
      <c r="A51" s="41" t="s">
        <v>42</v>
      </c>
      <c r="B51" s="42">
        <v>5</v>
      </c>
      <c r="C51" s="42">
        <v>16</v>
      </c>
      <c r="D51" s="45"/>
      <c r="E51" s="41" t="s">
        <v>31</v>
      </c>
      <c r="F51" s="42">
        <v>2</v>
      </c>
      <c r="G51" s="42">
        <v>6</v>
      </c>
      <c r="H51" s="45"/>
      <c r="I51" s="41" t="s">
        <v>42</v>
      </c>
      <c r="J51">
        <v>2</v>
      </c>
      <c r="K51">
        <v>6</v>
      </c>
    </row>
    <row r="52" spans="1:12" ht="15" x14ac:dyDescent="0.25">
      <c r="A52" s="41" t="s">
        <v>32</v>
      </c>
      <c r="B52" s="42">
        <v>0</v>
      </c>
      <c r="C52" s="42">
        <v>5</v>
      </c>
      <c r="D52" s="45"/>
      <c r="E52" s="41" t="s">
        <v>40</v>
      </c>
      <c r="F52" s="42">
        <v>2</v>
      </c>
      <c r="G52" s="42">
        <v>2</v>
      </c>
      <c r="H52" s="45"/>
      <c r="I52" s="41" t="s">
        <v>177</v>
      </c>
      <c r="J52">
        <v>2</v>
      </c>
      <c r="K52" s="18">
        <v>3</v>
      </c>
      <c r="L52">
        <f>COUNT(J46:J52)</f>
        <v>7</v>
      </c>
    </row>
    <row r="53" spans="1:12" ht="15" x14ac:dyDescent="0.25">
      <c r="A53" s="41" t="s">
        <v>34</v>
      </c>
      <c r="B53" s="42">
        <v>0</v>
      </c>
      <c r="C53" s="42">
        <v>1</v>
      </c>
      <c r="D53" s="45"/>
      <c r="E53" s="41" t="s">
        <v>37</v>
      </c>
      <c r="F53" s="42">
        <v>0</v>
      </c>
      <c r="G53" s="42">
        <v>3</v>
      </c>
      <c r="H53" s="45"/>
      <c r="I53" s="41" t="s">
        <v>34</v>
      </c>
      <c r="J53">
        <v>0</v>
      </c>
      <c r="K53" s="18">
        <v>5</v>
      </c>
    </row>
    <row r="54" spans="1:12" ht="15" x14ac:dyDescent="0.25">
      <c r="A54" s="41" t="s">
        <v>35</v>
      </c>
      <c r="B54" s="42">
        <v>0</v>
      </c>
      <c r="C54" s="42">
        <v>2</v>
      </c>
      <c r="D54" s="45"/>
      <c r="E54" s="41" t="s">
        <v>45</v>
      </c>
      <c r="F54" s="42">
        <v>0</v>
      </c>
      <c r="G54" s="42">
        <v>28</v>
      </c>
      <c r="H54" s="45"/>
      <c r="I54" s="41" t="s">
        <v>175</v>
      </c>
      <c r="J54">
        <v>0</v>
      </c>
      <c r="K54" s="18">
        <v>8</v>
      </c>
    </row>
    <row r="55" spans="1:12" ht="15" x14ac:dyDescent="0.25">
      <c r="A55" s="41" t="s">
        <v>48</v>
      </c>
      <c r="B55" s="42">
        <v>0</v>
      </c>
      <c r="C55" s="42">
        <v>6</v>
      </c>
      <c r="D55" s="45"/>
      <c r="E55" s="41" t="s">
        <v>47</v>
      </c>
      <c r="F55" s="42">
        <v>0</v>
      </c>
      <c r="G55" s="42">
        <v>8</v>
      </c>
      <c r="H55" s="45"/>
      <c r="I55" s="41" t="s">
        <v>47</v>
      </c>
      <c r="J55">
        <v>0</v>
      </c>
      <c r="K55" s="18">
        <v>11</v>
      </c>
    </row>
    <row r="56" spans="1:12" ht="15" x14ac:dyDescent="0.25">
      <c r="A56" s="41" t="s">
        <v>56</v>
      </c>
      <c r="B56" s="42">
        <v>0</v>
      </c>
      <c r="C56" s="42">
        <v>28</v>
      </c>
      <c r="D56" s="45"/>
      <c r="E56" s="41" t="s">
        <v>53</v>
      </c>
      <c r="F56" s="42">
        <v>0</v>
      </c>
      <c r="G56" s="42">
        <v>3</v>
      </c>
      <c r="H56" s="45"/>
      <c r="I56" s="41" t="s">
        <v>49</v>
      </c>
      <c r="J56">
        <v>0</v>
      </c>
      <c r="K56">
        <v>6</v>
      </c>
    </row>
    <row r="57" spans="1:12" ht="15" x14ac:dyDescent="0.25">
      <c r="A57" s="41" t="s">
        <v>57</v>
      </c>
      <c r="B57" s="42">
        <v>0</v>
      </c>
      <c r="C57" s="42">
        <v>0</v>
      </c>
      <c r="D57" s="45"/>
      <c r="E57" s="41" t="s">
        <v>55</v>
      </c>
      <c r="F57" s="42">
        <v>0</v>
      </c>
      <c r="G57" s="42">
        <v>23</v>
      </c>
      <c r="H57" s="45"/>
      <c r="I57" s="41" t="s">
        <v>54</v>
      </c>
      <c r="J57">
        <v>0</v>
      </c>
      <c r="K57" s="18">
        <v>1</v>
      </c>
    </row>
    <row r="58" spans="1:12" ht="15" x14ac:dyDescent="0.25">
      <c r="A58" s="41" t="s">
        <v>176</v>
      </c>
      <c r="B58" s="42">
        <v>0</v>
      </c>
      <c r="C58" s="42">
        <v>4</v>
      </c>
      <c r="D58" s="45"/>
      <c r="E58" s="41" t="s">
        <v>58</v>
      </c>
      <c r="F58" s="42">
        <v>0</v>
      </c>
      <c r="G58" s="42">
        <v>15</v>
      </c>
      <c r="H58" s="45"/>
      <c r="I58" s="41" t="s">
        <v>60</v>
      </c>
      <c r="J58">
        <v>0</v>
      </c>
      <c r="K58" s="18">
        <v>2</v>
      </c>
      <c r="L58">
        <f>COUNT(J52:J58)</f>
        <v>7</v>
      </c>
    </row>
    <row r="59" spans="1:12" ht="15" x14ac:dyDescent="0.25">
      <c r="A59" s="44"/>
      <c r="B59" s="45"/>
      <c r="C59" s="45"/>
      <c r="D59" s="45"/>
      <c r="E59" s="44"/>
      <c r="F59" s="45"/>
      <c r="G59" s="45"/>
      <c r="H59" s="45"/>
      <c r="I59" s="44"/>
      <c r="K59" s="18"/>
    </row>
    <row r="60" spans="1:12" x14ac:dyDescent="0.2">
      <c r="B60" s="1">
        <f>SUM(B3:B58)</f>
        <v>2568</v>
      </c>
      <c r="C60" s="1">
        <f>SUM(C3:C58)</f>
        <v>421</v>
      </c>
      <c r="D60" s="1"/>
      <c r="F60" s="1">
        <f>SUM(F3:F58)</f>
        <v>3443</v>
      </c>
      <c r="G60" s="1">
        <f>SUM(G3:G58)</f>
        <v>197</v>
      </c>
      <c r="H60" s="1"/>
      <c r="J60" s="1">
        <f>SUM(J3:J58)</f>
        <v>3399</v>
      </c>
      <c r="K60" s="1">
        <f>SUM(K3:K58)</f>
        <v>125</v>
      </c>
    </row>
    <row r="61" spans="1:12" ht="15.75" x14ac:dyDescent="0.25">
      <c r="B61" s="30">
        <f>B60/56</f>
        <v>45.857142857142854</v>
      </c>
      <c r="C61" s="34">
        <f>C60/56</f>
        <v>7.5178571428571432</v>
      </c>
      <c r="D61" s="34"/>
      <c r="F61" s="30">
        <f>F60/56</f>
        <v>61.482142857142854</v>
      </c>
      <c r="G61" s="34">
        <f>G60/56</f>
        <v>3.5178571428571428</v>
      </c>
      <c r="H61" s="34"/>
      <c r="J61" s="30">
        <f>J60/56</f>
        <v>60.696428571428569</v>
      </c>
      <c r="K61" s="34">
        <f>K60/56</f>
        <v>2.2321428571428572</v>
      </c>
    </row>
  </sheetData>
  <sortState ref="I3:L58">
    <sortCondition descending="1" ref="J58"/>
  </sortState>
  <pageMargins left="0.7" right="0.7" top="0.75" bottom="0.75" header="0.3" footer="0.3"/>
  <ignoredErrors>
    <ignoredError sqref="L58 L5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Library</vt:lpstr>
      <vt:lpstr>design comparison</vt:lpstr>
      <vt:lpstr>cms</vt:lpstr>
      <vt:lpstr>table vs div</vt:lpstr>
      <vt:lpstr>skip nav</vt:lpstr>
      <vt:lpstr>time comparison</vt:lpstr>
      <vt:lpstr>Barriers</vt:lpstr>
      <vt:lpstr>sorted best to worst</vt:lpstr>
    </vt:vector>
  </TitlesOfParts>
  <Company>XEROX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uswu42484</dc:creator>
  <cp:lastModifiedBy>dcomeaux</cp:lastModifiedBy>
  <dcterms:created xsi:type="dcterms:W3CDTF">2006-05-30T18:55:07Z</dcterms:created>
  <dcterms:modified xsi:type="dcterms:W3CDTF">2012-04-01T03:19:59Z</dcterms:modified>
</cp:coreProperties>
</file>