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823" activeTab="5"/>
  </bookViews>
  <sheets>
    <sheet name="Library" sheetId="2" r:id="rId1"/>
    <sheet name="design comparison" sheetId="12" r:id="rId2"/>
    <sheet name="cms" sheetId="6" r:id="rId3"/>
    <sheet name="table vs div" sheetId="10" r:id="rId4"/>
    <sheet name="skip nav" sheetId="5" r:id="rId5"/>
    <sheet name="time comparison" sheetId="16" r:id="rId6"/>
    <sheet name="sorted best to worst" sheetId="19" r:id="rId7"/>
    <sheet name="errors" sheetId="20" r:id="rId8"/>
  </sheets>
  <definedNames>
    <definedName name="SUM" localSheetId="1">#REF!</definedName>
    <definedName name="SUM" localSheetId="6">#REF!</definedName>
    <definedName name="SUM" localSheetId="3">#REF!</definedName>
    <definedName name="SUM">#REF!</definedName>
  </definedNames>
  <calcPr calcId="145621"/>
</workbook>
</file>

<file path=xl/calcChain.xml><?xml version="1.0" encoding="utf-8"?>
<calcChain xmlns="http://schemas.openxmlformats.org/spreadsheetml/2006/main">
  <c r="L59" i="16" l="1"/>
  <c r="C61" i="12"/>
  <c r="C60" i="12"/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E65" i="5" l="1"/>
  <c r="D65" i="5"/>
  <c r="E31" i="5"/>
  <c r="D31" i="5"/>
  <c r="D66" i="5" l="1"/>
  <c r="D32" i="5"/>
  <c r="K59" i="16"/>
  <c r="M3" i="16"/>
  <c r="N3" i="16"/>
  <c r="C64" i="10"/>
  <c r="C16" i="10"/>
  <c r="B16" i="10"/>
  <c r="B17" i="10" s="1"/>
  <c r="C64" i="6"/>
  <c r="C63" i="6"/>
  <c r="C21" i="6"/>
  <c r="B22" i="6"/>
  <c r="B63" i="6"/>
  <c r="G60" i="12"/>
  <c r="E60" i="12"/>
  <c r="B60" i="12"/>
  <c r="B64" i="6" l="1"/>
  <c r="B23" i="6"/>
  <c r="M12" i="2"/>
  <c r="L12" i="2" l="1"/>
  <c r="D12" i="2" l="1"/>
  <c r="H59" i="16" l="1"/>
  <c r="E59" i="16"/>
  <c r="B59" i="16"/>
  <c r="BO9" i="2" l="1"/>
  <c r="BO8" i="2"/>
  <c r="BR9" i="2"/>
  <c r="BD8" i="2"/>
  <c r="BR8" i="2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F59" i="16" l="1"/>
  <c r="F60" i="16" s="1"/>
  <c r="C59" i="16"/>
  <c r="C60" i="16" s="1"/>
  <c r="I6" i="12"/>
  <c r="I13" i="12" l="1"/>
  <c r="B71" i="12"/>
  <c r="B72" i="12" s="1"/>
  <c r="B61" i="12"/>
  <c r="I11" i="12"/>
  <c r="B64" i="10"/>
  <c r="B65" i="10" s="1"/>
  <c r="AC12" i="2"/>
  <c r="I9" i="12" l="1"/>
  <c r="BA7" i="2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I59" i="16" l="1"/>
  <c r="I60" i="16" s="1"/>
</calcChain>
</file>

<file path=xl/sharedStrings.xml><?xml version="1.0" encoding="utf-8"?>
<sst xmlns="http://schemas.openxmlformats.org/spreadsheetml/2006/main" count="930" uniqueCount="214">
  <si>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</si>
  <si>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</si>
  <si>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</si>
  <si>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</si>
  <si>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</si>
  <si>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</si>
  <si>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</si>
  <si>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</si>
  <si>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</si>
  <si>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</si>
  <si>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</si>
  <si>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</si>
  <si>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</si>
  <si>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</si>
  <si>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</si>
  <si>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</si>
  <si>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</si>
  <si>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</si>
  <si>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</si>
  <si>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</si>
  <si>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</si>
  <si>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</si>
  <si>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</si>
  <si>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</si>
  <si>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</si>
  <si>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</si>
  <si>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</si>
  <si>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</si>
  <si>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</si>
  <si>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</si>
  <si>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</si>
  <si>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</si>
  <si>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</si>
  <si>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</si>
  <si>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</si>
  <si>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</si>
  <si>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</si>
  <si>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</si>
  <si>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</si>
  <si>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</si>
  <si>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</si>
  <si>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</si>
  <si>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</si>
  <si>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</si>
  <si>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</si>
  <si>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</si>
  <si>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</si>
  <si>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</si>
  <si>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</si>
  <si>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</si>
  <si>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</si>
  <si>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</si>
  <si>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</si>
  <si>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</si>
  <si>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</si>
  <si>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</si>
  <si>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</si>
  <si>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</si>
  <si>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</si>
  <si>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</si>
  <si>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</si>
  <si>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</si>
  <si>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</si>
  <si>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</si>
  <si>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</si>
  <si>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</si>
  <si>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</si>
  <si>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</si>
  <si>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</si>
  <si>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</si>
  <si>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</si>
  <si>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</si>
  <si>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</si>
  <si>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</si>
  <si>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</si>
  <si>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</si>
  <si>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</si>
  <si>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</si>
  <si>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</si>
  <si>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</si>
  <si>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</si>
  <si>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</si>
  <si>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</si>
  <si>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</si>
  <si>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</si>
  <si>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</si>
  <si>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</si>
  <si>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</si>
  <si>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</si>
  <si>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</si>
  <si>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</si>
  <si>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</si>
  <si>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</si>
  <si>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</si>
  <si>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</si>
  <si>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</si>
  <si>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</si>
  <si>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</si>
  <si>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</si>
  <si>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</si>
  <si>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</si>
  <si>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</si>
  <si>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</si>
  <si>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</si>
  <si>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</si>
  <si>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</si>
  <si>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</si>
  <si>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</si>
  <si>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</si>
  <si>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</si>
  <si>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</si>
  <si>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</si>
  <si>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</si>
  <si>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</si>
  <si>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</si>
  <si>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</si>
  <si>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</si>
  <si>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</si>
  <si>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</si>
  <si>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</si>
  <si>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</si>
  <si>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</si>
  <si>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</si>
  <si>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</si>
  <si>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</si>
  <si>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</si>
  <si>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</si>
  <si>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</si>
  <si>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</si>
  <si>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</si>
  <si>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</si>
  <si>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</si>
  <si>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</si>
  <si>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</si>
  <si>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</si>
  <si>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</si>
  <si>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</si>
  <si>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</si>
  <si>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</si>
  <si>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</si>
  <si>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</si>
  <si>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</si>
  <si>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</si>
  <si>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</si>
  <si>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</si>
  <si>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</si>
  <si>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</si>
  <si>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</si>
  <si>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</si>
  <si>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</si>
  <si>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</si>
  <si>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</si>
  <si>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</si>
  <si>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</si>
  <si>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</si>
  <si>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</si>
  <si>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</si>
  <si>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</si>
  <si>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</si>
  <si>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</si>
  <si>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</si>
  <si>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</si>
  <si>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</si>
  <si>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</si>
  <si>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</si>
  <si>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</si>
  <si>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</si>
  <si>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</si>
  <si>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</si>
  <si>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</si>
  <si>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</si>
  <si>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</si>
  <si>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</si>
  <si>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</si>
  <si>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</si>
  <si>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</si>
  <si>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</si>
  <si>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link fix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</si>
  <si>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</si>
  <si>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</si>
  <si>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</si>
  <si>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</si>
  <si>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</si>
  <si>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</si>
  <si>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</si>
  <si>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</si>
  <si>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</si>
  <si>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</si>
  <si>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</si>
  <si>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http://www.library.drexel.edu/</t>
  </si>
  <si>
    <t>http://domweb.dom.edu/library/crown/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</si>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</sst>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60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5" fillId="0" borderId="3" xfId="0" applyFont="1" applyBorder="1"/>
    <xf numFmtId="0" fontId="15" fillId="0" borderId="0" xfId="0" applyFont="1" applyBorder="1"/>
    <xf numFmtId="0" fontId="7" fillId="0" borderId="0" xfId="0" applyFont="1" applyBorder="1"/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10" fontId="11" fillId="0" borderId="0" xfId="0" applyNumberFormat="1" applyFont="1"/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5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topLeftCell="A19" workbookViewId="0">
      <selection activeCell="BG20" sqref="BG20:BM20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191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192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193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194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195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212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196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 t="shared" ref="AB19:AK19" si="4">SUM(AB13:AB17)</f>
        <v>154</v>
      </c>
      <c r="AC19" s="2">
        <f t="shared" si="4"/>
        <v>82</v>
      </c>
      <c r="AD19" s="2">
        <f t="shared" si="4"/>
        <v>228</v>
      </c>
      <c r="AE19" s="2">
        <f t="shared" si="4"/>
        <v>0</v>
      </c>
      <c r="AF19" s="2">
        <f t="shared" si="4"/>
        <v>56</v>
      </c>
      <c r="AG19" s="2">
        <f t="shared" si="4"/>
        <v>32</v>
      </c>
      <c r="AH19" s="2">
        <f t="shared" si="4"/>
        <v>0</v>
      </c>
      <c r="AI19" s="2">
        <f t="shared" si="4"/>
        <v>146</v>
      </c>
      <c r="AJ19" s="2">
        <f t="shared" si="4"/>
        <v>0</v>
      </c>
      <c r="AK19" s="2">
        <f t="shared" si="4"/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5">SUM(AR13:AR17)</f>
        <v>87</v>
      </c>
      <c r="AS19" s="2">
        <f t="shared" si="5"/>
        <v>59</v>
      </c>
      <c r="AT19" s="2">
        <f t="shared" si="5"/>
        <v>2</v>
      </c>
      <c r="AU19" s="2">
        <f t="shared" si="5"/>
        <v>13</v>
      </c>
      <c r="AV19" s="2">
        <f t="shared" si="5"/>
        <v>7</v>
      </c>
      <c r="AW19" s="2">
        <f t="shared" si="5"/>
        <v>22</v>
      </c>
      <c r="AX19" s="2">
        <f t="shared" si="5"/>
        <v>18</v>
      </c>
      <c r="AY19" s="2">
        <f t="shared" si="5"/>
        <v>12</v>
      </c>
      <c r="AZ19" s="2">
        <f t="shared" si="5"/>
        <v>378</v>
      </c>
      <c r="BA19" s="2"/>
      <c r="BB19" s="2"/>
      <c r="BC19" s="2"/>
      <c r="BG19" s="2">
        <f t="shared" ref="BG19:BM19" si="6">SUM(BG13:BG17)</f>
        <v>52</v>
      </c>
      <c r="BH19" s="2">
        <f t="shared" si="6"/>
        <v>41</v>
      </c>
      <c r="BI19" s="2">
        <f t="shared" si="6"/>
        <v>32</v>
      </c>
      <c r="BJ19" s="2">
        <f t="shared" si="6"/>
        <v>17</v>
      </c>
      <c r="BK19" s="2">
        <f t="shared" si="6"/>
        <v>44</v>
      </c>
      <c r="BL19" s="2">
        <f t="shared" si="6"/>
        <v>1</v>
      </c>
      <c r="BM19" s="2">
        <f t="shared" si="6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7">C19/C10</f>
        <v>0.41509433962264153</v>
      </c>
      <c r="D20" s="40">
        <f t="shared" si="7"/>
        <v>0.1875</v>
      </c>
      <c r="E20" s="40">
        <f t="shared" si="7"/>
        <v>1.7045454545454546</v>
      </c>
      <c r="F20" s="40">
        <f t="shared" si="7"/>
        <v>0</v>
      </c>
      <c r="G20" s="40">
        <f t="shared" si="7"/>
        <v>1.4523809523809523</v>
      </c>
      <c r="H20" s="40">
        <f t="shared" si="7"/>
        <v>0.248</v>
      </c>
      <c r="I20" s="40">
        <f t="shared" si="7"/>
        <v>0.97959183673469385</v>
      </c>
      <c r="J20" s="40">
        <f t="shared" si="7"/>
        <v>0</v>
      </c>
      <c r="K20" s="40">
        <f t="shared" si="7"/>
        <v>0</v>
      </c>
      <c r="L20" s="40">
        <f t="shared" si="7"/>
        <v>1.5846153846153845</v>
      </c>
      <c r="M20" s="40">
        <f t="shared" si="7"/>
        <v>1.6</v>
      </c>
      <c r="N20" s="40">
        <f t="shared" si="7"/>
        <v>2.7023809523809526</v>
      </c>
      <c r="O20" s="40">
        <f t="shared" si="7"/>
        <v>0.39285714285714285</v>
      </c>
      <c r="P20" s="40">
        <f t="shared" si="7"/>
        <v>0.93220338983050843</v>
      </c>
      <c r="Q20" s="40">
        <f t="shared" si="7"/>
        <v>0.21276595744680851</v>
      </c>
      <c r="R20" s="40">
        <f t="shared" si="7"/>
        <v>0.54216867469879515</v>
      </c>
      <c r="S20" s="40">
        <f t="shared" si="7"/>
        <v>5.5555555555555552E-2</v>
      </c>
      <c r="T20" s="40">
        <f t="shared" si="7"/>
        <v>0</v>
      </c>
      <c r="U20" s="40">
        <f t="shared" si="7"/>
        <v>0</v>
      </c>
      <c r="V20" s="40">
        <f t="shared" si="7"/>
        <v>0.23684210526315788</v>
      </c>
      <c r="W20" s="40">
        <f t="shared" si="7"/>
        <v>0.4</v>
      </c>
      <c r="X20" s="40">
        <f t="shared" si="7"/>
        <v>0.1</v>
      </c>
      <c r="Y20" s="40">
        <f t="shared" si="7"/>
        <v>0.59782608695652173</v>
      </c>
      <c r="Z20" s="2"/>
      <c r="AA20" s="2"/>
      <c r="AB20" s="40">
        <f t="shared" ref="AB20:AZ20" si="8">AB19/AB10</f>
        <v>6.416666666666667</v>
      </c>
      <c r="AC20" s="40">
        <f t="shared" si="8"/>
        <v>0.91111111111111109</v>
      </c>
      <c r="AD20" s="40">
        <f t="shared" si="8"/>
        <v>4.8510638297872344</v>
      </c>
      <c r="AE20" s="40">
        <f t="shared" si="8"/>
        <v>0</v>
      </c>
      <c r="AF20" s="40">
        <f t="shared" si="8"/>
        <v>1.75</v>
      </c>
      <c r="AG20" s="40">
        <f t="shared" si="8"/>
        <v>2.9090909090909092</v>
      </c>
      <c r="AH20" s="40">
        <f t="shared" si="8"/>
        <v>0</v>
      </c>
      <c r="AI20" s="40">
        <f t="shared" si="8"/>
        <v>5.0344827586206895</v>
      </c>
      <c r="AJ20" s="40">
        <f t="shared" si="8"/>
        <v>0</v>
      </c>
      <c r="AK20" s="40">
        <f t="shared" si="8"/>
        <v>1.3529411764705883</v>
      </c>
      <c r="AL20" s="40">
        <f t="shared" si="8"/>
        <v>5.8837209302325579</v>
      </c>
      <c r="AM20" s="40">
        <f t="shared" si="8"/>
        <v>5.5081967213114753</v>
      </c>
      <c r="AN20" s="40">
        <f t="shared" si="8"/>
        <v>1.8360655737704918</v>
      </c>
      <c r="AO20" s="40">
        <f t="shared" si="8"/>
        <v>19.735849056603772</v>
      </c>
      <c r="AP20" s="40">
        <f t="shared" si="8"/>
        <v>4.3478260869565216E-2</v>
      </c>
      <c r="AQ20" s="40">
        <f t="shared" si="8"/>
        <v>1.5632183908045978</v>
      </c>
      <c r="AR20" s="40">
        <f t="shared" si="8"/>
        <v>3.48</v>
      </c>
      <c r="AS20" s="40">
        <f t="shared" si="8"/>
        <v>2.36</v>
      </c>
      <c r="AT20" s="40">
        <f t="shared" si="8"/>
        <v>0.04</v>
      </c>
      <c r="AU20" s="40">
        <f t="shared" si="8"/>
        <v>0.48148148148148145</v>
      </c>
      <c r="AV20" s="40">
        <f t="shared" si="8"/>
        <v>8.9743589743589744E-2</v>
      </c>
      <c r="AW20" s="40">
        <f t="shared" si="8"/>
        <v>1</v>
      </c>
      <c r="AX20" s="40">
        <f t="shared" si="8"/>
        <v>1</v>
      </c>
      <c r="AY20" s="40">
        <f t="shared" si="8"/>
        <v>0.375</v>
      </c>
      <c r="AZ20" s="40">
        <f t="shared" si="8"/>
        <v>4.447058823529412</v>
      </c>
      <c r="BA20" s="2"/>
      <c r="BB20" s="2"/>
      <c r="BC20" s="2"/>
      <c r="BG20" s="40">
        <f t="shared" ref="BG20:BM20" si="9">BG19/BG10</f>
        <v>1.0612244897959184</v>
      </c>
      <c r="BH20" s="40">
        <f t="shared" si="9"/>
        <v>3.4166666666666665</v>
      </c>
      <c r="BI20" s="40">
        <f t="shared" si="9"/>
        <v>1.4545454545454546</v>
      </c>
      <c r="BJ20" s="40">
        <f t="shared" si="9"/>
        <v>0.30909090909090908</v>
      </c>
      <c r="BK20" s="40">
        <f t="shared" si="9"/>
        <v>1</v>
      </c>
      <c r="BL20" s="40">
        <f t="shared" si="9"/>
        <v>1.4925373134328358E-2</v>
      </c>
      <c r="BM20" s="40">
        <f t="shared" si="9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180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186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178</v>
      </c>
      <c r="E28" s="38" t="s">
        <v>179</v>
      </c>
      <c r="G28" s="38"/>
      <c r="H28" s="38"/>
      <c r="K28" s="35" t="s">
        <v>76</v>
      </c>
      <c r="L28" s="38" t="s">
        <v>200</v>
      </c>
      <c r="M28" s="38" t="s">
        <v>202</v>
      </c>
      <c r="P28" s="35" t="s">
        <v>152</v>
      </c>
      <c r="R28" s="38" t="s">
        <v>182</v>
      </c>
      <c r="S28" s="38"/>
      <c r="U28" s="38"/>
      <c r="X28" s="38"/>
      <c r="AB28" s="38" t="s">
        <v>84</v>
      </c>
      <c r="AC28" s="38" t="s">
        <v>207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201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184</v>
      </c>
      <c r="AQ31" s="18"/>
      <c r="AR31" t="s">
        <v>184</v>
      </c>
      <c r="AS31" t="s">
        <v>184</v>
      </c>
      <c r="AT31" t="s">
        <v>184</v>
      </c>
    </row>
    <row r="32" spans="1:70" x14ac:dyDescent="0.2">
      <c r="R32" s="18"/>
      <c r="S32" s="18"/>
      <c r="X32" s="18"/>
      <c r="AF32" s="18"/>
      <c r="AG32" s="18"/>
      <c r="AO32" t="s">
        <v>185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209</v>
      </c>
      <c r="AL43" s="27" t="s">
        <v>210</v>
      </c>
    </row>
    <row r="44" spans="1:65" x14ac:dyDescent="0.2">
      <c r="AL44" s="27" t="s">
        <v>211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B3" sqref="B3:C58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40">
        <v>6.5789473684210523E-2</v>
      </c>
      <c r="E3">
        <v>0</v>
      </c>
      <c r="G3">
        <v>0</v>
      </c>
      <c r="H3" s="1"/>
    </row>
    <row r="4" spans="1:12" x14ac:dyDescent="0.2">
      <c r="A4" s="26" t="s">
        <v>88</v>
      </c>
      <c r="B4" s="2">
        <v>77.35849056603773</v>
      </c>
      <c r="C4" s="40">
        <v>0.41509433962264153</v>
      </c>
      <c r="E4">
        <v>0</v>
      </c>
      <c r="G4">
        <v>0</v>
      </c>
      <c r="H4" s="25"/>
    </row>
    <row r="5" spans="1:12" x14ac:dyDescent="0.2">
      <c r="A5" s="26" t="s">
        <v>134</v>
      </c>
      <c r="B5" s="2">
        <v>85.416666666666671</v>
      </c>
      <c r="C5" s="40">
        <v>0.1875</v>
      </c>
      <c r="D5" t="s">
        <v>177</v>
      </c>
      <c r="E5">
        <v>0</v>
      </c>
      <c r="G5" s="10">
        <v>0</v>
      </c>
      <c r="H5" s="1" t="s">
        <v>144</v>
      </c>
    </row>
    <row r="6" spans="1:12" x14ac:dyDescent="0.2">
      <c r="A6" s="26" t="s">
        <v>89</v>
      </c>
      <c r="B6" s="2">
        <v>77.272727272727266</v>
      </c>
      <c r="C6" s="40">
        <v>1.7045454545454546</v>
      </c>
      <c r="D6" t="s">
        <v>177</v>
      </c>
      <c r="E6">
        <v>1</v>
      </c>
      <c r="F6" t="s">
        <v>136</v>
      </c>
      <c r="G6" s="10">
        <v>1</v>
      </c>
      <c r="H6" s="1" t="s">
        <v>146</v>
      </c>
      <c r="I6" s="2">
        <f>'table vs div'!C17</f>
        <v>0</v>
      </c>
      <c r="J6" s="40"/>
    </row>
    <row r="7" spans="1:12" x14ac:dyDescent="0.2">
      <c r="A7" s="26" t="s">
        <v>90</v>
      </c>
      <c r="B7" s="2">
        <v>100</v>
      </c>
      <c r="C7" s="40">
        <v>0</v>
      </c>
      <c r="E7">
        <v>0</v>
      </c>
      <c r="G7" s="10">
        <v>0</v>
      </c>
      <c r="H7" s="1"/>
      <c r="I7" s="18"/>
    </row>
    <row r="8" spans="1:12" x14ac:dyDescent="0.2">
      <c r="A8" s="26" t="s">
        <v>91</v>
      </c>
      <c r="B8" s="2">
        <v>33.333333333333336</v>
      </c>
      <c r="C8" s="40">
        <v>1.4523809523809523</v>
      </c>
      <c r="E8">
        <v>0</v>
      </c>
      <c r="G8" s="10">
        <v>0</v>
      </c>
      <c r="H8" s="1" t="s">
        <v>145</v>
      </c>
    </row>
    <row r="9" spans="1:12" x14ac:dyDescent="0.2">
      <c r="A9" s="26" t="s">
        <v>92</v>
      </c>
      <c r="B9" s="2">
        <v>82.4</v>
      </c>
      <c r="C9" s="40">
        <v>0.248</v>
      </c>
      <c r="D9" s="18"/>
      <c r="E9">
        <v>0</v>
      </c>
      <c r="G9" s="10">
        <v>0</v>
      </c>
      <c r="H9" s="1" t="s">
        <v>146</v>
      </c>
      <c r="I9" s="2">
        <f>'table vs div'!C65</f>
        <v>0</v>
      </c>
      <c r="J9" s="40"/>
    </row>
    <row r="10" spans="1:12" x14ac:dyDescent="0.2">
      <c r="A10" s="26" t="s">
        <v>93</v>
      </c>
      <c r="B10" s="2">
        <v>59.183673469387756</v>
      </c>
      <c r="C10" s="40">
        <v>0.97959183673469385</v>
      </c>
      <c r="E10">
        <v>0</v>
      </c>
      <c r="G10" s="10">
        <v>0</v>
      </c>
    </row>
    <row r="11" spans="1:12" x14ac:dyDescent="0.2">
      <c r="A11" s="26" t="s">
        <v>168</v>
      </c>
      <c r="B11">
        <v>100</v>
      </c>
      <c r="C11" s="40">
        <v>0</v>
      </c>
      <c r="E11">
        <v>1</v>
      </c>
      <c r="F11" t="s">
        <v>136</v>
      </c>
      <c r="G11" s="10">
        <v>1</v>
      </c>
      <c r="H11" s="1" t="s">
        <v>135</v>
      </c>
      <c r="I11" s="2">
        <f>cms!C23</f>
        <v>0</v>
      </c>
      <c r="J11" s="40"/>
    </row>
    <row r="12" spans="1:12" x14ac:dyDescent="0.2">
      <c r="A12" s="26" t="s">
        <v>169</v>
      </c>
      <c r="B12">
        <v>100</v>
      </c>
      <c r="C12" s="40">
        <v>0</v>
      </c>
      <c r="E12">
        <v>1</v>
      </c>
      <c r="F12" t="s">
        <v>181</v>
      </c>
      <c r="G12" s="10">
        <v>1</v>
      </c>
    </row>
    <row r="13" spans="1:12" x14ac:dyDescent="0.2">
      <c r="A13" s="26" t="s">
        <v>94</v>
      </c>
      <c r="B13" s="2">
        <v>95</v>
      </c>
      <c r="C13" s="40">
        <v>1.5846153846153845</v>
      </c>
      <c r="E13">
        <v>1</v>
      </c>
      <c r="F13" t="s">
        <v>136</v>
      </c>
      <c r="G13" s="10">
        <v>1</v>
      </c>
      <c r="H13" s="1" t="s">
        <v>150</v>
      </c>
      <c r="I13" s="2">
        <f>cms!C64</f>
        <v>0</v>
      </c>
      <c r="J13" s="40"/>
    </row>
    <row r="14" spans="1:12" x14ac:dyDescent="0.2">
      <c r="A14" s="26" t="s">
        <v>95</v>
      </c>
      <c r="B14" s="2">
        <v>2.8571428571428572</v>
      </c>
      <c r="C14" s="40">
        <v>1.6</v>
      </c>
      <c r="E14">
        <v>0</v>
      </c>
      <c r="G14" s="10">
        <v>0</v>
      </c>
    </row>
    <row r="15" spans="1:12" x14ac:dyDescent="0.2">
      <c r="A15" s="26" t="s">
        <v>96</v>
      </c>
      <c r="B15" s="2">
        <v>14.285714285714286</v>
      </c>
      <c r="C15" s="40">
        <v>2.7023809523809526</v>
      </c>
      <c r="E15">
        <v>1</v>
      </c>
      <c r="F15" t="s">
        <v>181</v>
      </c>
      <c r="G15" s="10">
        <v>1</v>
      </c>
    </row>
    <row r="16" spans="1:12" x14ac:dyDescent="0.2">
      <c r="A16" s="26" t="s">
        <v>97</v>
      </c>
      <c r="B16" s="2">
        <v>14.285714285714286</v>
      </c>
      <c r="C16" s="40">
        <v>0.39285714285714285</v>
      </c>
      <c r="E16">
        <v>0</v>
      </c>
      <c r="G16" s="10">
        <v>0</v>
      </c>
    </row>
    <row r="17" spans="1:7" x14ac:dyDescent="0.2">
      <c r="A17" s="26" t="s">
        <v>98</v>
      </c>
      <c r="B17" s="2">
        <v>83.050847457627114</v>
      </c>
      <c r="C17" s="40">
        <v>0.93220338983050843</v>
      </c>
      <c r="E17">
        <v>1</v>
      </c>
      <c r="F17" t="s">
        <v>136</v>
      </c>
      <c r="G17" s="10">
        <v>1</v>
      </c>
    </row>
    <row r="18" spans="1:7" x14ac:dyDescent="0.2">
      <c r="A18" s="26" t="s">
        <v>99</v>
      </c>
      <c r="B18" s="2">
        <v>97.872340425531917</v>
      </c>
      <c r="C18" s="40">
        <v>0.21276595744680851</v>
      </c>
      <c r="E18">
        <v>1</v>
      </c>
      <c r="F18" t="s">
        <v>137</v>
      </c>
      <c r="G18" s="10">
        <v>1</v>
      </c>
    </row>
    <row r="19" spans="1:7" x14ac:dyDescent="0.2">
      <c r="A19" s="26" t="s">
        <v>100</v>
      </c>
      <c r="B19" s="2">
        <v>68.674698795180717</v>
      </c>
      <c r="C19" s="40">
        <v>0.54216867469879515</v>
      </c>
      <c r="E19">
        <v>0</v>
      </c>
      <c r="G19" s="10">
        <v>0</v>
      </c>
    </row>
    <row r="20" spans="1:7" x14ac:dyDescent="0.2">
      <c r="A20" s="26" t="s">
        <v>101</v>
      </c>
      <c r="B20" s="2">
        <v>98.148148148148152</v>
      </c>
      <c r="C20" s="40">
        <v>5.5555555555555552E-2</v>
      </c>
      <c r="E20">
        <v>0</v>
      </c>
      <c r="G20" s="10">
        <v>0</v>
      </c>
    </row>
    <row r="21" spans="1:7" x14ac:dyDescent="0.2">
      <c r="A21" s="26" t="s">
        <v>102</v>
      </c>
      <c r="B21" s="2">
        <v>90.909090909090907</v>
      </c>
      <c r="C21" s="40">
        <v>0</v>
      </c>
      <c r="E21">
        <v>1</v>
      </c>
      <c r="F21" t="s">
        <v>137</v>
      </c>
      <c r="G21" s="10">
        <v>1</v>
      </c>
    </row>
    <row r="22" spans="1:7" x14ac:dyDescent="0.2">
      <c r="A22" s="26" t="s">
        <v>103</v>
      </c>
      <c r="B22" s="2">
        <v>100</v>
      </c>
      <c r="C22" s="40">
        <v>0</v>
      </c>
      <c r="E22">
        <v>0</v>
      </c>
      <c r="G22" s="10">
        <v>0</v>
      </c>
    </row>
    <row r="23" spans="1:7" x14ac:dyDescent="0.2">
      <c r="A23" s="26" t="s">
        <v>104</v>
      </c>
      <c r="B23" s="2">
        <v>81.578947368421055</v>
      </c>
      <c r="C23" s="40">
        <v>0.23684210526315788</v>
      </c>
      <c r="E23">
        <v>1</v>
      </c>
      <c r="F23" t="s">
        <v>183</v>
      </c>
      <c r="G23" s="10">
        <v>1</v>
      </c>
    </row>
    <row r="24" spans="1:7" x14ac:dyDescent="0.2">
      <c r="A24" s="26" t="s">
        <v>170</v>
      </c>
      <c r="B24" s="2">
        <v>91.111111111111114</v>
      </c>
      <c r="C24" s="40">
        <v>0.4</v>
      </c>
      <c r="E24">
        <v>0</v>
      </c>
      <c r="G24" s="10">
        <v>0</v>
      </c>
    </row>
    <row r="25" spans="1:7" x14ac:dyDescent="0.2">
      <c r="A25" s="26" t="s">
        <v>105</v>
      </c>
      <c r="B25" s="2">
        <v>90</v>
      </c>
      <c r="C25" s="40">
        <v>0.1</v>
      </c>
      <c r="E25">
        <v>0</v>
      </c>
      <c r="G25" s="10">
        <v>0</v>
      </c>
    </row>
    <row r="26" spans="1:7" x14ac:dyDescent="0.2">
      <c r="A26" s="26" t="s">
        <v>106</v>
      </c>
      <c r="B26" s="2">
        <v>80.434782608695656</v>
      </c>
      <c r="C26" s="40">
        <v>0.59782608695652173</v>
      </c>
      <c r="E26">
        <v>0</v>
      </c>
      <c r="G26" s="10">
        <v>0</v>
      </c>
    </row>
    <row r="27" spans="1:7" x14ac:dyDescent="0.2">
      <c r="A27" s="25" t="s">
        <v>107</v>
      </c>
      <c r="B27" s="2">
        <v>0</v>
      </c>
      <c r="C27" s="40">
        <v>6.416666666666667</v>
      </c>
      <c r="E27">
        <v>1</v>
      </c>
      <c r="F27" t="s">
        <v>136</v>
      </c>
      <c r="G27">
        <v>1</v>
      </c>
    </row>
    <row r="28" spans="1:7" x14ac:dyDescent="0.2">
      <c r="A28" s="25" t="s">
        <v>108</v>
      </c>
      <c r="B28" s="2">
        <v>8.8888888888888893</v>
      </c>
      <c r="C28" s="40">
        <v>0.91111111111111109</v>
      </c>
      <c r="E28">
        <v>1</v>
      </c>
      <c r="F28" t="s">
        <v>136</v>
      </c>
      <c r="G28">
        <v>1</v>
      </c>
    </row>
    <row r="29" spans="1:7" x14ac:dyDescent="0.2">
      <c r="A29" s="25" t="s">
        <v>171</v>
      </c>
      <c r="B29" s="2">
        <v>2.1276595744680851</v>
      </c>
      <c r="C29" s="40">
        <v>4.8510638297872344</v>
      </c>
      <c r="E29">
        <v>0</v>
      </c>
      <c r="G29">
        <v>0</v>
      </c>
    </row>
    <row r="30" spans="1:7" x14ac:dyDescent="0.2">
      <c r="A30" s="25" t="s">
        <v>109</v>
      </c>
      <c r="B30" s="2">
        <v>100</v>
      </c>
      <c r="C30" s="40">
        <v>0</v>
      </c>
      <c r="E30">
        <v>1</v>
      </c>
      <c r="F30" t="s">
        <v>138</v>
      </c>
      <c r="G30">
        <v>1</v>
      </c>
    </row>
    <row r="31" spans="1:7" x14ac:dyDescent="0.2">
      <c r="A31" s="25" t="s">
        <v>110</v>
      </c>
      <c r="B31" s="2">
        <v>93.75</v>
      </c>
      <c r="C31" s="40">
        <v>1.75</v>
      </c>
      <c r="E31">
        <v>1</v>
      </c>
      <c r="F31" t="s">
        <v>139</v>
      </c>
      <c r="G31">
        <v>1</v>
      </c>
    </row>
    <row r="32" spans="1:7" x14ac:dyDescent="0.2">
      <c r="A32" s="25" t="s">
        <v>172</v>
      </c>
      <c r="B32" s="2">
        <v>0</v>
      </c>
      <c r="C32" s="40">
        <v>2.9090909090909092</v>
      </c>
      <c r="E32">
        <v>0</v>
      </c>
      <c r="G32">
        <v>0</v>
      </c>
    </row>
    <row r="33" spans="1:7" x14ac:dyDescent="0.2">
      <c r="A33" s="25" t="s">
        <v>111</v>
      </c>
      <c r="B33" s="2">
        <v>100</v>
      </c>
      <c r="C33" s="40">
        <v>0</v>
      </c>
      <c r="E33">
        <v>0</v>
      </c>
      <c r="G33">
        <v>0</v>
      </c>
    </row>
    <row r="34" spans="1:7" x14ac:dyDescent="0.2">
      <c r="A34" s="25" t="s">
        <v>173</v>
      </c>
      <c r="B34" s="2">
        <v>93.103448275862064</v>
      </c>
      <c r="C34" s="40">
        <v>5.0344827586206895</v>
      </c>
      <c r="E34">
        <v>0</v>
      </c>
      <c r="G34">
        <v>0</v>
      </c>
    </row>
    <row r="35" spans="1:7" x14ac:dyDescent="0.2">
      <c r="A35" s="25" t="s">
        <v>112</v>
      </c>
      <c r="B35" s="2">
        <v>100</v>
      </c>
      <c r="C35" s="40">
        <v>0</v>
      </c>
      <c r="E35">
        <v>0</v>
      </c>
      <c r="G35">
        <v>0</v>
      </c>
    </row>
    <row r="36" spans="1:7" x14ac:dyDescent="0.2">
      <c r="A36" s="25" t="s">
        <v>174</v>
      </c>
      <c r="B36" s="2">
        <v>8.8235294117647065</v>
      </c>
      <c r="C36" s="40">
        <v>1.3529411764705883</v>
      </c>
      <c r="D36" t="s">
        <v>177</v>
      </c>
      <c r="E36">
        <v>0</v>
      </c>
      <c r="G36">
        <v>0</v>
      </c>
    </row>
    <row r="37" spans="1:7" x14ac:dyDescent="0.2">
      <c r="A37" s="25" t="s">
        <v>140</v>
      </c>
      <c r="B37" s="2">
        <v>4.6511627906976747</v>
      </c>
      <c r="C37" s="40">
        <v>5.8837209302325579</v>
      </c>
      <c r="E37">
        <v>0</v>
      </c>
      <c r="G37">
        <v>0</v>
      </c>
    </row>
    <row r="38" spans="1:7" x14ac:dyDescent="0.2">
      <c r="A38" s="25" t="s">
        <v>113</v>
      </c>
      <c r="B38" s="2">
        <v>1.639344262295082</v>
      </c>
      <c r="C38" s="40">
        <v>5.5081967213114753</v>
      </c>
      <c r="D38" t="s">
        <v>177</v>
      </c>
      <c r="E38">
        <v>0</v>
      </c>
      <c r="G38">
        <v>0</v>
      </c>
    </row>
    <row r="39" spans="1:7" x14ac:dyDescent="0.2">
      <c r="A39" s="25" t="s">
        <v>114</v>
      </c>
      <c r="B39" s="2">
        <v>6.557377049180328</v>
      </c>
      <c r="C39" s="40">
        <v>1.8360655737704918</v>
      </c>
      <c r="D39" t="s">
        <v>177</v>
      </c>
      <c r="E39">
        <v>0</v>
      </c>
      <c r="G39">
        <v>0</v>
      </c>
    </row>
    <row r="40" spans="1:7" x14ac:dyDescent="0.2">
      <c r="A40" s="25" t="s">
        <v>115</v>
      </c>
      <c r="B40" s="2">
        <v>37.735849056603776</v>
      </c>
      <c r="C40" s="40">
        <v>19.735849056603772</v>
      </c>
      <c r="E40">
        <v>0</v>
      </c>
      <c r="G40">
        <v>0</v>
      </c>
    </row>
    <row r="41" spans="1:7" x14ac:dyDescent="0.2">
      <c r="A41" s="25" t="s">
        <v>116</v>
      </c>
      <c r="B41" s="2">
        <v>95.652173913043484</v>
      </c>
      <c r="C41" s="40">
        <v>4.3478260869565216E-2</v>
      </c>
      <c r="E41">
        <v>0</v>
      </c>
      <c r="G41">
        <v>0</v>
      </c>
    </row>
    <row r="42" spans="1:7" x14ac:dyDescent="0.2">
      <c r="A42" s="25" t="s">
        <v>117</v>
      </c>
      <c r="B42" s="2">
        <v>2.2988505747126435</v>
      </c>
      <c r="C42" s="40">
        <v>1.5632183908045978</v>
      </c>
      <c r="D42" t="s">
        <v>177</v>
      </c>
      <c r="E42">
        <v>0</v>
      </c>
      <c r="G42">
        <v>0</v>
      </c>
    </row>
    <row r="43" spans="1:7" x14ac:dyDescent="0.2">
      <c r="A43" s="25" t="s">
        <v>141</v>
      </c>
      <c r="B43" s="2">
        <v>12</v>
      </c>
      <c r="C43" s="40">
        <v>3.48</v>
      </c>
      <c r="E43">
        <v>0</v>
      </c>
      <c r="G43">
        <v>0</v>
      </c>
    </row>
    <row r="44" spans="1:7" x14ac:dyDescent="0.2">
      <c r="A44" s="25" t="s">
        <v>175</v>
      </c>
      <c r="B44" s="2">
        <v>76</v>
      </c>
      <c r="C44" s="40">
        <v>2.36</v>
      </c>
      <c r="E44">
        <v>0</v>
      </c>
      <c r="G44">
        <v>0</v>
      </c>
    </row>
    <row r="45" spans="1:7" x14ac:dyDescent="0.2">
      <c r="A45" s="25" t="s">
        <v>118</v>
      </c>
      <c r="B45" s="2">
        <v>96</v>
      </c>
      <c r="C45" s="40">
        <v>0.04</v>
      </c>
      <c r="E45">
        <v>0</v>
      </c>
      <c r="G45">
        <v>0</v>
      </c>
    </row>
    <row r="46" spans="1:7" x14ac:dyDescent="0.2">
      <c r="A46" s="25" t="s">
        <v>119</v>
      </c>
      <c r="B46" s="2">
        <v>88.888888888888886</v>
      </c>
      <c r="C46" s="40">
        <v>0.48148148148148145</v>
      </c>
      <c r="E46">
        <v>0</v>
      </c>
      <c r="G46">
        <v>0</v>
      </c>
    </row>
    <row r="47" spans="1:7" x14ac:dyDescent="0.2">
      <c r="A47" s="25" t="s">
        <v>142</v>
      </c>
      <c r="B47" s="2">
        <v>92.307692307692307</v>
      </c>
      <c r="C47" s="40">
        <v>8.9743589743589744E-2</v>
      </c>
      <c r="E47">
        <v>1</v>
      </c>
      <c r="F47" t="s">
        <v>136</v>
      </c>
      <c r="G47">
        <v>1</v>
      </c>
    </row>
    <row r="48" spans="1:7" x14ac:dyDescent="0.2">
      <c r="A48" s="25" t="s">
        <v>120</v>
      </c>
      <c r="B48" s="2">
        <v>0</v>
      </c>
      <c r="C48" s="40">
        <v>1</v>
      </c>
      <c r="E48">
        <v>1</v>
      </c>
      <c r="F48" t="s">
        <v>176</v>
      </c>
      <c r="G48">
        <v>1</v>
      </c>
    </row>
    <row r="49" spans="1:8" x14ac:dyDescent="0.2">
      <c r="A49" s="25" t="s">
        <v>121</v>
      </c>
      <c r="B49" s="2">
        <v>0</v>
      </c>
      <c r="C49" s="40">
        <v>1</v>
      </c>
      <c r="E49">
        <v>0</v>
      </c>
      <c r="G49">
        <v>0</v>
      </c>
    </row>
    <row r="50" spans="1:8" x14ac:dyDescent="0.2">
      <c r="A50" s="25" t="s">
        <v>122</v>
      </c>
      <c r="B50" s="2">
        <v>78.125</v>
      </c>
      <c r="C50" s="40">
        <v>0.375</v>
      </c>
      <c r="E50">
        <v>0</v>
      </c>
      <c r="G50">
        <v>0</v>
      </c>
    </row>
    <row r="51" spans="1:8" x14ac:dyDescent="0.2">
      <c r="A51" s="25" t="s">
        <v>123</v>
      </c>
      <c r="B51" s="2">
        <v>8</v>
      </c>
      <c r="C51" s="40">
        <v>4.447058823529412</v>
      </c>
      <c r="E51">
        <v>0</v>
      </c>
      <c r="G51">
        <v>0</v>
      </c>
    </row>
    <row r="52" spans="1:8" x14ac:dyDescent="0.2">
      <c r="A52" s="25" t="s">
        <v>124</v>
      </c>
      <c r="B52" s="2">
        <v>89.795918367346943</v>
      </c>
      <c r="C52" s="40">
        <v>1.0612244897959184</v>
      </c>
      <c r="E52">
        <v>0</v>
      </c>
      <c r="G52">
        <v>0</v>
      </c>
    </row>
    <row r="53" spans="1:8" x14ac:dyDescent="0.2">
      <c r="A53" s="25" t="s">
        <v>125</v>
      </c>
      <c r="B53" s="2">
        <v>58.333333333333336</v>
      </c>
      <c r="C53" s="40">
        <v>3.4166666666666665</v>
      </c>
      <c r="E53">
        <v>1</v>
      </c>
      <c r="F53" t="s">
        <v>176</v>
      </c>
      <c r="G53">
        <v>1</v>
      </c>
    </row>
    <row r="54" spans="1:8" x14ac:dyDescent="0.2">
      <c r="A54" s="25" t="s">
        <v>126</v>
      </c>
      <c r="B54" s="2">
        <v>0</v>
      </c>
      <c r="C54" s="40">
        <v>1.4545454545454546</v>
      </c>
      <c r="E54">
        <v>0</v>
      </c>
      <c r="G54">
        <v>0</v>
      </c>
    </row>
    <row r="55" spans="1:8" x14ac:dyDescent="0.2">
      <c r="A55" s="25" t="s">
        <v>127</v>
      </c>
      <c r="B55" s="2">
        <v>94.545454545454547</v>
      </c>
      <c r="C55" s="40">
        <v>0.30909090909090908</v>
      </c>
      <c r="E55">
        <v>1</v>
      </c>
      <c r="F55" t="s">
        <v>136</v>
      </c>
      <c r="G55">
        <v>1</v>
      </c>
    </row>
    <row r="56" spans="1:8" x14ac:dyDescent="0.2">
      <c r="A56" s="25" t="s">
        <v>128</v>
      </c>
      <c r="B56" s="2">
        <v>81.818181818181813</v>
      </c>
      <c r="C56" s="40">
        <v>1</v>
      </c>
      <c r="E56">
        <v>0</v>
      </c>
      <c r="G56">
        <v>0</v>
      </c>
    </row>
    <row r="57" spans="1:8" x14ac:dyDescent="0.2">
      <c r="A57" s="25" t="s">
        <v>129</v>
      </c>
      <c r="B57" s="2">
        <v>98.507462686567166</v>
      </c>
      <c r="C57" s="40">
        <v>1.4925373134328358E-2</v>
      </c>
      <c r="E57">
        <v>1</v>
      </c>
      <c r="F57" t="s">
        <v>136</v>
      </c>
      <c r="G57">
        <v>1</v>
      </c>
    </row>
    <row r="58" spans="1:8" x14ac:dyDescent="0.2">
      <c r="A58" s="25" t="s">
        <v>130</v>
      </c>
      <c r="B58" s="2">
        <v>94.827586206896555</v>
      </c>
      <c r="C58" s="40">
        <v>5.1724137931034482E-2</v>
      </c>
      <c r="E58">
        <v>1</v>
      </c>
      <c r="F58" t="s">
        <v>136</v>
      </c>
      <c r="G58">
        <v>1</v>
      </c>
    </row>
    <row r="59" spans="1:8" x14ac:dyDescent="0.2">
      <c r="A59" s="25"/>
      <c r="B59" s="2"/>
      <c r="C59" s="2"/>
    </row>
    <row r="60" spans="1:8" x14ac:dyDescent="0.2">
      <c r="B60" s="12">
        <f>SUM(B3:B58)</f>
        <v>3442.2880736176726</v>
      </c>
      <c r="C60" s="12">
        <f>SUM(C3:C58)</f>
        <v>92.78746361783125</v>
      </c>
      <c r="D60" s="1"/>
      <c r="E60">
        <f>SUM(E4:E58)</f>
        <v>19</v>
      </c>
      <c r="G60">
        <f>SUM(G3:G58)</f>
        <v>19</v>
      </c>
    </row>
    <row r="61" spans="1:8" ht="15.75" x14ac:dyDescent="0.25">
      <c r="B61" s="34">
        <f>B60/56</f>
        <v>61.469429886029864</v>
      </c>
      <c r="C61" s="34">
        <f>C60/56</f>
        <v>1.6569189931755581</v>
      </c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</row>
    <row r="65" spans="1:27" x14ac:dyDescent="0.2">
      <c r="A65" s="25" t="s">
        <v>125</v>
      </c>
      <c r="B65">
        <v>34</v>
      </c>
    </row>
    <row r="66" spans="1:27" x14ac:dyDescent="0.2">
      <c r="A66" s="25" t="s">
        <v>126</v>
      </c>
      <c r="B66">
        <v>100</v>
      </c>
    </row>
    <row r="67" spans="1:27" x14ac:dyDescent="0.2">
      <c r="A67" s="25" t="s">
        <v>127</v>
      </c>
      <c r="B67">
        <v>0</v>
      </c>
    </row>
    <row r="68" spans="1:27" x14ac:dyDescent="0.2">
      <c r="A68" s="25" t="s">
        <v>128</v>
      </c>
      <c r="B68">
        <v>89</v>
      </c>
    </row>
    <row r="69" spans="1:27" x14ac:dyDescent="0.2">
      <c r="A69" s="25" t="s">
        <v>129</v>
      </c>
      <c r="B69">
        <v>2</v>
      </c>
    </row>
    <row r="70" spans="1:27" x14ac:dyDescent="0.2">
      <c r="A70" s="25" t="s">
        <v>130</v>
      </c>
      <c r="B70">
        <v>86</v>
      </c>
    </row>
    <row r="71" spans="1:27" x14ac:dyDescent="0.2">
      <c r="B71" s="1">
        <f>SUM(B64:B70)</f>
        <v>402</v>
      </c>
      <c r="C71" s="1"/>
      <c r="D71" s="1"/>
    </row>
    <row r="72" spans="1:27" ht="15.75" x14ac:dyDescent="0.25">
      <c r="B72" s="30">
        <f>B71/7</f>
        <v>57.428571428571431</v>
      </c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6" spans="1:7" x14ac:dyDescent="0.2">
      <c r="A86">
        <v>1.0612244897959184</v>
      </c>
      <c r="B86">
        <v>3.4166666666666665</v>
      </c>
      <c r="C86">
        <v>1.4545454545454546</v>
      </c>
      <c r="D86">
        <v>0.30909090909090908</v>
      </c>
      <c r="E86">
        <v>1</v>
      </c>
      <c r="F86">
        <v>1.4925373134328358E-2</v>
      </c>
      <c r="G86">
        <v>5.1724137931034482E-2</v>
      </c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  <pageSetup orientation="portrait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workbookViewId="0">
      <selection activeCell="B59" sqref="B59"/>
    </sheetView>
  </sheetViews>
  <sheetFormatPr defaultRowHeight="12.75" x14ac:dyDescent="0.2"/>
  <cols>
    <col min="1" max="1" width="36.8554687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3</v>
      </c>
      <c r="C1" s="16" t="s">
        <v>4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t="s">
        <v>177</v>
      </c>
      <c r="D2">
        <v>1</v>
      </c>
      <c r="E2" t="s">
        <v>136</v>
      </c>
      <c r="H2" s="26" t="s">
        <v>89</v>
      </c>
    </row>
    <row r="3" spans="1:8" x14ac:dyDescent="0.2">
      <c r="A3" s="26" t="s">
        <v>168</v>
      </c>
      <c r="B3">
        <v>100</v>
      </c>
      <c r="D3">
        <v>1</v>
      </c>
      <c r="E3" t="s">
        <v>136</v>
      </c>
      <c r="H3" s="26" t="s">
        <v>189</v>
      </c>
    </row>
    <row r="4" spans="1:8" x14ac:dyDescent="0.2">
      <c r="A4" s="26" t="s">
        <v>169</v>
      </c>
      <c r="B4">
        <v>100</v>
      </c>
      <c r="D4">
        <v>1</v>
      </c>
      <c r="E4" t="s">
        <v>187</v>
      </c>
      <c r="H4" s="26" t="s">
        <v>94</v>
      </c>
    </row>
    <row r="5" spans="1:8" x14ac:dyDescent="0.2">
      <c r="A5" s="26" t="s">
        <v>94</v>
      </c>
      <c r="B5" s="2">
        <v>95</v>
      </c>
      <c r="D5">
        <v>1</v>
      </c>
      <c r="E5" t="s">
        <v>136</v>
      </c>
      <c r="H5" s="26" t="s">
        <v>98</v>
      </c>
    </row>
    <row r="6" spans="1:8" x14ac:dyDescent="0.2">
      <c r="A6" s="26" t="s">
        <v>96</v>
      </c>
      <c r="B6" s="2">
        <v>14.285714285714286</v>
      </c>
      <c r="D6">
        <v>1</v>
      </c>
      <c r="E6" t="s">
        <v>181</v>
      </c>
      <c r="H6" s="26" t="s">
        <v>99</v>
      </c>
    </row>
    <row r="7" spans="1:8" x14ac:dyDescent="0.2">
      <c r="A7" s="26" t="s">
        <v>98</v>
      </c>
      <c r="B7" s="2">
        <v>83.050847457627114</v>
      </c>
      <c r="D7">
        <v>1</v>
      </c>
      <c r="E7" t="s">
        <v>136</v>
      </c>
      <c r="H7" s="26" t="s">
        <v>104</v>
      </c>
    </row>
    <row r="8" spans="1:8" x14ac:dyDescent="0.2">
      <c r="A8" s="26" t="s">
        <v>99</v>
      </c>
      <c r="B8" s="2">
        <v>97.872340425531917</v>
      </c>
      <c r="D8">
        <v>1</v>
      </c>
      <c r="E8" t="s">
        <v>137</v>
      </c>
      <c r="H8" s="25" t="s">
        <v>107</v>
      </c>
    </row>
    <row r="9" spans="1:8" x14ac:dyDescent="0.2">
      <c r="A9" s="26" t="s">
        <v>102</v>
      </c>
      <c r="B9" s="2">
        <v>90.909090909090907</v>
      </c>
      <c r="D9">
        <v>1</v>
      </c>
      <c r="E9" t="s">
        <v>137</v>
      </c>
      <c r="H9" s="25" t="s">
        <v>108</v>
      </c>
    </row>
    <row r="10" spans="1:8" x14ac:dyDescent="0.2">
      <c r="A10" s="26" t="s">
        <v>104</v>
      </c>
      <c r="B10" s="2">
        <v>81.578947368421055</v>
      </c>
      <c r="D10">
        <v>1</v>
      </c>
      <c r="E10" t="s">
        <v>183</v>
      </c>
      <c r="H10" s="25" t="s">
        <v>109</v>
      </c>
    </row>
    <row r="11" spans="1:8" x14ac:dyDescent="0.2">
      <c r="A11" s="25" t="s">
        <v>107</v>
      </c>
      <c r="B11" s="2">
        <v>0</v>
      </c>
      <c r="D11">
        <v>1</v>
      </c>
      <c r="E11" t="s">
        <v>136</v>
      </c>
      <c r="H11" s="25" t="s">
        <v>110</v>
      </c>
    </row>
    <row r="12" spans="1:8" x14ac:dyDescent="0.2">
      <c r="A12" s="25" t="s">
        <v>108</v>
      </c>
      <c r="B12" s="2">
        <v>8.8888888888888893</v>
      </c>
      <c r="D12">
        <v>1</v>
      </c>
      <c r="E12" t="s">
        <v>136</v>
      </c>
      <c r="H12" s="25" t="s">
        <v>190</v>
      </c>
    </row>
    <row r="13" spans="1:8" x14ac:dyDescent="0.2">
      <c r="A13" s="25" t="s">
        <v>109</v>
      </c>
      <c r="B13" s="2">
        <v>100</v>
      </c>
      <c r="D13">
        <v>1</v>
      </c>
      <c r="E13" t="s">
        <v>138</v>
      </c>
      <c r="H13" s="25" t="s">
        <v>142</v>
      </c>
    </row>
    <row r="14" spans="1:8" x14ac:dyDescent="0.2">
      <c r="A14" s="25" t="s">
        <v>110</v>
      </c>
      <c r="B14" s="2">
        <v>93.75</v>
      </c>
      <c r="D14">
        <v>1</v>
      </c>
      <c r="E14" t="s">
        <v>139</v>
      </c>
      <c r="H14" s="25" t="s">
        <v>120</v>
      </c>
    </row>
    <row r="15" spans="1:8" x14ac:dyDescent="0.2">
      <c r="A15" s="25" t="s">
        <v>142</v>
      </c>
      <c r="B15" s="2">
        <v>92.307692307692307</v>
      </c>
      <c r="D15">
        <v>1</v>
      </c>
      <c r="E15" t="s">
        <v>136</v>
      </c>
      <c r="H15" s="25" t="s">
        <v>130</v>
      </c>
    </row>
    <row r="16" spans="1:8" x14ac:dyDescent="0.2">
      <c r="A16" s="25" t="s">
        <v>120</v>
      </c>
      <c r="B16" s="2">
        <v>0</v>
      </c>
      <c r="D16">
        <v>1</v>
      </c>
      <c r="E16" t="s">
        <v>176</v>
      </c>
    </row>
    <row r="17" spans="1:5" x14ac:dyDescent="0.2">
      <c r="A17" s="25" t="s">
        <v>125</v>
      </c>
      <c r="B17" s="2">
        <v>58.333333333333336</v>
      </c>
      <c r="D17">
        <v>1</v>
      </c>
      <c r="E17" t="s">
        <v>176</v>
      </c>
    </row>
    <row r="18" spans="1:5" x14ac:dyDescent="0.2">
      <c r="A18" s="25" t="s">
        <v>127</v>
      </c>
      <c r="B18" s="2">
        <v>94.545454545454547</v>
      </c>
      <c r="D18">
        <v>1</v>
      </c>
      <c r="E18" t="s">
        <v>136</v>
      </c>
    </row>
    <row r="19" spans="1:5" x14ac:dyDescent="0.2">
      <c r="A19" s="25" t="s">
        <v>129</v>
      </c>
      <c r="B19" s="2">
        <v>98.507462686567166</v>
      </c>
      <c r="D19">
        <v>1</v>
      </c>
      <c r="E19" t="s">
        <v>136</v>
      </c>
    </row>
    <row r="20" spans="1:5" x14ac:dyDescent="0.2">
      <c r="A20" s="25" t="s">
        <v>130</v>
      </c>
      <c r="B20" s="2">
        <v>94.827586206896555</v>
      </c>
      <c r="D20">
        <v>1</v>
      </c>
      <c r="E20" t="s">
        <v>136</v>
      </c>
    </row>
    <row r="21" spans="1:5" x14ac:dyDescent="0.2">
      <c r="A21" s="25"/>
      <c r="C21">
        <f>COUNT(B2:B20)</f>
        <v>19</v>
      </c>
      <c r="D21" s="18"/>
    </row>
    <row r="22" spans="1:5" x14ac:dyDescent="0.2">
      <c r="B22" s="12">
        <f>SUM(B2:B21)</f>
        <v>1381.1300856879452</v>
      </c>
      <c r="C22" s="1"/>
      <c r="D22" s="47"/>
      <c r="E22" s="1"/>
    </row>
    <row r="23" spans="1:5" ht="15" x14ac:dyDescent="0.2">
      <c r="B23" s="32">
        <f>B22/C21</f>
        <v>72.691057141470807</v>
      </c>
      <c r="C23" s="32"/>
      <c r="D23" s="33"/>
      <c r="E23" s="29"/>
    </row>
    <row r="25" spans="1:5" ht="15.75" x14ac:dyDescent="0.25">
      <c r="A25" s="16" t="s">
        <v>149</v>
      </c>
      <c r="B25" s="16" t="s">
        <v>3</v>
      </c>
      <c r="C25" s="16" t="s">
        <v>4</v>
      </c>
      <c r="D25" s="16"/>
    </row>
    <row r="26" spans="1:5" x14ac:dyDescent="0.2">
      <c r="A26" s="26" t="s">
        <v>87</v>
      </c>
      <c r="B26" s="2">
        <v>94.736842105263165</v>
      </c>
      <c r="C26" s="1"/>
      <c r="D26" s="1"/>
    </row>
    <row r="27" spans="1:5" x14ac:dyDescent="0.2">
      <c r="A27" s="26" t="s">
        <v>88</v>
      </c>
      <c r="B27" s="2">
        <v>77.35849056603773</v>
      </c>
      <c r="D27" s="40"/>
    </row>
    <row r="28" spans="1:5" x14ac:dyDescent="0.2">
      <c r="A28" s="26" t="s">
        <v>134</v>
      </c>
      <c r="B28" s="2">
        <v>85.416666666666671</v>
      </c>
      <c r="D28" s="46"/>
    </row>
    <row r="29" spans="1:5" x14ac:dyDescent="0.2">
      <c r="A29" s="26" t="s">
        <v>90</v>
      </c>
      <c r="B29" s="2">
        <v>100</v>
      </c>
      <c r="D29" s="40"/>
    </row>
    <row r="30" spans="1:5" x14ac:dyDescent="0.2">
      <c r="A30" s="26" t="s">
        <v>91</v>
      </c>
      <c r="B30" s="2">
        <v>33.333333333333336</v>
      </c>
      <c r="D30" s="46"/>
    </row>
    <row r="31" spans="1:5" x14ac:dyDescent="0.2">
      <c r="A31" s="26" t="s">
        <v>92</v>
      </c>
      <c r="B31" s="2">
        <v>82.4</v>
      </c>
      <c r="D31" s="46"/>
    </row>
    <row r="32" spans="1:5" x14ac:dyDescent="0.2">
      <c r="A32" s="26" t="s">
        <v>93</v>
      </c>
      <c r="B32" s="2">
        <v>59.183673469387756</v>
      </c>
      <c r="C32" s="18"/>
      <c r="D32" s="40"/>
    </row>
    <row r="33" spans="1:4" x14ac:dyDescent="0.2">
      <c r="A33" s="26" t="s">
        <v>95</v>
      </c>
      <c r="B33" s="2">
        <v>2.8571428571428572</v>
      </c>
      <c r="D33" s="46"/>
    </row>
    <row r="34" spans="1:4" x14ac:dyDescent="0.2">
      <c r="A34" s="26" t="s">
        <v>97</v>
      </c>
      <c r="B34" s="2">
        <v>14.285714285714286</v>
      </c>
    </row>
    <row r="35" spans="1:4" x14ac:dyDescent="0.2">
      <c r="A35" s="26" t="s">
        <v>100</v>
      </c>
      <c r="B35" s="2">
        <v>68.674698795180717</v>
      </c>
      <c r="D35" s="40"/>
    </row>
    <row r="36" spans="1:4" x14ac:dyDescent="0.2">
      <c r="A36" s="26" t="s">
        <v>101</v>
      </c>
      <c r="B36" s="2">
        <v>98.148148148148152</v>
      </c>
      <c r="D36" s="46"/>
    </row>
    <row r="37" spans="1:4" x14ac:dyDescent="0.2">
      <c r="A37" s="26" t="s">
        <v>103</v>
      </c>
      <c r="B37" s="2">
        <v>100</v>
      </c>
      <c r="D37" s="40"/>
    </row>
    <row r="38" spans="1:4" x14ac:dyDescent="0.2">
      <c r="A38" s="26" t="s">
        <v>170</v>
      </c>
      <c r="B38" s="2">
        <v>91.111111111111114</v>
      </c>
      <c r="D38" s="46"/>
    </row>
    <row r="39" spans="1:4" x14ac:dyDescent="0.2">
      <c r="A39" s="26" t="s">
        <v>105</v>
      </c>
      <c r="B39" s="2">
        <v>90</v>
      </c>
      <c r="D39" s="46"/>
    </row>
    <row r="40" spans="1:4" x14ac:dyDescent="0.2">
      <c r="A40" s="26" t="s">
        <v>106</v>
      </c>
      <c r="B40" s="2">
        <v>80.434782608695656</v>
      </c>
      <c r="D40" s="46"/>
    </row>
    <row r="41" spans="1:4" x14ac:dyDescent="0.2">
      <c r="A41" s="25" t="s">
        <v>171</v>
      </c>
      <c r="B41" s="2">
        <v>2.1276595744680851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46"/>
    </row>
    <row r="44" spans="1:4" x14ac:dyDescent="0.2">
      <c r="A44" s="25" t="s">
        <v>173</v>
      </c>
      <c r="B44" s="2">
        <v>93.103448275862064</v>
      </c>
      <c r="D44" s="46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140</v>
      </c>
      <c r="B47" s="2">
        <v>4.6511627906976747</v>
      </c>
      <c r="D47" s="46"/>
    </row>
    <row r="48" spans="1:4" x14ac:dyDescent="0.2">
      <c r="A48" s="25" t="s">
        <v>113</v>
      </c>
      <c r="B48" s="2">
        <v>1.639344262295082</v>
      </c>
      <c r="D48" s="46"/>
    </row>
    <row r="49" spans="1:4" x14ac:dyDescent="0.2">
      <c r="A49" s="25" t="s">
        <v>114</v>
      </c>
      <c r="B49" s="2">
        <v>6.557377049180328</v>
      </c>
      <c r="D49" s="46"/>
    </row>
    <row r="50" spans="1:4" x14ac:dyDescent="0.2">
      <c r="A50" s="25" t="s">
        <v>115</v>
      </c>
      <c r="B50" s="2">
        <v>37.735849056603776</v>
      </c>
      <c r="D50" s="46"/>
    </row>
    <row r="51" spans="1:4" x14ac:dyDescent="0.2">
      <c r="A51" s="25" t="s">
        <v>116</v>
      </c>
      <c r="B51" s="2">
        <v>95.652173913043484</v>
      </c>
      <c r="D51" s="40"/>
    </row>
    <row r="52" spans="1:4" x14ac:dyDescent="0.2">
      <c r="A52" s="25" t="s">
        <v>117</v>
      </c>
      <c r="B52" s="2">
        <v>2.2988505747126435</v>
      </c>
      <c r="D52" s="46"/>
    </row>
    <row r="53" spans="1:4" x14ac:dyDescent="0.2">
      <c r="A53" s="25" t="s">
        <v>141</v>
      </c>
      <c r="B53" s="2">
        <v>12</v>
      </c>
      <c r="D53" s="46"/>
    </row>
    <row r="54" spans="1:4" x14ac:dyDescent="0.2">
      <c r="A54" s="25" t="s">
        <v>175</v>
      </c>
      <c r="B54" s="2">
        <v>76</v>
      </c>
      <c r="D54" s="40"/>
    </row>
    <row r="55" spans="1:4" x14ac:dyDescent="0.2">
      <c r="A55" s="25" t="s">
        <v>118</v>
      </c>
      <c r="B55" s="2">
        <v>96</v>
      </c>
      <c r="D55" s="46"/>
    </row>
    <row r="56" spans="1:4" x14ac:dyDescent="0.2">
      <c r="A56" s="25" t="s">
        <v>119</v>
      </c>
      <c r="B56" s="2">
        <v>88.888888888888886</v>
      </c>
      <c r="D56" s="46"/>
    </row>
    <row r="57" spans="1:4" x14ac:dyDescent="0.2">
      <c r="A57" s="25" t="s">
        <v>121</v>
      </c>
      <c r="B57" s="2">
        <v>0</v>
      </c>
      <c r="D57" s="46"/>
    </row>
    <row r="58" spans="1:4" x14ac:dyDescent="0.2">
      <c r="A58" s="25" t="s">
        <v>122</v>
      </c>
      <c r="B58" s="2">
        <v>78.125</v>
      </c>
      <c r="D58" s="40"/>
    </row>
    <row r="59" spans="1:4" x14ac:dyDescent="0.2">
      <c r="A59" s="25" t="s">
        <v>123</v>
      </c>
      <c r="B59" s="2">
        <v>8</v>
      </c>
      <c r="D59" s="18"/>
    </row>
    <row r="60" spans="1:4" x14ac:dyDescent="0.2">
      <c r="A60" s="25" t="s">
        <v>124</v>
      </c>
      <c r="B60" s="2">
        <v>89.795918367346943</v>
      </c>
      <c r="D60" s="46"/>
    </row>
    <row r="61" spans="1:4" x14ac:dyDescent="0.2">
      <c r="A61" s="25" t="s">
        <v>126</v>
      </c>
      <c r="B61" s="2">
        <v>0</v>
      </c>
      <c r="D61">
        <v>0</v>
      </c>
    </row>
    <row r="62" spans="1:4" x14ac:dyDescent="0.2">
      <c r="A62" s="25" t="s">
        <v>128</v>
      </c>
      <c r="B62" s="2">
        <v>81.818181818181813</v>
      </c>
      <c r="D62" s="46"/>
    </row>
    <row r="63" spans="1:4" x14ac:dyDescent="0.2">
      <c r="B63" s="12">
        <f>SUM(B26:B62)</f>
        <v>2061.1579879297269</v>
      </c>
      <c r="C63" s="1">
        <f>COUNT(B26:B62)</f>
        <v>37</v>
      </c>
      <c r="D63" s="47"/>
    </row>
    <row r="64" spans="1:4" ht="15.75" x14ac:dyDescent="0.25">
      <c r="B64" s="30">
        <f>B63/C63</f>
        <v>55.706972646749378</v>
      </c>
      <c r="C64" s="30">
        <f>COUNT(C27:C62)</f>
        <v>0</v>
      </c>
      <c r="D64" s="34"/>
    </row>
  </sheetData>
  <hyperlinks>
    <hyperlink ref="A2" r:id="rId1"/>
    <hyperlink ref="A26" r:id="rId2"/>
    <hyperlink ref="A27" r:id="rId3"/>
    <hyperlink ref="A28" r:id="rId4"/>
    <hyperlink ref="A3" r:id="rId5" display="http://www.library.drexel.edu/"/>
    <hyperlink ref="A29" r:id="rId6"/>
    <hyperlink ref="A30" r:id="rId7"/>
    <hyperlink ref="A32" r:id="rId8"/>
    <hyperlink ref="A31" r:id="rId9"/>
    <hyperlink ref="A4" r:id="rId10" display="http://www2.library.ucla.edu/"/>
    <hyperlink ref="A5" r:id="rId11"/>
    <hyperlink ref="A33" r:id="rId12"/>
    <hyperlink ref="A6" r:id="rId13"/>
    <hyperlink ref="A34" r:id="rId14"/>
    <hyperlink ref="A7" r:id="rId15"/>
    <hyperlink ref="A8" r:id="rId16"/>
    <hyperlink ref="A35" r:id="rId17"/>
    <hyperlink ref="A36" r:id="rId18"/>
    <hyperlink ref="A9" r:id="rId19"/>
    <hyperlink ref="A37" r:id="rId20"/>
    <hyperlink ref="A10" r:id="rId21"/>
    <hyperlink ref="A38" r:id="rId22"/>
    <hyperlink ref="A39" r:id="rId23"/>
    <hyperlink ref="A40" r:id="rId24"/>
    <hyperlink ref="A11" r:id="rId25"/>
    <hyperlink ref="A12" r:id="rId26"/>
    <hyperlink ref="A41" r:id="rId27" display="http://libraries.cua.edu/welcome.html"/>
    <hyperlink ref="A13" r:id="rId28"/>
    <hyperlink ref="A14" r:id="rId29"/>
    <hyperlink ref="A42" r:id="rId30" display="http://domweb.dom.edu/library/crown/"/>
    <hyperlink ref="A47" r:id="rId31"/>
    <hyperlink ref="A50" r:id="rId32"/>
    <hyperlink ref="A54" r:id="rId33"/>
    <hyperlink ref="A56" r:id="rId34"/>
    <hyperlink ref="A43" r:id="rId35"/>
    <hyperlink ref="A44" r:id="rId36"/>
    <hyperlink ref="A45" r:id="rId37"/>
    <hyperlink ref="A46" r:id="rId38" display="http://www.uky.edu/Libraries/"/>
    <hyperlink ref="A48" r:id="rId39"/>
    <hyperlink ref="A49" r:id="rId40"/>
    <hyperlink ref="A51" r:id="rId41"/>
    <hyperlink ref="A52" r:id="rId42"/>
    <hyperlink ref="A53" r:id="rId43"/>
    <hyperlink ref="A55" r:id="rId44"/>
    <hyperlink ref="A15" r:id="rId45"/>
    <hyperlink ref="A16" r:id="rId46"/>
    <hyperlink ref="A57" r:id="rId47"/>
    <hyperlink ref="A58" r:id="rId48"/>
    <hyperlink ref="A59" r:id="rId49"/>
    <hyperlink ref="A60" r:id="rId50"/>
    <hyperlink ref="A17" r:id="rId51"/>
    <hyperlink ref="A61" r:id="rId52"/>
    <hyperlink ref="A18" r:id="rId53"/>
    <hyperlink ref="A62" r:id="rId54"/>
    <hyperlink ref="A19" r:id="rId55"/>
    <hyperlink ref="A20" r:id="rId56"/>
    <hyperlink ref="H4" r:id="rId57"/>
    <hyperlink ref="H2" r:id="rId58"/>
    <hyperlink ref="H3" r:id="rId59"/>
    <hyperlink ref="H5" r:id="rId60"/>
    <hyperlink ref="H6" r:id="rId61"/>
    <hyperlink ref="H8" r:id="rId62"/>
    <hyperlink ref="H9" r:id="rId63"/>
    <hyperlink ref="H10" r:id="rId64"/>
    <hyperlink ref="H11" r:id="rId65"/>
    <hyperlink ref="H12" r:id="rId66"/>
    <hyperlink ref="H13" r:id="rId67"/>
    <hyperlink ref="H14" r:id="rId68"/>
    <hyperlink ref="H15" r:id="rId69"/>
  </hyperlinks>
  <pageMargins left="0.7" right="0.7" top="0.75" bottom="0.75" header="0.3" footer="0.3"/>
  <pageSetup orientation="portrait" horizontalDpi="300" verticalDpi="300" r:id="rId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B56" sqref="B56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18"/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D5" s="40"/>
      <c r="G5" s="26"/>
      <c r="I5" s="10"/>
    </row>
    <row r="6" spans="1:9" x14ac:dyDescent="0.2">
      <c r="A6" s="26" t="s">
        <v>94</v>
      </c>
      <c r="B6" s="2">
        <v>95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G9" s="26"/>
      <c r="H9" s="2"/>
      <c r="I9" s="10"/>
    </row>
    <row r="10" spans="1:9" x14ac:dyDescent="0.2">
      <c r="A10" s="26" t="s">
        <v>105</v>
      </c>
      <c r="B10" s="2">
        <v>90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D15" s="18"/>
      <c r="E15" s="18"/>
      <c r="G15" s="25"/>
      <c r="H15" s="2"/>
    </row>
    <row r="16" spans="1:9" x14ac:dyDescent="0.2">
      <c r="B16" s="12">
        <f>SUM(B4:B15)</f>
        <v>768.43947492795598</v>
      </c>
      <c r="C16" s="1">
        <f>COUNT(B4:B15)</f>
        <v>12</v>
      </c>
      <c r="D16" s="47"/>
      <c r="G16" s="25"/>
      <c r="H16" s="2"/>
    </row>
    <row r="17" spans="1:8" ht="15.75" x14ac:dyDescent="0.25">
      <c r="B17" s="34">
        <f>B16/C16</f>
        <v>64.036622910662999</v>
      </c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D20" s="40"/>
    </row>
    <row r="21" spans="1:8" x14ac:dyDescent="0.2">
      <c r="A21" s="26" t="s">
        <v>88</v>
      </c>
      <c r="B21" s="2">
        <v>77.35849056603773</v>
      </c>
      <c r="D21" s="46"/>
    </row>
    <row r="22" spans="1:8" x14ac:dyDescent="0.2">
      <c r="A22" s="26" t="s">
        <v>134</v>
      </c>
      <c r="B22" s="2">
        <v>85.416666666666671</v>
      </c>
      <c r="D22" s="40"/>
    </row>
    <row r="23" spans="1:8" x14ac:dyDescent="0.2">
      <c r="A23" s="26" t="s">
        <v>89</v>
      </c>
      <c r="B23" s="2">
        <v>77.272727272727266</v>
      </c>
      <c r="D23" s="18"/>
    </row>
    <row r="24" spans="1:8" x14ac:dyDescent="0.2">
      <c r="A24" s="26" t="s">
        <v>90</v>
      </c>
      <c r="B24" s="2">
        <v>100</v>
      </c>
      <c r="D24" s="18"/>
    </row>
    <row r="25" spans="1:8" x14ac:dyDescent="0.2">
      <c r="A25" s="26" t="s">
        <v>91</v>
      </c>
      <c r="B25" s="2">
        <v>33.333333333333336</v>
      </c>
      <c r="D25" s="46"/>
    </row>
    <row r="26" spans="1:8" x14ac:dyDescent="0.2">
      <c r="A26" s="26" t="s">
        <v>93</v>
      </c>
      <c r="B26" s="2">
        <v>59.183673469387756</v>
      </c>
      <c r="D26" s="46"/>
    </row>
    <row r="27" spans="1:8" x14ac:dyDescent="0.2">
      <c r="A27" s="26" t="s">
        <v>168</v>
      </c>
      <c r="B27">
        <v>100</v>
      </c>
      <c r="D27" s="46"/>
    </row>
    <row r="28" spans="1:8" x14ac:dyDescent="0.2">
      <c r="A28" s="26" t="s">
        <v>96</v>
      </c>
      <c r="B28" s="2">
        <v>14.285714285714286</v>
      </c>
      <c r="D28" s="18"/>
    </row>
    <row r="29" spans="1:8" x14ac:dyDescent="0.2">
      <c r="A29" s="26" t="s">
        <v>97</v>
      </c>
      <c r="B29" s="2">
        <v>14.285714285714286</v>
      </c>
      <c r="D29" s="46"/>
    </row>
    <row r="30" spans="1:8" x14ac:dyDescent="0.2">
      <c r="A30" s="26" t="s">
        <v>98</v>
      </c>
      <c r="B30" s="2">
        <v>83.050847457627114</v>
      </c>
      <c r="D30" s="46"/>
    </row>
    <row r="31" spans="1:8" x14ac:dyDescent="0.2">
      <c r="A31" s="26" t="s">
        <v>100</v>
      </c>
      <c r="B31" s="2">
        <v>68.674698795180717</v>
      </c>
      <c r="D31" s="46"/>
    </row>
    <row r="32" spans="1:8" x14ac:dyDescent="0.2">
      <c r="A32" s="26" t="s">
        <v>101</v>
      </c>
      <c r="B32" s="2">
        <v>98.148148148148152</v>
      </c>
      <c r="D32" s="46"/>
    </row>
    <row r="33" spans="1:4" x14ac:dyDescent="0.2">
      <c r="A33" s="26" t="s">
        <v>103</v>
      </c>
      <c r="B33" s="2">
        <v>100</v>
      </c>
      <c r="D33" s="46"/>
    </row>
    <row r="34" spans="1:4" x14ac:dyDescent="0.2">
      <c r="A34" s="26" t="s">
        <v>104</v>
      </c>
      <c r="B34" s="2">
        <v>81.578947368421055</v>
      </c>
      <c r="D34" s="18"/>
    </row>
    <row r="35" spans="1:4" x14ac:dyDescent="0.2">
      <c r="A35" s="26" t="s">
        <v>170</v>
      </c>
      <c r="B35" s="2">
        <v>91.111111111111114</v>
      </c>
      <c r="D35" s="46"/>
    </row>
    <row r="36" spans="1:4" x14ac:dyDescent="0.2">
      <c r="A36" s="26" t="s">
        <v>106</v>
      </c>
      <c r="B36" s="2">
        <v>80.434782608695656</v>
      </c>
      <c r="D36" s="18"/>
    </row>
    <row r="37" spans="1:4" x14ac:dyDescent="0.2">
      <c r="A37" s="25" t="s">
        <v>107</v>
      </c>
      <c r="B37" s="2">
        <v>0</v>
      </c>
      <c r="D37" s="46"/>
    </row>
    <row r="38" spans="1:4" x14ac:dyDescent="0.2">
      <c r="A38" s="25" t="s">
        <v>108</v>
      </c>
      <c r="B38" s="2">
        <v>8.8888888888888893</v>
      </c>
      <c r="D38" s="46"/>
    </row>
    <row r="39" spans="1:4" x14ac:dyDescent="0.2">
      <c r="A39" s="25" t="s">
        <v>171</v>
      </c>
      <c r="B39" s="2">
        <v>2.1276595744680851</v>
      </c>
      <c r="D39" s="46"/>
    </row>
    <row r="40" spans="1:4" x14ac:dyDescent="0.2">
      <c r="A40" s="25" t="s">
        <v>109</v>
      </c>
      <c r="B40" s="2">
        <v>100</v>
      </c>
      <c r="D40" s="46"/>
    </row>
    <row r="41" spans="1:4" x14ac:dyDescent="0.2">
      <c r="A41" s="25" t="s">
        <v>110</v>
      </c>
      <c r="B41" s="2">
        <v>93.75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18"/>
    </row>
    <row r="44" spans="1:4" x14ac:dyDescent="0.2">
      <c r="A44" s="25" t="s">
        <v>173</v>
      </c>
      <c r="B44" s="2">
        <v>93.103448275862064</v>
      </c>
      <c r="D44" s="18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113</v>
      </c>
      <c r="B47" s="2">
        <v>1.639344262295082</v>
      </c>
      <c r="D47" s="46"/>
    </row>
    <row r="48" spans="1:4" x14ac:dyDescent="0.2">
      <c r="A48" s="25" t="s">
        <v>114</v>
      </c>
      <c r="B48" s="2">
        <v>6.557377049180328</v>
      </c>
      <c r="D48" s="46"/>
    </row>
    <row r="49" spans="1:4" x14ac:dyDescent="0.2">
      <c r="A49" s="25" t="s">
        <v>116</v>
      </c>
      <c r="B49" s="2">
        <v>95.652173913043484</v>
      </c>
      <c r="D49" s="46"/>
    </row>
    <row r="50" spans="1:4" x14ac:dyDescent="0.2">
      <c r="A50" s="25" t="s">
        <v>117</v>
      </c>
      <c r="B50" s="2">
        <v>2.2988505747126435</v>
      </c>
      <c r="D50" s="46"/>
    </row>
    <row r="51" spans="1:4" x14ac:dyDescent="0.2">
      <c r="A51" s="25" t="s">
        <v>141</v>
      </c>
      <c r="B51" s="2">
        <v>12</v>
      </c>
      <c r="D51" s="46"/>
    </row>
    <row r="52" spans="1:4" x14ac:dyDescent="0.2">
      <c r="A52" s="25" t="s">
        <v>175</v>
      </c>
      <c r="B52" s="2">
        <v>76</v>
      </c>
      <c r="D52" s="46"/>
    </row>
    <row r="53" spans="1:4" x14ac:dyDescent="0.2">
      <c r="A53" s="25" t="s">
        <v>118</v>
      </c>
      <c r="B53" s="2">
        <v>96</v>
      </c>
      <c r="D53" s="46"/>
    </row>
    <row r="54" spans="1:4" x14ac:dyDescent="0.2">
      <c r="A54" s="25" t="s">
        <v>142</v>
      </c>
      <c r="B54" s="2">
        <v>92.307692307692307</v>
      </c>
      <c r="D54" s="46"/>
    </row>
    <row r="55" spans="1:4" x14ac:dyDescent="0.2">
      <c r="A55" s="25" t="s">
        <v>120</v>
      </c>
      <c r="B55" s="2">
        <v>0</v>
      </c>
      <c r="D55" s="46"/>
    </row>
    <row r="56" spans="1:4" x14ac:dyDescent="0.2">
      <c r="A56" s="25" t="s">
        <v>123</v>
      </c>
      <c r="B56" s="2">
        <v>8</v>
      </c>
      <c r="D56" s="18"/>
    </row>
    <row r="57" spans="1:4" x14ac:dyDescent="0.2">
      <c r="A57" s="25" t="s">
        <v>124</v>
      </c>
      <c r="B57" s="2">
        <v>89.795918367346943</v>
      </c>
      <c r="D57" s="18"/>
    </row>
    <row r="58" spans="1:4" x14ac:dyDescent="0.2">
      <c r="A58" s="25" t="s">
        <v>125</v>
      </c>
      <c r="B58" s="2">
        <v>58.333333333333336</v>
      </c>
      <c r="D58" s="46"/>
    </row>
    <row r="59" spans="1:4" x14ac:dyDescent="0.2">
      <c r="A59" s="25" t="s">
        <v>126</v>
      </c>
      <c r="B59" s="2">
        <v>0</v>
      </c>
      <c r="D59" s="46"/>
    </row>
    <row r="60" spans="1:4" x14ac:dyDescent="0.2">
      <c r="A60" s="25" t="s">
        <v>127</v>
      </c>
      <c r="B60" s="2">
        <v>94.545454545454547</v>
      </c>
      <c r="D60" s="46"/>
    </row>
    <row r="61" spans="1:4" x14ac:dyDescent="0.2">
      <c r="A61" s="25" t="s">
        <v>128</v>
      </c>
      <c r="B61" s="2">
        <v>81.818181818181813</v>
      </c>
      <c r="D61" s="46"/>
    </row>
    <row r="62" spans="1:4" x14ac:dyDescent="0.2">
      <c r="A62" s="25" t="s">
        <v>129</v>
      </c>
      <c r="B62" s="2">
        <v>98.507462686567166</v>
      </c>
      <c r="D62" s="18"/>
    </row>
    <row r="63" spans="1:4" x14ac:dyDescent="0.2">
      <c r="A63" s="25" t="s">
        <v>130</v>
      </c>
      <c r="B63" s="2">
        <v>94.827586206896555</v>
      </c>
      <c r="D63" s="46"/>
    </row>
    <row r="64" spans="1:4" x14ac:dyDescent="0.2">
      <c r="B64" s="1">
        <f>SUM(B20:B63)</f>
        <v>2673.8485986897167</v>
      </c>
      <c r="C64" s="1">
        <f>COUNT(B20:B63)</f>
        <v>44</v>
      </c>
      <c r="D64" s="47"/>
    </row>
    <row r="65" spans="1:4" ht="15.75" x14ac:dyDescent="0.25">
      <c r="B65" s="34">
        <f>B64/C64</f>
        <v>60.769286333857195</v>
      </c>
      <c r="C65" s="34"/>
      <c r="D65" s="34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43" workbookViewId="0">
      <selection activeCell="D63" sqref="D63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188</v>
      </c>
    </row>
    <row r="4" spans="1:8" x14ac:dyDescent="0.2">
      <c r="A4" s="26"/>
      <c r="C4" s="26" t="s">
        <v>88</v>
      </c>
      <c r="D4" s="2">
        <v>77.35849056603773</v>
      </c>
      <c r="H4" s="40"/>
    </row>
    <row r="5" spans="1:8" x14ac:dyDescent="0.2">
      <c r="A5" s="26"/>
      <c r="C5" s="26" t="s">
        <v>134</v>
      </c>
      <c r="D5" s="2">
        <v>85.416666666666671</v>
      </c>
      <c r="E5" s="10"/>
      <c r="H5" s="40"/>
    </row>
    <row r="6" spans="1:8" x14ac:dyDescent="0.2">
      <c r="A6" s="26"/>
      <c r="C6" s="26" t="s">
        <v>90</v>
      </c>
      <c r="D6" s="2">
        <v>100</v>
      </c>
      <c r="H6" s="40"/>
    </row>
    <row r="7" spans="1:8" x14ac:dyDescent="0.2">
      <c r="A7" s="26"/>
      <c r="C7" s="26" t="s">
        <v>91</v>
      </c>
      <c r="D7" s="2">
        <v>33.333333333333336</v>
      </c>
      <c r="H7" s="40"/>
    </row>
    <row r="8" spans="1:8" x14ac:dyDescent="0.2">
      <c r="A8" s="26"/>
      <c r="C8" s="26" t="s">
        <v>94</v>
      </c>
      <c r="D8" s="2">
        <v>95</v>
      </c>
      <c r="E8" s="10"/>
      <c r="H8" s="40"/>
    </row>
    <row r="9" spans="1:8" x14ac:dyDescent="0.2">
      <c r="A9" s="26"/>
      <c r="C9" s="26" t="s">
        <v>95</v>
      </c>
      <c r="D9" s="2">
        <v>2.8571428571428572</v>
      </c>
      <c r="E9" s="10"/>
      <c r="H9" s="40"/>
    </row>
    <row r="10" spans="1:8" x14ac:dyDescent="0.2">
      <c r="A10" s="26"/>
      <c r="C10" s="26" t="s">
        <v>96</v>
      </c>
      <c r="D10" s="2">
        <v>14.285714285714286</v>
      </c>
      <c r="E10" s="10"/>
      <c r="H10" s="40"/>
    </row>
    <row r="11" spans="1:8" x14ac:dyDescent="0.2">
      <c r="A11" s="26"/>
      <c r="C11" s="26" t="s">
        <v>99</v>
      </c>
      <c r="D11" s="2">
        <v>97.872340425531917</v>
      </c>
      <c r="E11" s="10"/>
      <c r="H11" s="40"/>
    </row>
    <row r="12" spans="1:8" x14ac:dyDescent="0.2">
      <c r="A12" s="26"/>
      <c r="C12" s="26" t="s">
        <v>100</v>
      </c>
      <c r="D12" s="2">
        <v>68.674698795180717</v>
      </c>
      <c r="E12" s="10"/>
      <c r="H12" s="40"/>
    </row>
    <row r="13" spans="1:8" x14ac:dyDescent="0.2">
      <c r="A13" s="26"/>
      <c r="C13" s="26" t="s">
        <v>102</v>
      </c>
      <c r="D13" s="2">
        <v>90.909090909090907</v>
      </c>
      <c r="E13" s="10"/>
      <c r="H13" s="40"/>
    </row>
    <row r="14" spans="1:8" x14ac:dyDescent="0.2">
      <c r="A14" s="26"/>
      <c r="C14" s="26" t="s">
        <v>103</v>
      </c>
      <c r="D14" s="2">
        <v>100</v>
      </c>
      <c r="E14" s="10"/>
      <c r="H14" s="40"/>
    </row>
    <row r="15" spans="1:8" x14ac:dyDescent="0.2">
      <c r="A15" s="26"/>
      <c r="C15" s="26" t="s">
        <v>104</v>
      </c>
      <c r="D15" s="2">
        <v>81.578947368421055</v>
      </c>
      <c r="E15" s="10"/>
      <c r="H15" s="40"/>
    </row>
    <row r="16" spans="1:8" x14ac:dyDescent="0.2">
      <c r="A16" s="26"/>
      <c r="C16" s="26" t="s">
        <v>170</v>
      </c>
      <c r="D16" s="2">
        <v>91.111111111111114</v>
      </c>
      <c r="E16" s="10"/>
      <c r="H16" s="40"/>
    </row>
    <row r="17" spans="1:8" x14ac:dyDescent="0.2">
      <c r="A17" s="26"/>
      <c r="C17" s="25" t="s">
        <v>171</v>
      </c>
      <c r="D17" s="2">
        <v>2.1276595744680851</v>
      </c>
      <c r="H17" s="40"/>
    </row>
    <row r="18" spans="1:8" x14ac:dyDescent="0.2">
      <c r="A18" s="26"/>
      <c r="C18" s="25" t="s">
        <v>111</v>
      </c>
      <c r="D18" s="2">
        <v>100</v>
      </c>
      <c r="H18" s="40"/>
    </row>
    <row r="19" spans="1:8" x14ac:dyDescent="0.2">
      <c r="A19" s="26"/>
      <c r="C19" s="25" t="s">
        <v>173</v>
      </c>
      <c r="D19" s="2">
        <v>93.103448275862064</v>
      </c>
      <c r="H19" s="40"/>
    </row>
    <row r="20" spans="1:8" x14ac:dyDescent="0.2">
      <c r="A20" s="26"/>
      <c r="C20" s="25" t="s">
        <v>112</v>
      </c>
      <c r="D20" s="2">
        <v>100</v>
      </c>
      <c r="H20" s="40"/>
    </row>
    <row r="21" spans="1:8" x14ac:dyDescent="0.2">
      <c r="A21" s="26"/>
      <c r="C21" s="25" t="s">
        <v>116</v>
      </c>
      <c r="D21" s="2">
        <v>95.652173913043484</v>
      </c>
      <c r="H21" s="40"/>
    </row>
    <row r="22" spans="1:8" x14ac:dyDescent="0.2">
      <c r="A22" s="26"/>
      <c r="C22" s="25" t="s">
        <v>118</v>
      </c>
      <c r="D22" s="2">
        <v>96</v>
      </c>
      <c r="H22" s="40"/>
    </row>
    <row r="23" spans="1:8" x14ac:dyDescent="0.2">
      <c r="A23" s="26"/>
      <c r="C23" s="25" t="s">
        <v>119</v>
      </c>
      <c r="D23" s="2">
        <v>88.888888888888886</v>
      </c>
      <c r="H23" s="46"/>
    </row>
    <row r="24" spans="1:8" x14ac:dyDescent="0.2">
      <c r="A24" s="26"/>
      <c r="C24" s="25" t="s">
        <v>122</v>
      </c>
      <c r="D24" s="2">
        <v>78.125</v>
      </c>
      <c r="H24" s="40"/>
    </row>
    <row r="25" spans="1:8" x14ac:dyDescent="0.2">
      <c r="A25" s="26"/>
      <c r="C25" s="25" t="s">
        <v>125</v>
      </c>
      <c r="D25" s="2">
        <v>58.333333333333336</v>
      </c>
      <c r="H25" s="40"/>
    </row>
    <row r="26" spans="1:8" x14ac:dyDescent="0.2">
      <c r="A26" s="26"/>
      <c r="C26" s="25" t="s">
        <v>126</v>
      </c>
      <c r="D26" s="2">
        <v>0</v>
      </c>
      <c r="H26" s="40"/>
    </row>
    <row r="27" spans="1:8" x14ac:dyDescent="0.2">
      <c r="A27" s="26"/>
      <c r="C27" s="25" t="s">
        <v>127</v>
      </c>
      <c r="D27" s="2">
        <v>94.545454545454547</v>
      </c>
      <c r="H27" s="40"/>
    </row>
    <row r="28" spans="1:8" x14ac:dyDescent="0.2">
      <c r="A28" s="26"/>
      <c r="C28" s="25" t="s">
        <v>128</v>
      </c>
      <c r="D28" s="2">
        <v>81.818181818181813</v>
      </c>
      <c r="H28" s="40"/>
    </row>
    <row r="29" spans="1:8" x14ac:dyDescent="0.2">
      <c r="A29" s="26"/>
      <c r="C29" s="25" t="s">
        <v>129</v>
      </c>
      <c r="D29" s="2">
        <v>98.507462686567166</v>
      </c>
      <c r="H29" s="40"/>
    </row>
    <row r="30" spans="1:8" x14ac:dyDescent="0.2">
      <c r="A30" s="26"/>
      <c r="C30" s="25" t="s">
        <v>130</v>
      </c>
      <c r="D30" s="2">
        <v>94.827586206896555</v>
      </c>
      <c r="H30" s="40"/>
    </row>
    <row r="31" spans="1:8" x14ac:dyDescent="0.2">
      <c r="A31" s="21"/>
      <c r="D31" s="12">
        <f>SUM(D4:D30)</f>
        <v>2020.3267255609262</v>
      </c>
      <c r="E31" s="1">
        <f>COUNT(D4:D30)</f>
        <v>27</v>
      </c>
      <c r="G31" s="29"/>
      <c r="H31" s="40"/>
    </row>
    <row r="32" spans="1:8" ht="15.75" x14ac:dyDescent="0.25">
      <c r="B32" s="29"/>
      <c r="D32" s="34">
        <f>D31/E31</f>
        <v>74.826915761515792</v>
      </c>
      <c r="E32" s="34"/>
    </row>
    <row r="34" spans="3:8" x14ac:dyDescent="0.2">
      <c r="G34" s="38"/>
      <c r="H34" s="38"/>
    </row>
    <row r="35" spans="3:8" ht="27.75" customHeight="1" x14ac:dyDescent="0.2">
      <c r="C35" s="25"/>
    </row>
    <row r="36" spans="3:8" ht="63.75" customHeight="1" x14ac:dyDescent="0.2">
      <c r="C36" s="26" t="s">
        <v>87</v>
      </c>
      <c r="D36" s="2">
        <v>94.736842105263165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F37" s="38"/>
      <c r="G37" s="40"/>
      <c r="H37" s="40"/>
    </row>
    <row r="38" spans="3:8" x14ac:dyDescent="0.2">
      <c r="C38" s="26" t="s">
        <v>92</v>
      </c>
      <c r="D38" s="2">
        <v>82.4</v>
      </c>
    </row>
    <row r="39" spans="3:8" x14ac:dyDescent="0.2">
      <c r="C39" s="26" t="s">
        <v>93</v>
      </c>
      <c r="D39" s="2">
        <v>59.183673469387756</v>
      </c>
    </row>
    <row r="40" spans="3:8" x14ac:dyDescent="0.2">
      <c r="C40" s="26" t="s">
        <v>168</v>
      </c>
      <c r="D40">
        <v>100</v>
      </c>
    </row>
    <row r="41" spans="3:8" x14ac:dyDescent="0.2">
      <c r="C41" s="26" t="s">
        <v>169</v>
      </c>
      <c r="D41">
        <v>100</v>
      </c>
    </row>
    <row r="42" spans="3:8" x14ac:dyDescent="0.2">
      <c r="C42" s="26" t="s">
        <v>97</v>
      </c>
      <c r="D42" s="2">
        <v>14.285714285714286</v>
      </c>
      <c r="E42" s="1"/>
    </row>
    <row r="43" spans="3:8" x14ac:dyDescent="0.2">
      <c r="C43" s="26" t="s">
        <v>98</v>
      </c>
      <c r="D43" s="2">
        <v>83.050847457627114</v>
      </c>
    </row>
    <row r="44" spans="3:8" x14ac:dyDescent="0.2">
      <c r="C44" s="26" t="s">
        <v>101</v>
      </c>
      <c r="D44" s="2">
        <v>98.148148148148152</v>
      </c>
    </row>
    <row r="45" spans="3:8" x14ac:dyDescent="0.2">
      <c r="C45" s="26" t="s">
        <v>105</v>
      </c>
      <c r="D45" s="2">
        <v>90</v>
      </c>
    </row>
    <row r="46" spans="3:8" x14ac:dyDescent="0.2">
      <c r="C46" s="26" t="s">
        <v>106</v>
      </c>
      <c r="D46" s="2">
        <v>80.434782608695656</v>
      </c>
    </row>
    <row r="47" spans="3:8" x14ac:dyDescent="0.2">
      <c r="C47" s="25" t="s">
        <v>107</v>
      </c>
      <c r="D47" s="2">
        <v>0</v>
      </c>
    </row>
    <row r="48" spans="3:8" x14ac:dyDescent="0.2">
      <c r="C48" s="25" t="s">
        <v>108</v>
      </c>
      <c r="D48" s="2">
        <v>8.8888888888888893</v>
      </c>
    </row>
    <row r="49" spans="3:4" x14ac:dyDescent="0.2">
      <c r="C49" s="25" t="s">
        <v>109</v>
      </c>
      <c r="D49" s="2">
        <v>100</v>
      </c>
    </row>
    <row r="50" spans="3:4" x14ac:dyDescent="0.2">
      <c r="C50" s="25" t="s">
        <v>110</v>
      </c>
      <c r="D50" s="2">
        <v>93.75</v>
      </c>
    </row>
    <row r="51" spans="3:4" x14ac:dyDescent="0.2">
      <c r="C51" s="25" t="s">
        <v>172</v>
      </c>
      <c r="D51" s="2">
        <v>0</v>
      </c>
    </row>
    <row r="52" spans="3:4" x14ac:dyDescent="0.2">
      <c r="C52" s="25" t="s">
        <v>174</v>
      </c>
      <c r="D52" s="2">
        <v>8.8235294117647065</v>
      </c>
    </row>
    <row r="53" spans="3:4" x14ac:dyDescent="0.2">
      <c r="C53" s="25" t="s">
        <v>140</v>
      </c>
      <c r="D53" s="2">
        <v>4.6511627906976747</v>
      </c>
    </row>
    <row r="54" spans="3:4" x14ac:dyDescent="0.2">
      <c r="C54" s="25" t="s">
        <v>113</v>
      </c>
      <c r="D54" s="2">
        <v>1.639344262295082</v>
      </c>
    </row>
    <row r="55" spans="3:4" x14ac:dyDescent="0.2">
      <c r="C55" s="25" t="s">
        <v>114</v>
      </c>
      <c r="D55" s="2">
        <v>6.557377049180328</v>
      </c>
    </row>
    <row r="56" spans="3:4" x14ac:dyDescent="0.2">
      <c r="C56" s="25" t="s">
        <v>115</v>
      </c>
      <c r="D56" s="2">
        <v>37.735849056603776</v>
      </c>
    </row>
    <row r="57" spans="3:4" x14ac:dyDescent="0.2">
      <c r="C57" s="25" t="s">
        <v>117</v>
      </c>
      <c r="D57" s="2">
        <v>2.2988505747126435</v>
      </c>
    </row>
    <row r="58" spans="3:4" x14ac:dyDescent="0.2">
      <c r="C58" s="25" t="s">
        <v>141</v>
      </c>
      <c r="D58" s="2">
        <v>12</v>
      </c>
    </row>
    <row r="59" spans="3:4" x14ac:dyDescent="0.2">
      <c r="C59" s="25" t="s">
        <v>175</v>
      </c>
      <c r="D59" s="2">
        <v>76</v>
      </c>
    </row>
    <row r="60" spans="3:4" x14ac:dyDescent="0.2">
      <c r="C60" s="25" t="s">
        <v>142</v>
      </c>
      <c r="D60" s="2">
        <v>92.307692307692307</v>
      </c>
    </row>
    <row r="61" spans="3:4" x14ac:dyDescent="0.2">
      <c r="C61" s="25" t="s">
        <v>120</v>
      </c>
      <c r="D61" s="2">
        <v>0</v>
      </c>
    </row>
    <row r="62" spans="3:4" x14ac:dyDescent="0.2">
      <c r="C62" s="25" t="s">
        <v>121</v>
      </c>
      <c r="D62" s="2">
        <v>0</v>
      </c>
    </row>
    <row r="63" spans="3:4" x14ac:dyDescent="0.2">
      <c r="C63" s="25" t="s">
        <v>123</v>
      </c>
      <c r="D63" s="2">
        <v>8</v>
      </c>
    </row>
    <row r="64" spans="3:4" x14ac:dyDescent="0.2">
      <c r="C64" s="25" t="s">
        <v>124</v>
      </c>
      <c r="D64" s="2">
        <v>89.795918367346943</v>
      </c>
    </row>
    <row r="65" spans="4:5" x14ac:dyDescent="0.2">
      <c r="D65" s="12">
        <f>SUM(D36:D64)</f>
        <v>1421.9613480567457</v>
      </c>
      <c r="E65" s="1">
        <f>COUNT(D36:D64)</f>
        <v>29</v>
      </c>
    </row>
    <row r="66" spans="4:5" ht="15.75" x14ac:dyDescent="0.25">
      <c r="D66" s="34">
        <f>D65/E65</f>
        <v>49.033149932991229</v>
      </c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  <ignoredErrors>
    <ignoredError sqref="D32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46" workbookViewId="0">
      <selection activeCell="B67" sqref="B67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M3" s="40">
        <f>PEARSON(H3:H58,E3:E58)</f>
        <v>0.25178393223354611</v>
      </c>
      <c r="N3" s="40">
        <f>PEARSON(I3:I58,F3:F58)</f>
        <v>0.76007231029721178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4" ht="15" x14ac:dyDescent="0.25">
      <c r="A9" s="41" t="s">
        <v>10</v>
      </c>
      <c r="B9" s="42">
        <v>92</v>
      </c>
      <c r="C9" s="42">
        <v>0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4" ht="15" x14ac:dyDescent="0.25">
      <c r="A10" s="41" t="s">
        <v>11</v>
      </c>
      <c r="B10" s="42">
        <v>83</v>
      </c>
      <c r="C10" s="42">
        <v>17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4" ht="15" x14ac:dyDescent="0.25">
      <c r="A11" s="41" t="s">
        <v>12</v>
      </c>
      <c r="B11" s="42">
        <v>73</v>
      </c>
      <c r="C11" s="42">
        <v>6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</row>
    <row r="12" spans="1:14" ht="15" x14ac:dyDescent="0.25">
      <c r="A12" s="41" t="s">
        <v>13</v>
      </c>
      <c r="B12" s="42">
        <v>5</v>
      </c>
      <c r="C12" s="42">
        <v>8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</row>
    <row r="13" spans="1:14" ht="15" x14ac:dyDescent="0.25">
      <c r="A13" s="41" t="s">
        <v>14</v>
      </c>
      <c r="B13" s="42">
        <v>13</v>
      </c>
      <c r="C13" s="42">
        <v>0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</row>
    <row r="14" spans="1:14" ht="15" x14ac:dyDescent="0.25">
      <c r="A14" s="41" t="s">
        <v>15</v>
      </c>
      <c r="B14" s="42">
        <v>88</v>
      </c>
      <c r="C14" s="42">
        <v>2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4" ht="15" x14ac:dyDescent="0.25">
      <c r="A15" s="41" t="s">
        <v>16</v>
      </c>
      <c r="B15" s="42">
        <v>14</v>
      </c>
      <c r="C15" s="42">
        <v>50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4" ht="15" x14ac:dyDescent="0.25">
      <c r="A16" s="41" t="s">
        <v>17</v>
      </c>
      <c r="B16" s="42">
        <v>17</v>
      </c>
      <c r="C16" s="42">
        <v>1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</row>
    <row r="17" spans="1:17" ht="15" x14ac:dyDescent="0.25">
      <c r="A17" s="41" t="s">
        <v>18</v>
      </c>
      <c r="B17" s="42">
        <v>94</v>
      </c>
      <c r="C17" s="42">
        <v>45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Q17" s="40"/>
    </row>
    <row r="18" spans="1:17" ht="15" x14ac:dyDescent="0.25">
      <c r="A18" s="41" t="s">
        <v>19</v>
      </c>
      <c r="B18" s="42">
        <v>13</v>
      </c>
      <c r="C18" s="42">
        <v>2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</row>
    <row r="19" spans="1:17" ht="15" x14ac:dyDescent="0.25">
      <c r="A19" s="41" t="s">
        <v>20</v>
      </c>
      <c r="B19" s="42">
        <v>9</v>
      </c>
      <c r="C19" s="42">
        <v>1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7" ht="15" x14ac:dyDescent="0.25">
      <c r="A20" s="41" t="s">
        <v>63</v>
      </c>
      <c r="B20" s="42">
        <v>6</v>
      </c>
      <c r="C20" s="42">
        <v>7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7" ht="15" x14ac:dyDescent="0.25">
      <c r="A21" s="41" t="s">
        <v>21</v>
      </c>
      <c r="B21" s="42">
        <v>89</v>
      </c>
      <c r="C21" s="42">
        <v>9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</row>
    <row r="22" spans="1:17" ht="15" x14ac:dyDescent="0.25">
      <c r="A22" s="41" t="s">
        <v>22</v>
      </c>
      <c r="B22" s="42">
        <v>78</v>
      </c>
      <c r="C22" s="42">
        <v>0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</row>
    <row r="23" spans="1:17" ht="15" x14ac:dyDescent="0.25">
      <c r="A23" s="41" t="s">
        <v>23</v>
      </c>
      <c r="B23" s="42">
        <v>73</v>
      </c>
      <c r="C23" s="42">
        <v>0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</row>
    <row r="24" spans="1:17" ht="15" x14ac:dyDescent="0.25">
      <c r="A24" s="41" t="s">
        <v>24</v>
      </c>
      <c r="B24" s="42">
        <v>8</v>
      </c>
      <c r="C24" s="42">
        <v>1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7" ht="15" x14ac:dyDescent="0.25">
      <c r="A25" s="41" t="s">
        <v>25</v>
      </c>
      <c r="B25" s="42">
        <v>33</v>
      </c>
      <c r="C25" s="42">
        <v>7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7" ht="15" x14ac:dyDescent="0.25">
      <c r="A26" s="41" t="s">
        <v>26</v>
      </c>
      <c r="B26" s="42">
        <v>13</v>
      </c>
      <c r="C26" s="42">
        <v>1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7" ht="15" x14ac:dyDescent="0.25">
      <c r="A27" s="41" t="s">
        <v>27</v>
      </c>
      <c r="B27" s="42">
        <v>0</v>
      </c>
      <c r="C27" s="42">
        <v>5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  <c r="L27" s="40">
        <v>6.416666666666667</v>
      </c>
    </row>
    <row r="28" spans="1:17" ht="15" x14ac:dyDescent="0.25">
      <c r="A28" s="41" t="s">
        <v>28</v>
      </c>
      <c r="B28" s="42">
        <v>75</v>
      </c>
      <c r="C28" s="42">
        <v>16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  <c r="L28" s="40">
        <v>0.91111111111111109</v>
      </c>
    </row>
    <row r="29" spans="1:17" ht="15" x14ac:dyDescent="0.25">
      <c r="A29" s="41" t="s">
        <v>29</v>
      </c>
      <c r="B29" s="42">
        <v>0</v>
      </c>
      <c r="C29" s="42">
        <v>1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  <c r="L29" s="40">
        <v>4.8510638297872344</v>
      </c>
    </row>
    <row r="30" spans="1:17" ht="15" x14ac:dyDescent="0.25">
      <c r="A30" s="41" t="s">
        <v>30</v>
      </c>
      <c r="B30" s="42">
        <v>0</v>
      </c>
      <c r="C30" s="42">
        <v>2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  <c r="L30" s="40">
        <v>0</v>
      </c>
    </row>
    <row r="31" spans="1:17" ht="15" x14ac:dyDescent="0.25">
      <c r="A31" s="41" t="s">
        <v>31</v>
      </c>
      <c r="B31" s="42">
        <v>18</v>
      </c>
      <c r="C31" s="42">
        <v>3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  <c r="L31" s="40">
        <v>1.75</v>
      </c>
    </row>
    <row r="32" spans="1:17" ht="15" x14ac:dyDescent="0.25">
      <c r="A32" s="41" t="s">
        <v>32</v>
      </c>
      <c r="B32" s="42">
        <v>40</v>
      </c>
      <c r="C32" s="42">
        <v>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  <c r="L32" s="40">
        <v>2.9090909090909092</v>
      </c>
    </row>
    <row r="33" spans="1:16" ht="15" x14ac:dyDescent="0.25">
      <c r="A33" s="41" t="s">
        <v>33</v>
      </c>
      <c r="B33" s="42">
        <v>17</v>
      </c>
      <c r="C33" s="42">
        <v>0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  <c r="L33" s="40">
        <v>0</v>
      </c>
    </row>
    <row r="34" spans="1:16" ht="15" x14ac:dyDescent="0.25">
      <c r="A34" s="41" t="s">
        <v>34</v>
      </c>
      <c r="B34" s="42">
        <v>100</v>
      </c>
      <c r="C34" s="42">
        <v>9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  <c r="L34" s="40">
        <v>5.0344827586206895</v>
      </c>
    </row>
    <row r="35" spans="1:16" ht="15" x14ac:dyDescent="0.25">
      <c r="A35" s="41" t="s">
        <v>35</v>
      </c>
      <c r="B35" s="42">
        <v>6</v>
      </c>
      <c r="C35" s="42">
        <v>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  <c r="L35" s="40">
        <v>0</v>
      </c>
    </row>
    <row r="36" spans="1:16" ht="15" x14ac:dyDescent="0.25">
      <c r="A36" s="41" t="s">
        <v>36</v>
      </c>
      <c r="B36" s="42">
        <v>63</v>
      </c>
      <c r="C36" s="42">
        <v>13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  <c r="L36" s="40">
        <v>1.3529411764705883</v>
      </c>
    </row>
    <row r="37" spans="1:16" ht="15" x14ac:dyDescent="0.25">
      <c r="A37" s="41" t="s">
        <v>37</v>
      </c>
      <c r="B37" s="42">
        <v>5</v>
      </c>
      <c r="C37" s="42">
        <v>16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  <c r="L37" s="40">
        <v>5.8837209302325579</v>
      </c>
    </row>
    <row r="38" spans="1:16" ht="15" x14ac:dyDescent="0.25">
      <c r="A38" s="41" t="s">
        <v>157</v>
      </c>
      <c r="B38" s="42">
        <v>71</v>
      </c>
      <c r="C38" s="42">
        <v>2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  <c r="L38" s="40">
        <v>5.5081967213114753</v>
      </c>
    </row>
    <row r="39" spans="1:16" ht="15" x14ac:dyDescent="0.25">
      <c r="A39" s="41" t="s">
        <v>39</v>
      </c>
      <c r="B39" s="42">
        <v>55</v>
      </c>
      <c r="C39" s="42">
        <v>4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  <c r="L39" s="40">
        <v>1.8360655737704918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  <c r="L40" s="40">
        <v>19.735849056603772</v>
      </c>
    </row>
    <row r="41" spans="1:16" ht="15" x14ac:dyDescent="0.25">
      <c r="A41" s="41" t="s">
        <v>41</v>
      </c>
      <c r="B41" s="42">
        <v>86</v>
      </c>
      <c r="C41" s="42">
        <v>7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  <c r="L41" s="40">
        <v>4.3478260869565216E-2</v>
      </c>
    </row>
    <row r="42" spans="1:16" ht="15" x14ac:dyDescent="0.25">
      <c r="A42" s="41" t="s">
        <v>42</v>
      </c>
      <c r="B42" s="42">
        <v>97</v>
      </c>
      <c r="C42" s="42">
        <v>8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L42" s="40">
        <v>1.5632183908045978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6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  <c r="L43" s="40">
        <v>3.48</v>
      </c>
    </row>
    <row r="44" spans="1:16" ht="15" x14ac:dyDescent="0.25">
      <c r="A44" s="41" t="s">
        <v>44</v>
      </c>
      <c r="B44" s="42">
        <v>29</v>
      </c>
      <c r="C44" s="42">
        <v>2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  <c r="L44" s="40">
        <v>2.36</v>
      </c>
    </row>
    <row r="45" spans="1:16" ht="15" x14ac:dyDescent="0.25">
      <c r="A45" s="41" t="s">
        <v>45</v>
      </c>
      <c r="B45" s="42">
        <v>8</v>
      </c>
      <c r="C45" s="42">
        <v>3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  <c r="L45" s="40">
        <v>0.04</v>
      </c>
    </row>
    <row r="46" spans="1:16" ht="15" x14ac:dyDescent="0.25">
      <c r="A46" s="41" t="s">
        <v>46</v>
      </c>
      <c r="B46" s="42">
        <v>94</v>
      </c>
      <c r="C46" s="42">
        <v>0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  <c r="L46" s="40">
        <v>0.48148148148148145</v>
      </c>
    </row>
    <row r="47" spans="1:16" ht="15" x14ac:dyDescent="0.25">
      <c r="A47" s="41" t="s">
        <v>47</v>
      </c>
      <c r="B47" s="42">
        <v>29</v>
      </c>
      <c r="C47" s="42">
        <v>3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  <c r="L47" s="40">
        <v>8.9743589743589744E-2</v>
      </c>
    </row>
    <row r="48" spans="1:16" ht="15" x14ac:dyDescent="0.25">
      <c r="A48" s="41" t="s">
        <v>48</v>
      </c>
      <c r="B48" s="42">
        <v>15</v>
      </c>
      <c r="C48" s="42">
        <v>0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  <c r="L48" s="40">
        <v>1</v>
      </c>
    </row>
    <row r="49" spans="1:12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  <c r="L49" s="40">
        <v>1</v>
      </c>
    </row>
    <row r="50" spans="1:12" ht="15" x14ac:dyDescent="0.25">
      <c r="A50" s="41" t="s">
        <v>50</v>
      </c>
      <c r="B50" s="42">
        <v>28</v>
      </c>
      <c r="C50" s="42">
        <v>4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  <c r="L50" s="40">
        <v>0.375</v>
      </c>
    </row>
    <row r="51" spans="1:12" ht="15" x14ac:dyDescent="0.25">
      <c r="A51" s="41" t="s">
        <v>51</v>
      </c>
      <c r="B51" s="42">
        <v>0</v>
      </c>
      <c r="C51" s="42">
        <v>28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  <c r="L51" s="40">
        <v>4.447058823529412</v>
      </c>
    </row>
    <row r="52" spans="1:12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  <c r="L52" s="40">
        <v>1.0612244897959184</v>
      </c>
    </row>
    <row r="53" spans="1:12" ht="15" x14ac:dyDescent="0.25">
      <c r="A53" s="41" t="s">
        <v>53</v>
      </c>
      <c r="B53" s="42">
        <v>63</v>
      </c>
      <c r="C53" s="42">
        <v>4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  <c r="L53" s="40">
        <v>3.4166666666666665</v>
      </c>
    </row>
    <row r="54" spans="1:12" ht="15" x14ac:dyDescent="0.25">
      <c r="A54" s="41" t="s">
        <v>54</v>
      </c>
      <c r="B54" s="42">
        <v>40</v>
      </c>
      <c r="C54" s="42">
        <v>7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  <c r="L54" s="40">
        <v>1.4545454545454546</v>
      </c>
    </row>
    <row r="55" spans="1:12" ht="15" x14ac:dyDescent="0.25">
      <c r="A55" s="41" t="s">
        <v>55</v>
      </c>
      <c r="B55" s="42">
        <v>64</v>
      </c>
      <c r="C55" s="42">
        <v>1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  <c r="L55" s="40">
        <v>0.30909090909090908</v>
      </c>
    </row>
    <row r="56" spans="1:12" ht="15" x14ac:dyDescent="0.25">
      <c r="A56" s="41" t="s">
        <v>158</v>
      </c>
      <c r="B56" s="42">
        <v>0</v>
      </c>
      <c r="C56" s="42">
        <v>4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  <c r="L56" s="40">
        <v>1</v>
      </c>
    </row>
    <row r="57" spans="1:12" ht="15" x14ac:dyDescent="0.25">
      <c r="A57" s="41" t="s">
        <v>159</v>
      </c>
      <c r="B57" s="42">
        <v>94</v>
      </c>
      <c r="C57" s="42">
        <v>0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  <c r="L57" s="40">
        <v>1.4925373134328358E-2</v>
      </c>
    </row>
    <row r="58" spans="1:12" ht="15" x14ac:dyDescent="0.25">
      <c r="A58" s="41" t="s">
        <v>58</v>
      </c>
      <c r="B58" s="42">
        <v>6</v>
      </c>
      <c r="C58" s="42">
        <v>26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  <c r="L58" s="40">
        <v>5.1724137931034482E-2</v>
      </c>
    </row>
    <row r="59" spans="1:12" x14ac:dyDescent="0.2">
      <c r="B59" s="47">
        <f>AVERAGE(B3:B58)</f>
        <v>45.857142857142854</v>
      </c>
      <c r="C59" s="1">
        <f>SUM(C3:C58)</f>
        <v>341.4</v>
      </c>
      <c r="E59" s="47">
        <f>AVERAGE(E3:E58)</f>
        <v>61.482142857142854</v>
      </c>
      <c r="F59" s="1">
        <f>SUM(F3:F58)</f>
        <v>199.56</v>
      </c>
      <c r="H59" s="47">
        <f>AVERAGE(H3:H58)</f>
        <v>60.696428571428569</v>
      </c>
      <c r="I59" s="1">
        <f>SUM(I3:I58)</f>
        <v>127.49797208132533</v>
      </c>
      <c r="J59" s="1"/>
      <c r="K59" s="47">
        <f>AVERAGE(K3:K58)</f>
        <v>61.469429886029864</v>
      </c>
      <c r="L59" s="47">
        <f>AVERAGE(L3:L58)</f>
        <v>1.6569189931755581</v>
      </c>
    </row>
    <row r="60" spans="1:12" ht="15.75" x14ac:dyDescent="0.25">
      <c r="B60" s="49"/>
      <c r="C60" s="34">
        <f>C59/56</f>
        <v>6.0964285714285706</v>
      </c>
      <c r="E60" s="48"/>
      <c r="F60" s="34">
        <f>F59/56</f>
        <v>3.5635714285714286</v>
      </c>
      <c r="H60" s="48"/>
      <c r="I60" s="34">
        <f>I59/56</f>
        <v>2.2767495014522381</v>
      </c>
      <c r="J60" s="34"/>
      <c r="K60" s="34"/>
    </row>
    <row r="64" spans="1:12" ht="20.25" x14ac:dyDescent="0.3">
      <c r="B64" s="43">
        <v>2002</v>
      </c>
      <c r="C64" s="43">
        <v>2006</v>
      </c>
      <c r="D64" s="43">
        <v>2010</v>
      </c>
      <c r="E64" s="43">
        <v>2012</v>
      </c>
      <c r="F64" s="43"/>
      <c r="G64" s="43"/>
      <c r="H64" s="43"/>
    </row>
    <row r="65" spans="1:11" ht="15.75" x14ac:dyDescent="0.25">
      <c r="E65" s="16"/>
      <c r="F65" s="16"/>
      <c r="H65" s="16"/>
      <c r="I65" s="16"/>
      <c r="J65" s="16"/>
      <c r="K65" s="16"/>
    </row>
    <row r="66" spans="1:11" ht="15.75" x14ac:dyDescent="0.25">
      <c r="A66" s="16" t="s">
        <v>4</v>
      </c>
      <c r="B66" s="59">
        <v>0.45857142857142902</v>
      </c>
      <c r="C66" s="59">
        <v>0.61482142857142852</v>
      </c>
      <c r="D66" s="59">
        <v>0.60696428571428573</v>
      </c>
      <c r="E66" s="59">
        <v>0.61469429886029903</v>
      </c>
      <c r="G66" s="18"/>
    </row>
    <row r="67" spans="1:11" ht="15.75" x14ac:dyDescent="0.25">
      <c r="A67" s="16" t="s">
        <v>5</v>
      </c>
      <c r="B67" s="33">
        <v>7.5178571428571432</v>
      </c>
      <c r="C67" s="33">
        <v>3.5635714285714286</v>
      </c>
      <c r="D67" s="33">
        <v>2.2767495014522381</v>
      </c>
      <c r="E67" s="33">
        <v>1.6569189931755581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M2" sqref="M2:P2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  <col min="13" max="13" width="20" customWidth="1"/>
  </cols>
  <sheetData>
    <row r="1" spans="1:15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55"/>
      <c r="J1" s="43" t="s">
        <v>160</v>
      </c>
      <c r="M1" s="54">
        <v>2012</v>
      </c>
    </row>
    <row r="2" spans="1:15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56" t="s">
        <v>153</v>
      </c>
      <c r="J2" s="16" t="s">
        <v>4</v>
      </c>
      <c r="K2" s="16" t="s">
        <v>5</v>
      </c>
      <c r="M2" s="56" t="s">
        <v>153</v>
      </c>
      <c r="N2" s="16" t="s">
        <v>4</v>
      </c>
      <c r="O2" s="16" t="s">
        <v>5</v>
      </c>
    </row>
    <row r="3" spans="1:15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  <c r="M3" s="44" t="s">
        <v>156</v>
      </c>
      <c r="N3" s="2">
        <v>100</v>
      </c>
      <c r="O3" s="40">
        <v>0</v>
      </c>
    </row>
    <row r="4" spans="1:15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  <c r="M4" s="41" t="s">
        <v>12</v>
      </c>
      <c r="N4">
        <v>100</v>
      </c>
      <c r="O4" s="40">
        <v>0</v>
      </c>
    </row>
    <row r="5" spans="1:15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  <c r="M5" s="41" t="s">
        <v>13</v>
      </c>
      <c r="N5">
        <v>100</v>
      </c>
      <c r="O5" s="40">
        <v>0</v>
      </c>
    </row>
    <row r="6" spans="1:15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  <c r="M6" s="41" t="s">
        <v>22</v>
      </c>
      <c r="N6" s="2">
        <v>100</v>
      </c>
      <c r="O6" s="40">
        <v>0</v>
      </c>
    </row>
    <row r="7" spans="1:15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  <c r="M7" s="41" t="s">
        <v>30</v>
      </c>
      <c r="N7" s="2">
        <v>100</v>
      </c>
      <c r="O7" s="40">
        <v>0</v>
      </c>
    </row>
    <row r="8" spans="1:15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  <c r="M8" s="41" t="s">
        <v>33</v>
      </c>
      <c r="N8" s="2">
        <v>100</v>
      </c>
      <c r="O8" s="40">
        <v>0</v>
      </c>
    </row>
    <row r="9" spans="1:15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  <c r="M9" s="41" t="s">
        <v>35</v>
      </c>
      <c r="N9" s="2">
        <v>100</v>
      </c>
      <c r="O9" s="40">
        <v>0</v>
      </c>
    </row>
    <row r="10" spans="1:15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  <c r="M10" s="41" t="s">
        <v>159</v>
      </c>
      <c r="N10" s="2">
        <v>98.507462686567166</v>
      </c>
      <c r="O10" s="40">
        <v>1.4925373134328358E-2</v>
      </c>
    </row>
    <row r="11" spans="1:15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M11" s="41" t="s">
        <v>63</v>
      </c>
      <c r="N11" s="2">
        <v>98.148148148148152</v>
      </c>
      <c r="O11" s="40">
        <v>5.5555555555555552E-2</v>
      </c>
    </row>
    <row r="12" spans="1:15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  <c r="M12" s="41" t="s">
        <v>19</v>
      </c>
      <c r="N12" s="2">
        <v>97.872340425531917</v>
      </c>
      <c r="O12" s="40">
        <v>0.21276595744680851</v>
      </c>
    </row>
    <row r="13" spans="1:15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  <c r="M13" s="41" t="s">
        <v>45</v>
      </c>
      <c r="N13" s="2">
        <v>96</v>
      </c>
      <c r="O13" s="40">
        <v>0.04</v>
      </c>
    </row>
    <row r="14" spans="1:15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  <c r="M14" s="41" t="s">
        <v>41</v>
      </c>
      <c r="N14" s="2">
        <v>95.652173913043484</v>
      </c>
      <c r="O14" s="40">
        <v>4.3478260869565216E-2</v>
      </c>
    </row>
    <row r="15" spans="1:15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  <c r="M15" s="41" t="s">
        <v>14</v>
      </c>
      <c r="N15" s="2">
        <v>95</v>
      </c>
      <c r="O15" s="40">
        <v>1.5846153846153845</v>
      </c>
    </row>
    <row r="16" spans="1:15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  <c r="M16" s="41" t="s">
        <v>58</v>
      </c>
      <c r="N16" s="2">
        <v>94.827586206896555</v>
      </c>
      <c r="O16" s="40">
        <v>5.1724137931034482E-2</v>
      </c>
    </row>
    <row r="17" spans="1:15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  <c r="M17" s="41" t="s">
        <v>7</v>
      </c>
      <c r="N17" s="2">
        <v>94.736842105263165</v>
      </c>
      <c r="O17" s="40">
        <v>6.5789473684210523E-2</v>
      </c>
    </row>
    <row r="18" spans="1:15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  <c r="M18" s="41" t="s">
        <v>55</v>
      </c>
      <c r="N18" s="2">
        <v>94.545454545454547</v>
      </c>
      <c r="O18" s="40">
        <v>0.30909090909090908</v>
      </c>
    </row>
    <row r="19" spans="1:15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  <c r="M19" s="41" t="s">
        <v>31</v>
      </c>
      <c r="N19" s="2">
        <v>93.75</v>
      </c>
      <c r="O19" s="40">
        <v>1.75</v>
      </c>
    </row>
    <row r="20" spans="1:15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  <c r="M20" s="41" t="s">
        <v>34</v>
      </c>
      <c r="N20" s="2">
        <v>93.103448275862064</v>
      </c>
      <c r="O20" s="40">
        <v>5.0344827586206895</v>
      </c>
    </row>
    <row r="21" spans="1:15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  <c r="M21" s="41" t="s">
        <v>47</v>
      </c>
      <c r="N21" s="2">
        <v>92.307692307692307</v>
      </c>
      <c r="O21" s="40">
        <v>8.9743589743589744E-2</v>
      </c>
    </row>
    <row r="22" spans="1:15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  <c r="M22" s="41" t="s">
        <v>24</v>
      </c>
      <c r="N22" s="2">
        <v>91.111111111111114</v>
      </c>
      <c r="O22" s="40">
        <v>0.4</v>
      </c>
    </row>
    <row r="23" spans="1:15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  <c r="M23" s="41" t="s">
        <v>21</v>
      </c>
      <c r="N23" s="2">
        <v>90.909090909090907</v>
      </c>
      <c r="O23" s="40">
        <v>0</v>
      </c>
    </row>
    <row r="24" spans="1:15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M24" s="41" t="s">
        <v>25</v>
      </c>
      <c r="N24" s="2">
        <v>90</v>
      </c>
      <c r="O24" s="40">
        <v>0.1</v>
      </c>
    </row>
    <row r="25" spans="1:15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  <c r="M25" s="41" t="s">
        <v>52</v>
      </c>
      <c r="N25" s="2">
        <v>89.795918367346943</v>
      </c>
      <c r="O25" s="40">
        <v>1.0612244897959184</v>
      </c>
    </row>
    <row r="26" spans="1:15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  <c r="M26" s="41" t="s">
        <v>46</v>
      </c>
      <c r="N26" s="2">
        <v>88.888888888888886</v>
      </c>
      <c r="O26" s="40">
        <v>0.48148148148148145</v>
      </c>
    </row>
    <row r="27" spans="1:15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  <c r="M27" s="41" t="s">
        <v>154</v>
      </c>
      <c r="N27" s="2">
        <v>85.416666666666671</v>
      </c>
      <c r="O27" s="40">
        <v>0.1875</v>
      </c>
    </row>
    <row r="28" spans="1:15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  <c r="M28" s="41" t="s">
        <v>18</v>
      </c>
      <c r="N28" s="2">
        <v>83.050847457627114</v>
      </c>
      <c r="O28" s="40">
        <v>0.93220338983050843</v>
      </c>
    </row>
    <row r="29" spans="1:15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  <c r="M29" s="41" t="s">
        <v>10</v>
      </c>
      <c r="N29" s="2">
        <v>82.4</v>
      </c>
      <c r="O29" s="40">
        <v>0.248</v>
      </c>
    </row>
    <row r="30" spans="1:15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  <c r="M30" s="41" t="s">
        <v>158</v>
      </c>
      <c r="N30" s="2">
        <v>81.818181818181813</v>
      </c>
      <c r="O30" s="40">
        <v>1</v>
      </c>
    </row>
    <row r="31" spans="1:15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  <c r="M31" s="41" t="s">
        <v>23</v>
      </c>
      <c r="N31" s="2">
        <v>81.578947368421055</v>
      </c>
      <c r="O31" s="40">
        <v>0.23684210526315788</v>
      </c>
    </row>
    <row r="32" spans="1:15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  <c r="M32" s="41" t="s">
        <v>26</v>
      </c>
      <c r="N32" s="2">
        <v>80.434782608695656</v>
      </c>
      <c r="O32" s="40">
        <v>0.59782608695652173</v>
      </c>
    </row>
    <row r="33" spans="1:15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  <c r="M33" s="41" t="s">
        <v>50</v>
      </c>
      <c r="N33" s="2">
        <v>78.125</v>
      </c>
      <c r="O33" s="40">
        <v>0.375</v>
      </c>
    </row>
    <row r="34" spans="1:15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  <c r="M34" s="41" t="s">
        <v>8</v>
      </c>
      <c r="N34" s="2">
        <v>77.35849056603773</v>
      </c>
      <c r="O34" s="40">
        <v>0.41509433962264153</v>
      </c>
    </row>
    <row r="35" spans="1:15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  <c r="M35" s="41" t="s">
        <v>155</v>
      </c>
      <c r="N35" s="2">
        <v>77.272727272727266</v>
      </c>
      <c r="O35" s="40">
        <v>1.7045454545454546</v>
      </c>
    </row>
    <row r="36" spans="1:15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  <c r="M36" s="41" t="s">
        <v>44</v>
      </c>
      <c r="N36" s="2">
        <v>76</v>
      </c>
      <c r="O36" s="40">
        <v>2.36</v>
      </c>
    </row>
    <row r="37" spans="1:15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  <c r="M37" s="41" t="s">
        <v>20</v>
      </c>
      <c r="N37" s="2">
        <v>68.674698795180717</v>
      </c>
      <c r="O37" s="40">
        <v>0.54216867469879515</v>
      </c>
    </row>
    <row r="38" spans="1:15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  <c r="M38" s="41" t="s">
        <v>11</v>
      </c>
      <c r="N38" s="2">
        <v>59.183673469387756</v>
      </c>
      <c r="O38" s="40">
        <v>0.97959183673469385</v>
      </c>
    </row>
    <row r="39" spans="1:15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  <c r="M39" s="41" t="s">
        <v>53</v>
      </c>
      <c r="N39" s="2">
        <v>58.333333333333336</v>
      </c>
      <c r="O39" s="40">
        <v>3.4166666666666665</v>
      </c>
    </row>
    <row r="40" spans="1:15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  <c r="M40" s="41" t="s">
        <v>40</v>
      </c>
      <c r="N40" s="2">
        <v>37.735849056603776</v>
      </c>
      <c r="O40" s="40">
        <v>19.735849056603772</v>
      </c>
    </row>
    <row r="41" spans="1:15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  <c r="M41" s="41" t="s">
        <v>9</v>
      </c>
      <c r="N41" s="2">
        <v>33.333333333333336</v>
      </c>
      <c r="O41" s="40">
        <v>1.4523809523809523</v>
      </c>
    </row>
    <row r="42" spans="1:15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  <c r="M42" s="41" t="s">
        <v>16</v>
      </c>
      <c r="N42" s="2">
        <v>14.285714285714286</v>
      </c>
      <c r="O42" s="40">
        <v>2.7023809523809526</v>
      </c>
    </row>
    <row r="43" spans="1:15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  <c r="M43" s="41" t="s">
        <v>17</v>
      </c>
      <c r="N43" s="2">
        <v>14.285714285714286</v>
      </c>
      <c r="O43" s="40">
        <v>0.39285714285714285</v>
      </c>
    </row>
    <row r="44" spans="1:15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  <c r="M44" s="41" t="s">
        <v>43</v>
      </c>
      <c r="N44" s="2">
        <v>12</v>
      </c>
      <c r="O44" s="40">
        <v>3.48</v>
      </c>
    </row>
    <row r="45" spans="1:15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  <c r="M45" s="41" t="s">
        <v>28</v>
      </c>
      <c r="N45" s="2">
        <v>8.8888888888888893</v>
      </c>
      <c r="O45" s="40">
        <v>0.91111111111111109</v>
      </c>
    </row>
    <row r="46" spans="1:15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  <c r="M46" s="41" t="s">
        <v>36</v>
      </c>
      <c r="N46" s="2">
        <v>8.8235294117647065</v>
      </c>
      <c r="O46" s="40">
        <v>1.3529411764705883</v>
      </c>
    </row>
    <row r="47" spans="1:15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  <c r="M47" s="41" t="s">
        <v>51</v>
      </c>
      <c r="N47" s="2">
        <v>8</v>
      </c>
      <c r="O47" s="40">
        <v>4.447058823529412</v>
      </c>
    </row>
    <row r="48" spans="1:15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  <c r="M48" s="41" t="s">
        <v>39</v>
      </c>
      <c r="N48" s="2">
        <v>6.557377049180328</v>
      </c>
      <c r="O48" s="40">
        <v>1.8360655737704918</v>
      </c>
    </row>
    <row r="49" spans="1:15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  <c r="M49" s="41" t="s">
        <v>37</v>
      </c>
      <c r="N49" s="2">
        <v>4.6511627906976747</v>
      </c>
      <c r="O49" s="40">
        <v>5.8837209302325579</v>
      </c>
    </row>
    <row r="50" spans="1:15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  <c r="M50" s="41" t="s">
        <v>15</v>
      </c>
      <c r="N50" s="2">
        <v>2.8571428571428572</v>
      </c>
      <c r="O50" s="40">
        <v>1.6</v>
      </c>
    </row>
    <row r="51" spans="1:15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  <c r="M51" s="41" t="s">
        <v>42</v>
      </c>
      <c r="N51" s="2">
        <v>2.2988505747126435</v>
      </c>
      <c r="O51" s="40">
        <v>1.5632183908045978</v>
      </c>
    </row>
    <row r="52" spans="1:15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M52" s="41" t="s">
        <v>29</v>
      </c>
      <c r="N52" s="2">
        <v>2.1276595744680851</v>
      </c>
      <c r="O52" s="40">
        <v>4.8510638297872344</v>
      </c>
    </row>
    <row r="53" spans="1:15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  <c r="M53" s="41" t="s">
        <v>157</v>
      </c>
      <c r="N53" s="2">
        <v>1.639344262295082</v>
      </c>
      <c r="O53" s="40">
        <v>5.5081967213114753</v>
      </c>
    </row>
    <row r="54" spans="1:15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  <c r="M54" s="41" t="s">
        <v>27</v>
      </c>
      <c r="N54" s="2">
        <v>0</v>
      </c>
      <c r="O54" s="40">
        <v>6.416666666666667</v>
      </c>
    </row>
    <row r="55" spans="1:15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  <c r="M55" s="41" t="s">
        <v>32</v>
      </c>
      <c r="N55" s="2">
        <v>0</v>
      </c>
      <c r="O55" s="40">
        <v>2.9090909090909092</v>
      </c>
    </row>
    <row r="56" spans="1:15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  <c r="M56" s="41" t="s">
        <v>48</v>
      </c>
      <c r="N56" s="2">
        <v>0</v>
      </c>
      <c r="O56" s="40">
        <v>1</v>
      </c>
    </row>
    <row r="57" spans="1:15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  <c r="M57" s="41" t="s">
        <v>49</v>
      </c>
      <c r="N57" s="2">
        <v>0</v>
      </c>
      <c r="O57" s="40">
        <v>1</v>
      </c>
    </row>
    <row r="58" spans="1:15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M58" s="41" t="s">
        <v>54</v>
      </c>
      <c r="N58" s="2">
        <v>0</v>
      </c>
      <c r="O58" s="40">
        <v>1.4545454545454546</v>
      </c>
    </row>
    <row r="59" spans="1:15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5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5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M2:O58">
    <sortCondition descending="1" ref="N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X1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0"/>
      <c r="O2" s="50"/>
      <c r="P2" s="50"/>
      <c r="Q2" s="50">
        <v>2</v>
      </c>
      <c r="R2" s="50">
        <v>1</v>
      </c>
      <c r="S2" s="50">
        <v>3</v>
      </c>
      <c r="T2" s="50"/>
      <c r="V2" s="51" t="s">
        <v>203</v>
      </c>
      <c r="W2" s="51" t="s">
        <v>204</v>
      </c>
      <c r="X2" s="51" t="s">
        <v>205</v>
      </c>
      <c r="AB2" s="50">
        <v>1</v>
      </c>
      <c r="AC2" s="18" t="s">
        <v>198</v>
      </c>
      <c r="AD2" s="18" t="s">
        <v>206</v>
      </c>
      <c r="AF2" s="50">
        <v>2</v>
      </c>
      <c r="AG2" s="50">
        <v>7</v>
      </c>
      <c r="AH2" s="50">
        <v>1</v>
      </c>
      <c r="AI2" s="18" t="s">
        <v>208</v>
      </c>
      <c r="AJ2" s="18" t="s">
        <v>198</v>
      </c>
      <c r="AQ2" s="18" t="s">
        <v>198</v>
      </c>
      <c r="AR2" s="18" t="s">
        <v>206</v>
      </c>
      <c r="AW2" s="18" t="s">
        <v>198</v>
      </c>
      <c r="AX2" s="18" t="s">
        <v>205</v>
      </c>
      <c r="BB2" s="18" t="s">
        <v>198</v>
      </c>
      <c r="BC2" s="18" t="s">
        <v>213</v>
      </c>
      <c r="BF2" s="18" t="s">
        <v>198</v>
      </c>
      <c r="BG2" s="18" t="s">
        <v>206</v>
      </c>
    </row>
    <row r="3" spans="1:71" ht="15.75" x14ac:dyDescent="0.2">
      <c r="B3" s="50">
        <v>1</v>
      </c>
      <c r="C3" s="50">
        <v>1</v>
      </c>
      <c r="D3" s="50">
        <v>8</v>
      </c>
      <c r="F3" s="51" t="s">
        <v>198</v>
      </c>
      <c r="G3" s="51" t="s">
        <v>199</v>
      </c>
      <c r="H3" s="51"/>
      <c r="I3" s="50">
        <v>1</v>
      </c>
      <c r="J3" s="50">
        <v>4</v>
      </c>
      <c r="M3" s="50">
        <v>26</v>
      </c>
      <c r="N3" s="50"/>
      <c r="O3" s="50">
        <v>1</v>
      </c>
      <c r="P3" s="50">
        <v>1</v>
      </c>
      <c r="Q3" s="50">
        <v>2</v>
      </c>
      <c r="R3" s="50">
        <v>1</v>
      </c>
      <c r="S3" s="50">
        <v>1</v>
      </c>
      <c r="T3" s="50"/>
      <c r="V3" s="50">
        <v>1</v>
      </c>
      <c r="W3" s="50"/>
      <c r="X3" s="50"/>
      <c r="AB3" s="50">
        <v>1</v>
      </c>
      <c r="AC3" s="50">
        <v>6</v>
      </c>
      <c r="AD3" s="50"/>
      <c r="AF3" s="50">
        <v>2</v>
      </c>
      <c r="AG3" s="50">
        <v>6</v>
      </c>
      <c r="AH3" s="50">
        <v>1</v>
      </c>
      <c r="AI3" s="50">
        <v>4</v>
      </c>
      <c r="AJ3" s="50">
        <v>1</v>
      </c>
      <c r="AL3" s="50">
        <v>24</v>
      </c>
      <c r="AM3" s="50">
        <v>3</v>
      </c>
      <c r="AQ3" s="50">
        <v>2</v>
      </c>
      <c r="AR3" s="50"/>
      <c r="AS3" s="50">
        <v>1</v>
      </c>
      <c r="AT3" s="50"/>
      <c r="AU3" s="50">
        <v>6</v>
      </c>
      <c r="AV3" s="50">
        <v>1</v>
      </c>
      <c r="AW3" s="50">
        <v>24</v>
      </c>
      <c r="AX3" s="50">
        <v>8</v>
      </c>
      <c r="AZ3" s="50">
        <v>1</v>
      </c>
      <c r="BA3" s="50">
        <v>8</v>
      </c>
      <c r="BB3" s="50">
        <v>11</v>
      </c>
      <c r="BC3" s="50"/>
      <c r="BE3" s="50">
        <v>9</v>
      </c>
      <c r="BF3" s="50"/>
      <c r="BG3" s="50">
        <v>1</v>
      </c>
      <c r="BH3" s="50">
        <v>1</v>
      </c>
      <c r="BI3" s="50">
        <v>1</v>
      </c>
      <c r="BJ3" s="50">
        <v>1</v>
      </c>
      <c r="BK3" s="50">
        <v>5</v>
      </c>
      <c r="BM3" s="50">
        <v>5</v>
      </c>
      <c r="BN3" s="50">
        <v>4</v>
      </c>
      <c r="BO3" s="50">
        <v>3</v>
      </c>
      <c r="BP3" s="53">
        <v>1</v>
      </c>
      <c r="BQ3" s="50">
        <v>22</v>
      </c>
    </row>
    <row r="4" spans="1:71" ht="15.75" x14ac:dyDescent="0.2">
      <c r="B4" s="50">
        <v>1</v>
      </c>
      <c r="C4" s="50">
        <v>1</v>
      </c>
      <c r="D4" s="50">
        <v>8</v>
      </c>
      <c r="F4" s="50">
        <v>1</v>
      </c>
      <c r="G4" s="50">
        <v>2</v>
      </c>
      <c r="I4" s="50">
        <v>1</v>
      </c>
      <c r="J4" s="50">
        <v>4</v>
      </c>
      <c r="M4" s="50">
        <v>25</v>
      </c>
      <c r="N4" s="50"/>
      <c r="O4" s="50">
        <v>1</v>
      </c>
      <c r="P4" s="50"/>
      <c r="Q4" s="50">
        <v>33</v>
      </c>
      <c r="R4" s="50">
        <v>31</v>
      </c>
      <c r="S4" s="50">
        <v>1</v>
      </c>
      <c r="T4" s="50"/>
      <c r="V4" s="50">
        <v>5</v>
      </c>
      <c r="W4" s="50">
        <v>1</v>
      </c>
      <c r="X4" s="50"/>
      <c r="AB4" s="50">
        <v>1</v>
      </c>
      <c r="AC4" s="50">
        <v>2</v>
      </c>
      <c r="AD4" s="50"/>
      <c r="AF4" s="50">
        <v>2</v>
      </c>
      <c r="AG4" s="50">
        <v>6</v>
      </c>
      <c r="AH4" s="50">
        <v>1</v>
      </c>
      <c r="AI4" s="50">
        <v>4</v>
      </c>
      <c r="AJ4" s="50">
        <v>1</v>
      </c>
      <c r="AL4" s="50">
        <v>32</v>
      </c>
      <c r="AM4" s="50">
        <v>2</v>
      </c>
      <c r="AQ4" s="50">
        <v>1</v>
      </c>
      <c r="AR4" s="50"/>
      <c r="AS4" s="50">
        <v>2</v>
      </c>
      <c r="AT4" s="50"/>
      <c r="AU4" s="57">
        <v>7</v>
      </c>
      <c r="AV4" s="50">
        <v>1</v>
      </c>
      <c r="AW4" s="50">
        <v>24</v>
      </c>
      <c r="AX4" s="50">
        <v>11</v>
      </c>
      <c r="AZ4" s="50"/>
      <c r="BA4" s="50">
        <v>1</v>
      </c>
      <c r="BB4" s="50">
        <v>15</v>
      </c>
      <c r="BC4" s="50"/>
      <c r="BE4" s="50">
        <v>3</v>
      </c>
      <c r="BF4" s="50">
        <v>1</v>
      </c>
      <c r="BG4" s="50"/>
      <c r="BH4" s="50">
        <v>1</v>
      </c>
      <c r="BI4" s="50">
        <v>1</v>
      </c>
      <c r="BJ4" s="50">
        <v>1</v>
      </c>
      <c r="BK4" s="50">
        <v>5</v>
      </c>
      <c r="BM4" s="50">
        <v>2</v>
      </c>
      <c r="BN4" s="50"/>
      <c r="BO4" s="50">
        <v>3</v>
      </c>
      <c r="BP4" s="53">
        <v>8</v>
      </c>
      <c r="BQ4" s="50">
        <v>1</v>
      </c>
    </row>
    <row r="5" spans="1:71" ht="15.75" x14ac:dyDescent="0.2">
      <c r="B5" s="50">
        <v>1</v>
      </c>
      <c r="C5" s="50">
        <v>1</v>
      </c>
      <c r="D5" s="50">
        <v>8</v>
      </c>
      <c r="F5" s="50"/>
      <c r="G5" s="50">
        <v>2</v>
      </c>
      <c r="I5" s="50">
        <v>1</v>
      </c>
      <c r="J5" s="50">
        <v>4</v>
      </c>
      <c r="M5" s="50">
        <v>52</v>
      </c>
      <c r="N5" s="50"/>
      <c r="O5" s="50">
        <v>2</v>
      </c>
      <c r="P5" s="50"/>
      <c r="Q5" s="50">
        <v>2</v>
      </c>
      <c r="R5">
        <f>SUM(R2:R4)</f>
        <v>33</v>
      </c>
      <c r="S5" s="50">
        <v>1</v>
      </c>
      <c r="T5" s="50">
        <v>10</v>
      </c>
      <c r="V5" s="50">
        <v>2</v>
      </c>
      <c r="W5" s="50"/>
      <c r="X5" s="50"/>
      <c r="AB5" s="50">
        <v>2</v>
      </c>
      <c r="AC5" s="50">
        <v>2</v>
      </c>
      <c r="AD5" s="50">
        <v>2</v>
      </c>
      <c r="AF5" s="50">
        <v>2</v>
      </c>
      <c r="AG5" s="50">
        <v>6</v>
      </c>
      <c r="AH5" s="50">
        <v>1</v>
      </c>
      <c r="AI5" s="50">
        <v>4</v>
      </c>
      <c r="AJ5" s="50">
        <v>1</v>
      </c>
      <c r="AL5">
        <f>SUM(AL3:AL4)</f>
        <v>56</v>
      </c>
      <c r="AM5" s="50">
        <v>2</v>
      </c>
      <c r="AQ5" s="50">
        <v>4</v>
      </c>
      <c r="AR5" s="50"/>
      <c r="AS5" s="50">
        <v>4</v>
      </c>
      <c r="AT5" s="50"/>
      <c r="AU5" s="58"/>
      <c r="AV5" s="50">
        <v>1</v>
      </c>
      <c r="AW5" s="50">
        <v>24</v>
      </c>
      <c r="AX5" s="50">
        <v>11</v>
      </c>
      <c r="AZ5" s="50"/>
      <c r="BA5" s="50">
        <v>1</v>
      </c>
      <c r="BB5" s="50">
        <v>1</v>
      </c>
      <c r="BC5" s="50">
        <v>1</v>
      </c>
      <c r="BE5" s="50">
        <v>1</v>
      </c>
      <c r="BF5" s="50">
        <v>2</v>
      </c>
      <c r="BG5" s="50"/>
      <c r="BH5" s="50">
        <v>1</v>
      </c>
      <c r="BI5" s="50">
        <v>1</v>
      </c>
      <c r="BJ5" s="50">
        <v>6</v>
      </c>
      <c r="BK5" s="50">
        <v>1</v>
      </c>
      <c r="BM5" s="50">
        <v>6</v>
      </c>
      <c r="BN5" s="50"/>
      <c r="BO5" s="50">
        <v>1</v>
      </c>
      <c r="BP5" s="53">
        <v>8</v>
      </c>
      <c r="BQ5" s="50">
        <v>1</v>
      </c>
    </row>
    <row r="6" spans="1:71" ht="15.75" x14ac:dyDescent="0.2">
      <c r="B6" s="50">
        <v>1</v>
      </c>
      <c r="C6" s="50">
        <v>1</v>
      </c>
      <c r="D6" s="50">
        <v>8</v>
      </c>
      <c r="F6" s="50"/>
      <c r="G6" s="50">
        <v>2</v>
      </c>
      <c r="I6" s="50">
        <v>1</v>
      </c>
      <c r="J6" s="50">
        <v>4</v>
      </c>
      <c r="M6">
        <f>SUM(M3:M5)</f>
        <v>103</v>
      </c>
      <c r="N6" s="50"/>
      <c r="O6" s="50">
        <v>1</v>
      </c>
      <c r="P6" s="50"/>
      <c r="Q6" s="50">
        <v>2</v>
      </c>
      <c r="S6" s="50">
        <v>3</v>
      </c>
      <c r="T6" s="50"/>
      <c r="V6" s="50">
        <v>2</v>
      </c>
      <c r="W6" s="50"/>
      <c r="X6" s="50"/>
      <c r="AB6" s="50">
        <v>1</v>
      </c>
      <c r="AC6" s="50">
        <v>6</v>
      </c>
      <c r="AD6" s="50"/>
      <c r="AF6" s="50">
        <v>2</v>
      </c>
      <c r="AG6" s="50">
        <v>6</v>
      </c>
      <c r="AH6" s="50">
        <v>1</v>
      </c>
      <c r="AI6" s="50">
        <v>4</v>
      </c>
      <c r="AJ6" s="50">
        <v>1</v>
      </c>
      <c r="AM6" s="50">
        <v>2</v>
      </c>
      <c r="AQ6" s="50">
        <v>1</v>
      </c>
      <c r="AR6" s="50"/>
      <c r="AS6" s="50">
        <v>1</v>
      </c>
      <c r="AT6" s="50"/>
      <c r="AU6" s="50">
        <v>6</v>
      </c>
      <c r="AV6" s="50">
        <v>1</v>
      </c>
      <c r="AW6" s="50">
        <v>32</v>
      </c>
      <c r="AX6" s="50">
        <v>8</v>
      </c>
      <c r="AZ6" s="50">
        <v>1</v>
      </c>
      <c r="BA6" s="50">
        <v>1</v>
      </c>
      <c r="BB6" s="50">
        <v>15</v>
      </c>
      <c r="BC6" s="50"/>
      <c r="BE6">
        <f>SUM(BE3:BE5)</f>
        <v>13</v>
      </c>
      <c r="BF6" s="50">
        <v>1</v>
      </c>
      <c r="BG6" s="50"/>
      <c r="BH6" s="50">
        <v>1</v>
      </c>
      <c r="BI6" s="50">
        <v>1</v>
      </c>
      <c r="BJ6" s="50">
        <v>1</v>
      </c>
      <c r="BK6" s="50">
        <v>5</v>
      </c>
      <c r="BM6" s="50">
        <v>18</v>
      </c>
      <c r="BN6" s="50"/>
      <c r="BO6" s="50">
        <v>1</v>
      </c>
      <c r="BP6">
        <f>SUM(BP3:BP5)</f>
        <v>17</v>
      </c>
      <c r="BQ6" s="50">
        <v>4</v>
      </c>
    </row>
    <row r="7" spans="1:71" ht="15.75" x14ac:dyDescent="0.2">
      <c r="B7" s="50">
        <v>1</v>
      </c>
      <c r="C7" s="50">
        <v>2</v>
      </c>
      <c r="D7" s="50"/>
      <c r="F7" s="50">
        <v>1</v>
      </c>
      <c r="G7" s="50">
        <v>2</v>
      </c>
      <c r="I7" s="50">
        <v>1</v>
      </c>
      <c r="J7" s="50">
        <v>4</v>
      </c>
      <c r="N7" s="50"/>
      <c r="O7" s="50">
        <v>1</v>
      </c>
      <c r="P7" s="50"/>
      <c r="Q7" s="50">
        <v>3</v>
      </c>
      <c r="S7" s="50">
        <v>1</v>
      </c>
      <c r="T7" s="50">
        <v>3</v>
      </c>
      <c r="V7" s="50">
        <v>1</v>
      </c>
      <c r="W7" s="50"/>
      <c r="X7" s="50"/>
      <c r="AB7" s="50">
        <v>1</v>
      </c>
      <c r="AC7">
        <f>SUM(AC3:AC6)</f>
        <v>16</v>
      </c>
      <c r="AD7">
        <v>2</v>
      </c>
      <c r="AF7" s="50">
        <v>1</v>
      </c>
      <c r="AG7" s="50">
        <v>6</v>
      </c>
      <c r="AH7" s="50">
        <v>1</v>
      </c>
      <c r="AI7" s="50">
        <v>4</v>
      </c>
      <c r="AJ7" s="50">
        <v>1</v>
      </c>
      <c r="AM7" s="50">
        <v>2</v>
      </c>
      <c r="AQ7" s="50">
        <v>2</v>
      </c>
      <c r="AR7" s="50"/>
      <c r="AS7" s="50">
        <v>1</v>
      </c>
      <c r="AT7" s="50"/>
      <c r="AU7" s="50">
        <v>5</v>
      </c>
      <c r="AV7" s="50">
        <v>1</v>
      </c>
      <c r="AW7" s="50">
        <v>25</v>
      </c>
      <c r="AX7" s="50">
        <v>11</v>
      </c>
      <c r="AZ7" s="50">
        <v>1</v>
      </c>
      <c r="BA7" s="50">
        <v>2</v>
      </c>
      <c r="BB7" s="50">
        <v>14</v>
      </c>
      <c r="BC7" s="50"/>
      <c r="BF7" s="50">
        <v>1</v>
      </c>
      <c r="BG7" s="50"/>
      <c r="BH7" s="50">
        <v>1</v>
      </c>
      <c r="BI7" s="50">
        <v>1</v>
      </c>
      <c r="BJ7" s="50">
        <v>1</v>
      </c>
      <c r="BK7" s="50">
        <v>1</v>
      </c>
      <c r="BM7" s="50">
        <v>6</v>
      </c>
      <c r="BN7" s="50"/>
      <c r="BO7" s="50">
        <v>3</v>
      </c>
      <c r="BQ7" s="50">
        <v>1</v>
      </c>
    </row>
    <row r="8" spans="1:71" ht="15.75" x14ac:dyDescent="0.2">
      <c r="B8" s="50">
        <v>5</v>
      </c>
      <c r="C8" s="50">
        <v>1</v>
      </c>
      <c r="D8" s="50">
        <v>8</v>
      </c>
      <c r="F8" s="50"/>
      <c r="G8" s="50">
        <v>2</v>
      </c>
      <c r="I8" s="50">
        <v>1</v>
      </c>
      <c r="J8" s="50">
        <v>4</v>
      </c>
      <c r="N8" s="50"/>
      <c r="O8" s="50">
        <v>1</v>
      </c>
      <c r="P8" s="50"/>
      <c r="Q8" s="50">
        <v>2</v>
      </c>
      <c r="S8" s="50">
        <v>1</v>
      </c>
      <c r="T8" s="50"/>
      <c r="V8" s="50"/>
      <c r="W8" s="50"/>
      <c r="X8" s="50">
        <v>1</v>
      </c>
      <c r="AB8" s="50">
        <v>2</v>
      </c>
      <c r="AF8" s="50">
        <v>1</v>
      </c>
      <c r="AG8" s="50">
        <v>6</v>
      </c>
      <c r="AH8" s="50">
        <v>1</v>
      </c>
      <c r="AI8" s="50">
        <v>4</v>
      </c>
      <c r="AJ8" s="50">
        <v>1</v>
      </c>
      <c r="AM8" s="50">
        <v>1</v>
      </c>
      <c r="AQ8" s="50">
        <v>1</v>
      </c>
      <c r="AR8" s="50"/>
      <c r="AS8" s="50">
        <v>4</v>
      </c>
      <c r="AT8" s="50"/>
      <c r="AU8" s="50">
        <v>6</v>
      </c>
      <c r="AV8" s="50">
        <v>1</v>
      </c>
      <c r="AW8" s="50">
        <v>25</v>
      </c>
      <c r="AX8" s="50">
        <v>11</v>
      </c>
      <c r="AZ8" s="50">
        <v>1</v>
      </c>
      <c r="BA8" s="50">
        <v>2</v>
      </c>
      <c r="BB8" s="50">
        <v>1</v>
      </c>
      <c r="BC8" s="50">
        <v>1</v>
      </c>
      <c r="BF8" s="50">
        <v>1</v>
      </c>
      <c r="BG8" s="50"/>
      <c r="BH8" s="50">
        <v>1</v>
      </c>
      <c r="BI8" s="50">
        <v>1</v>
      </c>
      <c r="BJ8" s="50">
        <v>1</v>
      </c>
      <c r="BK8" s="50">
        <v>5</v>
      </c>
      <c r="BM8">
        <f>SUM(BM3:BM7)</f>
        <v>37</v>
      </c>
      <c r="BO8" s="50">
        <v>1</v>
      </c>
      <c r="BQ8" s="50">
        <v>1</v>
      </c>
    </row>
    <row r="9" spans="1:71" ht="15.75" x14ac:dyDescent="0.2">
      <c r="B9" s="50">
        <v>1</v>
      </c>
      <c r="C9" s="50">
        <v>2</v>
      </c>
      <c r="D9" s="50">
        <v>8</v>
      </c>
      <c r="F9" s="50"/>
      <c r="G9" s="50">
        <v>2</v>
      </c>
      <c r="I9" s="50">
        <v>1</v>
      </c>
      <c r="J9" s="50">
        <v>4</v>
      </c>
      <c r="N9" s="50"/>
      <c r="O9" s="50">
        <v>1</v>
      </c>
      <c r="P9" s="50"/>
      <c r="Q9" s="50">
        <v>2</v>
      </c>
      <c r="S9" s="50">
        <v>7</v>
      </c>
      <c r="T9" s="50"/>
      <c r="V9" s="50">
        <v>3</v>
      </c>
      <c r="W9" s="50"/>
      <c r="X9" s="50"/>
      <c r="AB9">
        <f>SUM(AB2:AB8)</f>
        <v>9</v>
      </c>
      <c r="AF9" s="50">
        <v>2</v>
      </c>
      <c r="AG9" s="50">
        <v>6</v>
      </c>
      <c r="AH9" s="50">
        <v>1</v>
      </c>
      <c r="AI9" s="50">
        <v>4</v>
      </c>
      <c r="AJ9" s="50">
        <v>1</v>
      </c>
      <c r="AM9" s="50">
        <v>1</v>
      </c>
      <c r="AQ9" s="50">
        <v>2</v>
      </c>
      <c r="AR9" s="50"/>
      <c r="AS9" s="50">
        <v>1</v>
      </c>
      <c r="AT9" s="50"/>
      <c r="AU9" s="50">
        <v>5</v>
      </c>
      <c r="AV9" s="50">
        <v>1</v>
      </c>
      <c r="AW9" s="50">
        <v>25</v>
      </c>
      <c r="AX9" s="50">
        <v>11</v>
      </c>
      <c r="AZ9" s="50">
        <v>1</v>
      </c>
      <c r="BA9" s="50">
        <v>53</v>
      </c>
      <c r="BB9">
        <f>SUM(BB3:BB8)</f>
        <v>57</v>
      </c>
      <c r="BC9" s="52">
        <v>2</v>
      </c>
      <c r="BF9">
        <f>SUM(BF4:BF8)</f>
        <v>6</v>
      </c>
      <c r="BG9">
        <v>1</v>
      </c>
      <c r="BH9" s="50">
        <v>1</v>
      </c>
      <c r="BI9" s="50">
        <v>1</v>
      </c>
      <c r="BJ9" s="50">
        <v>1</v>
      </c>
      <c r="BK9" s="50">
        <v>5</v>
      </c>
      <c r="BO9" s="50">
        <v>1</v>
      </c>
      <c r="BQ9" s="50">
        <v>5</v>
      </c>
    </row>
    <row r="10" spans="1:71" ht="15.75" x14ac:dyDescent="0.2">
      <c r="B10" s="50">
        <v>3</v>
      </c>
      <c r="C10">
        <f>SUM(C3:C9)</f>
        <v>9</v>
      </c>
      <c r="D10" s="50">
        <v>8</v>
      </c>
      <c r="F10" s="50"/>
      <c r="G10" s="50">
        <v>2</v>
      </c>
      <c r="I10" s="50">
        <v>1</v>
      </c>
      <c r="J10" s="50">
        <v>4</v>
      </c>
      <c r="N10" s="50"/>
      <c r="O10" s="50">
        <v>1</v>
      </c>
      <c r="P10" s="50"/>
      <c r="Q10" s="50">
        <v>2</v>
      </c>
      <c r="S10" s="50">
        <v>13</v>
      </c>
      <c r="T10" s="50"/>
      <c r="V10" s="50"/>
      <c r="W10" s="50"/>
      <c r="X10" s="50">
        <v>1</v>
      </c>
      <c r="AF10" s="50">
        <v>1</v>
      </c>
      <c r="AG10" s="50">
        <v>6</v>
      </c>
      <c r="AH10" s="50">
        <v>1</v>
      </c>
      <c r="AI10" s="50">
        <v>4</v>
      </c>
      <c r="AJ10" s="50">
        <v>1</v>
      </c>
      <c r="AM10" s="50">
        <v>13</v>
      </c>
      <c r="AQ10" s="50">
        <v>1</v>
      </c>
      <c r="AR10" s="50"/>
      <c r="AS10" s="50">
        <v>1</v>
      </c>
      <c r="AT10" s="50"/>
      <c r="AU10" s="50">
        <v>6</v>
      </c>
      <c r="AV10" s="50">
        <v>1</v>
      </c>
      <c r="AW10" s="50">
        <v>24</v>
      </c>
      <c r="AX10" s="50">
        <v>11</v>
      </c>
      <c r="AZ10" s="50">
        <v>1</v>
      </c>
      <c r="BA10" s="50">
        <v>3</v>
      </c>
      <c r="BH10" s="50">
        <v>1</v>
      </c>
      <c r="BI10" s="50">
        <v>1</v>
      </c>
      <c r="BJ10">
        <f>SUM(BJ3:BJ9)</f>
        <v>12</v>
      </c>
      <c r="BK10" s="50">
        <v>5</v>
      </c>
      <c r="BO10" s="50">
        <v>1</v>
      </c>
      <c r="BQ10" s="50">
        <v>9</v>
      </c>
    </row>
    <row r="11" spans="1:71" ht="15.75" x14ac:dyDescent="0.2">
      <c r="B11" s="50">
        <v>1</v>
      </c>
      <c r="D11" s="50">
        <v>8</v>
      </c>
      <c r="F11" s="50"/>
      <c r="G11" s="50">
        <v>2</v>
      </c>
      <c r="I11" s="50">
        <v>1</v>
      </c>
      <c r="J11" s="50">
        <v>4</v>
      </c>
      <c r="N11" s="50"/>
      <c r="O11" s="50">
        <v>1</v>
      </c>
      <c r="P11" s="50"/>
      <c r="Q11" s="50">
        <v>2</v>
      </c>
      <c r="S11" s="50">
        <v>11</v>
      </c>
      <c r="T11" s="50"/>
      <c r="V11" s="50">
        <v>1</v>
      </c>
      <c r="W11" s="50"/>
      <c r="X11" s="50"/>
      <c r="AF11" s="50">
        <v>2</v>
      </c>
      <c r="AG11" s="50">
        <v>6</v>
      </c>
      <c r="AH11" s="50">
        <v>1</v>
      </c>
      <c r="AI11" s="50">
        <v>4</v>
      </c>
      <c r="AJ11" s="50">
        <v>1</v>
      </c>
      <c r="AM11" s="50">
        <v>2</v>
      </c>
      <c r="AQ11" s="50">
        <v>1</v>
      </c>
      <c r="AR11" s="50"/>
      <c r="AS11" s="50">
        <v>1</v>
      </c>
      <c r="AT11" s="50"/>
      <c r="AU11" s="50">
        <v>6</v>
      </c>
      <c r="AV11" s="50">
        <v>12</v>
      </c>
      <c r="AW11" s="50">
        <v>26</v>
      </c>
      <c r="AX11" s="50">
        <v>8</v>
      </c>
      <c r="AZ11" s="50">
        <v>1</v>
      </c>
      <c r="BA11" s="50">
        <v>1</v>
      </c>
      <c r="BH11" s="50">
        <v>1</v>
      </c>
      <c r="BI11" s="50">
        <v>1</v>
      </c>
      <c r="BK11" s="50">
        <v>5</v>
      </c>
      <c r="BO11" s="50">
        <v>1</v>
      </c>
      <c r="BQ11">
        <f>SUM(BQ3:BQ10)</f>
        <v>44</v>
      </c>
    </row>
    <row r="12" spans="1:71" ht="15.75" x14ac:dyDescent="0.2">
      <c r="B12" s="50">
        <v>4</v>
      </c>
      <c r="D12" s="50">
        <v>8</v>
      </c>
      <c r="F12" s="50"/>
      <c r="G12" s="50">
        <v>2</v>
      </c>
      <c r="I12" s="50">
        <v>3</v>
      </c>
      <c r="J12" s="50">
        <v>4</v>
      </c>
      <c r="N12" s="50"/>
      <c r="O12" s="50">
        <v>1</v>
      </c>
      <c r="P12" s="50"/>
      <c r="Q12" s="50">
        <v>2</v>
      </c>
      <c r="S12">
        <f>SUM(S2:S11)</f>
        <v>42</v>
      </c>
      <c r="T12">
        <v>13</v>
      </c>
      <c r="V12" s="50">
        <v>1</v>
      </c>
      <c r="W12" s="50"/>
      <c r="X12" s="50"/>
      <c r="AF12" s="50">
        <v>4</v>
      </c>
      <c r="AG12" s="50">
        <v>6</v>
      </c>
      <c r="AH12" s="50">
        <v>1</v>
      </c>
      <c r="AI12" s="50">
        <v>4</v>
      </c>
      <c r="AJ12" s="50">
        <v>1</v>
      </c>
      <c r="AM12" s="50">
        <v>2</v>
      </c>
      <c r="AQ12" s="50">
        <v>1</v>
      </c>
      <c r="AR12" s="50"/>
      <c r="AS12" s="50">
        <v>1</v>
      </c>
      <c r="AT12" s="50"/>
      <c r="AU12" s="50">
        <v>6</v>
      </c>
      <c r="AV12" s="50">
        <v>1</v>
      </c>
      <c r="AW12" s="50">
        <v>26</v>
      </c>
      <c r="AX12" s="50">
        <v>8</v>
      </c>
      <c r="AZ12" s="50">
        <v>1</v>
      </c>
      <c r="BA12" s="50">
        <v>1</v>
      </c>
      <c r="BH12" s="50">
        <v>1</v>
      </c>
      <c r="BI12" s="50">
        <v>1</v>
      </c>
      <c r="BK12" s="50">
        <v>1</v>
      </c>
      <c r="BO12" s="50">
        <v>1</v>
      </c>
    </row>
    <row r="13" spans="1:71" ht="15.75" x14ac:dyDescent="0.2">
      <c r="B13" s="50">
        <v>2</v>
      </c>
      <c r="D13">
        <f>SUM(D3:D12)</f>
        <v>72</v>
      </c>
      <c r="F13" s="50"/>
      <c r="G13" s="50">
        <v>2</v>
      </c>
      <c r="I13" s="50">
        <v>1</v>
      </c>
      <c r="J13" s="50">
        <v>2</v>
      </c>
      <c r="N13" s="50"/>
      <c r="O13" s="50">
        <v>1</v>
      </c>
      <c r="P13" s="50"/>
      <c r="Q13" s="50">
        <v>2</v>
      </c>
      <c r="V13" s="50">
        <v>1</v>
      </c>
      <c r="W13" s="50"/>
      <c r="X13" s="50"/>
      <c r="AF13" s="50">
        <v>6</v>
      </c>
      <c r="AG13" s="50">
        <v>6</v>
      </c>
      <c r="AH13" s="50">
        <v>1</v>
      </c>
      <c r="AI13" s="50">
        <v>4</v>
      </c>
      <c r="AJ13" s="50">
        <v>1</v>
      </c>
      <c r="AM13" s="50">
        <v>2</v>
      </c>
      <c r="AQ13" s="50">
        <v>1</v>
      </c>
      <c r="AR13" s="50"/>
      <c r="AS13" s="50">
        <v>1</v>
      </c>
      <c r="AT13" s="50"/>
      <c r="AU13" s="50">
        <v>6</v>
      </c>
      <c r="AV13" s="50">
        <v>1</v>
      </c>
      <c r="AW13" s="50">
        <v>24</v>
      </c>
      <c r="AX13" s="50">
        <v>8</v>
      </c>
      <c r="AZ13" s="50">
        <v>1</v>
      </c>
      <c r="BA13" s="50">
        <v>1</v>
      </c>
      <c r="BH13" s="50">
        <v>1</v>
      </c>
      <c r="BI13" s="50">
        <v>1</v>
      </c>
      <c r="BK13" s="50">
        <v>5</v>
      </c>
      <c r="BO13" s="50">
        <v>1</v>
      </c>
    </row>
    <row r="14" spans="1:71" ht="15.75" x14ac:dyDescent="0.2">
      <c r="B14" s="50">
        <v>1</v>
      </c>
      <c r="D14" s="18" t="s">
        <v>197</v>
      </c>
      <c r="F14" s="50"/>
      <c r="G14" s="50">
        <v>2</v>
      </c>
      <c r="I14" s="50">
        <v>1</v>
      </c>
      <c r="J14" s="50">
        <v>4</v>
      </c>
      <c r="N14" s="50"/>
      <c r="O14" s="50">
        <v>1</v>
      </c>
      <c r="P14" s="50"/>
      <c r="Q14" s="50">
        <v>2</v>
      </c>
      <c r="V14" s="50">
        <v>1</v>
      </c>
      <c r="W14" s="50"/>
      <c r="X14" s="50"/>
      <c r="AF14" s="50">
        <v>7</v>
      </c>
      <c r="AG14" s="50">
        <v>6</v>
      </c>
      <c r="AH14" s="50">
        <v>1</v>
      </c>
      <c r="AI14" s="50">
        <v>4</v>
      </c>
      <c r="AJ14" s="50">
        <v>1</v>
      </c>
      <c r="AM14">
        <f>SUM(AM3:AM13)</f>
        <v>32</v>
      </c>
      <c r="AQ14" s="50">
        <v>2</v>
      </c>
      <c r="AR14" s="50"/>
      <c r="AS14" s="50">
        <v>19</v>
      </c>
      <c r="AT14" s="50"/>
      <c r="AU14" s="50">
        <v>8</v>
      </c>
      <c r="AV14" s="50">
        <v>1</v>
      </c>
      <c r="AW14" s="50">
        <v>24</v>
      </c>
      <c r="AX14" s="50">
        <v>11</v>
      </c>
      <c r="AZ14" s="50">
        <v>1</v>
      </c>
      <c r="BA14" s="50">
        <v>1</v>
      </c>
      <c r="BH14" s="50">
        <v>1</v>
      </c>
      <c r="BI14" s="50">
        <v>1</v>
      </c>
      <c r="BK14" s="50">
        <v>5</v>
      </c>
      <c r="BO14" s="50">
        <v>1</v>
      </c>
    </row>
    <row r="15" spans="1:71" ht="15.75" x14ac:dyDescent="0.2">
      <c r="B15">
        <f>SUM(B3:B14)</f>
        <v>22</v>
      </c>
      <c r="F15" s="50"/>
      <c r="G15" s="50">
        <v>2</v>
      </c>
      <c r="I15" s="50">
        <v>1</v>
      </c>
      <c r="J15" s="50">
        <v>2</v>
      </c>
      <c r="N15" s="50"/>
      <c r="O15" s="50">
        <v>1</v>
      </c>
      <c r="P15" s="50"/>
      <c r="Q15" s="50">
        <v>2</v>
      </c>
      <c r="V15" s="50">
        <v>5</v>
      </c>
      <c r="W15" s="50"/>
      <c r="X15" s="50"/>
      <c r="AF15" s="50">
        <v>2</v>
      </c>
      <c r="AG15" s="50">
        <v>6</v>
      </c>
      <c r="AH15" s="50">
        <v>1</v>
      </c>
      <c r="AI15" s="50">
        <v>4</v>
      </c>
      <c r="AJ15" s="50">
        <v>1</v>
      </c>
      <c r="AQ15" s="50">
        <v>1</v>
      </c>
      <c r="AR15" s="50"/>
      <c r="AS15" s="50">
        <v>1</v>
      </c>
      <c r="AT15" s="50"/>
      <c r="AU15" s="50">
        <v>5</v>
      </c>
      <c r="AV15" s="50">
        <v>1</v>
      </c>
      <c r="AW15" s="50">
        <v>24</v>
      </c>
      <c r="AX15" s="50">
        <v>11</v>
      </c>
      <c r="AZ15" s="50">
        <v>1</v>
      </c>
      <c r="BA15" s="50">
        <v>1</v>
      </c>
      <c r="BH15" s="50">
        <v>1</v>
      </c>
      <c r="BI15" s="50">
        <v>1</v>
      </c>
      <c r="BK15" s="50">
        <v>5</v>
      </c>
      <c r="BO15" s="50">
        <v>1</v>
      </c>
    </row>
    <row r="16" spans="1:71" ht="15.75" x14ac:dyDescent="0.2">
      <c r="F16" s="50"/>
      <c r="G16" s="50">
        <v>2</v>
      </c>
      <c r="I16" s="50">
        <v>1</v>
      </c>
      <c r="J16">
        <f>SUM(J3:J15)</f>
        <v>48</v>
      </c>
      <c r="N16" s="50"/>
      <c r="O16" s="50">
        <v>2</v>
      </c>
      <c r="P16" s="50"/>
      <c r="Q16" s="50">
        <v>2</v>
      </c>
      <c r="V16" s="50">
        <v>2</v>
      </c>
      <c r="W16" s="50"/>
      <c r="X16" s="50"/>
      <c r="AF16" s="50">
        <v>1</v>
      </c>
      <c r="AG16" s="50">
        <v>6</v>
      </c>
      <c r="AH16" s="50">
        <v>1</v>
      </c>
      <c r="AI16" s="50">
        <v>3</v>
      </c>
      <c r="AJ16" s="50">
        <v>1</v>
      </c>
      <c r="AQ16" s="50">
        <v>1</v>
      </c>
      <c r="AR16" s="50"/>
      <c r="AS16" s="50">
        <v>1</v>
      </c>
      <c r="AT16" s="50"/>
      <c r="AU16" s="50">
        <v>6</v>
      </c>
      <c r="AV16" s="50">
        <v>1</v>
      </c>
      <c r="AW16" s="50">
        <v>24</v>
      </c>
      <c r="AX16" s="50">
        <v>11</v>
      </c>
      <c r="AZ16" s="50">
        <v>2</v>
      </c>
      <c r="BA16" s="50">
        <v>1</v>
      </c>
      <c r="BH16" s="50">
        <v>1</v>
      </c>
      <c r="BI16" s="50">
        <v>1</v>
      </c>
      <c r="BK16" s="50">
        <v>5</v>
      </c>
      <c r="BO16" s="50">
        <v>1</v>
      </c>
    </row>
    <row r="17" spans="6:67" ht="15.75" x14ac:dyDescent="0.2">
      <c r="F17" s="50"/>
      <c r="G17" s="50">
        <v>2</v>
      </c>
      <c r="I17" s="50">
        <v>1</v>
      </c>
      <c r="N17" s="50"/>
      <c r="O17" s="50">
        <v>1</v>
      </c>
      <c r="P17" s="50"/>
      <c r="Q17" s="50">
        <v>2</v>
      </c>
      <c r="V17" s="50">
        <v>1</v>
      </c>
      <c r="W17" s="50"/>
      <c r="X17" s="50"/>
      <c r="AF17" s="50">
        <v>3</v>
      </c>
      <c r="AG17" s="50">
        <v>6</v>
      </c>
      <c r="AH17" s="50">
        <v>1</v>
      </c>
      <c r="AI17" s="50">
        <v>4</v>
      </c>
      <c r="AJ17" s="50">
        <v>1</v>
      </c>
      <c r="AQ17" s="50">
        <v>1</v>
      </c>
      <c r="AR17" s="50"/>
      <c r="AS17" s="50">
        <v>15</v>
      </c>
      <c r="AT17" s="50"/>
      <c r="AU17" s="50">
        <v>5</v>
      </c>
      <c r="AV17" s="50">
        <v>1</v>
      </c>
      <c r="AW17" s="50">
        <v>3</v>
      </c>
      <c r="AX17" s="50">
        <v>7</v>
      </c>
      <c r="AZ17" s="50">
        <v>2</v>
      </c>
      <c r="BA17" s="50">
        <v>1</v>
      </c>
      <c r="BH17" s="50">
        <v>1</v>
      </c>
      <c r="BI17" s="50">
        <v>1</v>
      </c>
      <c r="BK17" s="50">
        <v>5</v>
      </c>
      <c r="BO17" s="50">
        <v>1</v>
      </c>
    </row>
    <row r="18" spans="6:67" ht="15.75" x14ac:dyDescent="0.2">
      <c r="F18" s="50"/>
      <c r="G18" s="50">
        <v>2</v>
      </c>
      <c r="I18" s="50">
        <v>1</v>
      </c>
      <c r="N18" s="50"/>
      <c r="O18" s="50">
        <v>1</v>
      </c>
      <c r="P18" s="50"/>
      <c r="Q18" s="50">
        <v>2</v>
      </c>
      <c r="V18" s="50">
        <v>1</v>
      </c>
      <c r="W18" s="50"/>
      <c r="X18" s="50"/>
      <c r="AF18" s="50">
        <v>10</v>
      </c>
      <c r="AG18" s="50">
        <v>6</v>
      </c>
      <c r="AH18" s="50">
        <v>1</v>
      </c>
      <c r="AI18" s="50">
        <v>4</v>
      </c>
      <c r="AJ18" s="50">
        <v>1</v>
      </c>
      <c r="AQ18" s="50">
        <v>1</v>
      </c>
      <c r="AR18" s="50"/>
      <c r="AS18" s="50">
        <v>1</v>
      </c>
      <c r="AT18" s="50"/>
      <c r="AU18" s="57">
        <v>5</v>
      </c>
      <c r="AV18" s="50">
        <v>1</v>
      </c>
      <c r="AW18" s="50">
        <v>24</v>
      </c>
      <c r="AX18" s="50">
        <v>11</v>
      </c>
      <c r="AZ18" s="50">
        <v>2</v>
      </c>
      <c r="BA18" s="50">
        <v>1</v>
      </c>
      <c r="BH18" s="50">
        <v>1</v>
      </c>
      <c r="BI18" s="50">
        <v>1</v>
      </c>
      <c r="BK18" s="50">
        <v>5</v>
      </c>
      <c r="BO18" s="50">
        <v>1</v>
      </c>
    </row>
    <row r="19" spans="6:67" ht="15.75" x14ac:dyDescent="0.2">
      <c r="F19" s="50"/>
      <c r="G19" s="50">
        <v>2</v>
      </c>
      <c r="I19" s="50">
        <v>6</v>
      </c>
      <c r="N19" s="50"/>
      <c r="O19" s="50">
        <v>1</v>
      </c>
      <c r="P19" s="50"/>
      <c r="Q19" s="50">
        <v>2</v>
      </c>
      <c r="V19" s="50">
        <v>4</v>
      </c>
      <c r="W19" s="50"/>
      <c r="X19" s="50"/>
      <c r="AF19" s="50">
        <v>5</v>
      </c>
      <c r="AG19" s="50">
        <v>6</v>
      </c>
      <c r="AH19" s="50">
        <v>1</v>
      </c>
      <c r="AI19" s="50">
        <v>4</v>
      </c>
      <c r="AJ19" s="50">
        <v>1</v>
      </c>
      <c r="AQ19" s="50">
        <v>1</v>
      </c>
      <c r="AR19" s="50"/>
      <c r="AS19" s="50">
        <v>1</v>
      </c>
      <c r="AT19" s="50"/>
      <c r="AU19" s="58"/>
      <c r="AV19" s="50">
        <v>1</v>
      </c>
      <c r="AW19" s="50">
        <v>24</v>
      </c>
      <c r="AX19" s="50">
        <v>11</v>
      </c>
      <c r="AZ19" s="50">
        <v>2</v>
      </c>
      <c r="BA19" s="50">
        <v>1</v>
      </c>
      <c r="BH19" s="50">
        <v>1</v>
      </c>
      <c r="BI19" s="50">
        <v>1</v>
      </c>
      <c r="BK19" s="50">
        <v>5</v>
      </c>
      <c r="BO19" s="50">
        <v>1</v>
      </c>
    </row>
    <row r="20" spans="6:67" ht="15.75" x14ac:dyDescent="0.2">
      <c r="F20" s="50"/>
      <c r="G20" s="50">
        <v>2</v>
      </c>
      <c r="I20" s="50">
        <v>2</v>
      </c>
      <c r="N20" s="50"/>
      <c r="O20" s="50">
        <v>1</v>
      </c>
      <c r="P20" s="50"/>
      <c r="Q20" s="50">
        <v>2</v>
      </c>
      <c r="V20" s="50">
        <v>2</v>
      </c>
      <c r="W20" s="50"/>
      <c r="X20" s="50"/>
      <c r="AF20">
        <f>SUM(AF2:AF19)</f>
        <v>55</v>
      </c>
      <c r="AG20" s="50">
        <v>15</v>
      </c>
      <c r="AH20" s="50">
        <v>1</v>
      </c>
      <c r="AI20" s="50">
        <v>4</v>
      </c>
      <c r="AJ20" s="50">
        <v>1</v>
      </c>
      <c r="AQ20" s="50">
        <v>1</v>
      </c>
      <c r="AR20" s="50"/>
      <c r="AS20" s="50">
        <v>3</v>
      </c>
      <c r="AT20" s="50"/>
      <c r="AU20" s="57">
        <v>5</v>
      </c>
      <c r="AV20" s="50">
        <v>1</v>
      </c>
      <c r="AW20" s="50">
        <v>24</v>
      </c>
      <c r="AX20" s="50">
        <v>11</v>
      </c>
      <c r="AZ20" s="50">
        <v>2</v>
      </c>
      <c r="BA20" s="50">
        <v>1</v>
      </c>
      <c r="BH20" s="50">
        <v>1</v>
      </c>
      <c r="BI20" s="50">
        <v>1</v>
      </c>
      <c r="BK20" s="50">
        <v>5</v>
      </c>
      <c r="BO20" s="50">
        <v>3</v>
      </c>
    </row>
    <row r="21" spans="6:67" ht="15.75" x14ac:dyDescent="0.2">
      <c r="F21" s="50"/>
      <c r="G21" s="50">
        <v>2</v>
      </c>
      <c r="I21" s="50">
        <v>1</v>
      </c>
      <c r="N21" s="50"/>
      <c r="O21" s="50">
        <v>1</v>
      </c>
      <c r="P21" s="50"/>
      <c r="Q21" s="50">
        <v>2</v>
      </c>
      <c r="V21" s="50">
        <v>1</v>
      </c>
      <c r="W21" s="50"/>
      <c r="X21" s="50"/>
      <c r="AG21" s="50">
        <v>6</v>
      </c>
      <c r="AH21" s="50">
        <v>1</v>
      </c>
      <c r="AI21" s="50">
        <v>4</v>
      </c>
      <c r="AJ21" s="50">
        <v>1</v>
      </c>
      <c r="AQ21" s="50">
        <v>1</v>
      </c>
      <c r="AR21" s="50"/>
      <c r="AS21" s="50">
        <v>1</v>
      </c>
      <c r="AT21" s="50"/>
      <c r="AU21" s="58"/>
      <c r="AV21" s="50">
        <v>1</v>
      </c>
      <c r="AW21" s="50">
        <v>24</v>
      </c>
      <c r="AX21" s="50">
        <v>11</v>
      </c>
      <c r="AZ21" s="50">
        <v>2</v>
      </c>
      <c r="BA21" s="50">
        <v>3</v>
      </c>
      <c r="BH21" s="50">
        <v>1</v>
      </c>
      <c r="BI21">
        <f>SUM(BI3:BI20)</f>
        <v>18</v>
      </c>
      <c r="BK21" s="50">
        <v>5</v>
      </c>
      <c r="BO21" s="50">
        <v>1</v>
      </c>
    </row>
    <row r="22" spans="6:67" ht="15.75" x14ac:dyDescent="0.2">
      <c r="F22" s="50"/>
      <c r="G22" s="50">
        <v>2</v>
      </c>
      <c r="I22" s="50">
        <v>1</v>
      </c>
      <c r="N22" s="50"/>
      <c r="O22" s="50">
        <v>2</v>
      </c>
      <c r="P22" s="50"/>
      <c r="Q22" s="50">
        <v>6</v>
      </c>
      <c r="V22" s="50">
        <v>1</v>
      </c>
      <c r="W22" s="50"/>
      <c r="X22" s="50"/>
      <c r="AG22" s="50">
        <v>6</v>
      </c>
      <c r="AH22" s="50">
        <v>1</v>
      </c>
      <c r="AI22" s="50">
        <v>4</v>
      </c>
      <c r="AJ22" s="50">
        <v>1</v>
      </c>
      <c r="AQ22" s="50">
        <v>2</v>
      </c>
      <c r="AR22" s="50"/>
      <c r="AS22" s="50">
        <v>3</v>
      </c>
      <c r="AT22" s="50"/>
      <c r="AU22" s="57">
        <v>5</v>
      </c>
      <c r="AV22" s="50">
        <v>1</v>
      </c>
      <c r="AW22" s="50">
        <v>19</v>
      </c>
      <c r="AX22" s="50">
        <v>7</v>
      </c>
      <c r="AZ22" s="50">
        <v>2</v>
      </c>
      <c r="BA22" s="50">
        <v>1</v>
      </c>
      <c r="BH22" s="50">
        <v>1</v>
      </c>
      <c r="BK22" s="50">
        <v>5</v>
      </c>
      <c r="BO22" s="50">
        <v>1</v>
      </c>
    </row>
    <row r="23" spans="6:67" ht="15.75" x14ac:dyDescent="0.2">
      <c r="F23" s="50"/>
      <c r="G23" s="50">
        <v>2</v>
      </c>
      <c r="I23" s="50">
        <v>1</v>
      </c>
      <c r="N23" s="50"/>
      <c r="O23" s="50">
        <v>1</v>
      </c>
      <c r="P23" s="50"/>
      <c r="Q23" s="50">
        <v>33</v>
      </c>
      <c r="V23" s="50">
        <v>1</v>
      </c>
      <c r="W23" s="50"/>
      <c r="X23" s="50"/>
      <c r="AG23" s="50">
        <v>6</v>
      </c>
      <c r="AH23" s="50">
        <v>1</v>
      </c>
      <c r="AI23" s="50">
        <v>4</v>
      </c>
      <c r="AJ23" s="50">
        <v>1</v>
      </c>
      <c r="AQ23" s="50">
        <v>2</v>
      </c>
      <c r="AR23" s="50">
        <v>1</v>
      </c>
      <c r="AS23" s="50">
        <v>10</v>
      </c>
      <c r="AT23" s="50"/>
      <c r="AU23" s="58"/>
      <c r="AV23" s="50">
        <v>1</v>
      </c>
      <c r="AW23" s="50">
        <v>3</v>
      </c>
      <c r="AX23" s="50">
        <v>7</v>
      </c>
      <c r="AZ23" s="50">
        <v>2</v>
      </c>
      <c r="BA23" s="50">
        <v>1</v>
      </c>
      <c r="BH23" s="50">
        <v>1</v>
      </c>
      <c r="BK23" s="50">
        <v>5</v>
      </c>
      <c r="BO23" s="50">
        <v>1</v>
      </c>
    </row>
    <row r="24" spans="6:67" ht="15.75" x14ac:dyDescent="0.2">
      <c r="F24" s="50"/>
      <c r="G24" s="50">
        <v>2</v>
      </c>
      <c r="I24" s="50">
        <v>2</v>
      </c>
      <c r="N24" s="50"/>
      <c r="O24" s="50">
        <v>1</v>
      </c>
      <c r="P24" s="50"/>
      <c r="Q24" s="50">
        <v>6</v>
      </c>
      <c r="V24" s="50">
        <v>1</v>
      </c>
      <c r="W24" s="50"/>
      <c r="X24" s="50"/>
      <c r="AG24" s="50">
        <v>6</v>
      </c>
      <c r="AH24" s="50">
        <v>1</v>
      </c>
      <c r="AI24" s="50">
        <v>4</v>
      </c>
      <c r="AJ24" s="50">
        <v>1</v>
      </c>
      <c r="AQ24" s="50">
        <v>1</v>
      </c>
      <c r="AR24" s="50"/>
      <c r="AS24" s="50">
        <v>7</v>
      </c>
      <c r="AT24" s="50"/>
      <c r="AU24" s="57">
        <v>5</v>
      </c>
      <c r="AV24" s="50">
        <v>1</v>
      </c>
      <c r="AW24" s="50">
        <v>6</v>
      </c>
      <c r="AX24" s="50">
        <v>7</v>
      </c>
      <c r="AZ24" s="50">
        <v>2</v>
      </c>
      <c r="BA24" s="50">
        <v>1</v>
      </c>
      <c r="BH24" s="50">
        <v>1</v>
      </c>
      <c r="BK24" s="50">
        <v>5</v>
      </c>
      <c r="BO24" s="50">
        <v>3</v>
      </c>
    </row>
    <row r="25" spans="6:67" ht="15.75" x14ac:dyDescent="0.2">
      <c r="F25" s="50"/>
      <c r="G25" s="50">
        <v>2</v>
      </c>
      <c r="I25">
        <f>SUM(I3:I24)</f>
        <v>31</v>
      </c>
      <c r="N25" s="50"/>
      <c r="O25" s="50">
        <v>1</v>
      </c>
      <c r="P25" s="50"/>
      <c r="Q25" s="50">
        <v>2</v>
      </c>
      <c r="V25" s="50">
        <v>1</v>
      </c>
      <c r="W25" s="50"/>
      <c r="X25" s="50"/>
      <c r="AG25" s="50">
        <v>6</v>
      </c>
      <c r="AH25" s="50">
        <v>1</v>
      </c>
      <c r="AI25" s="50">
        <v>4</v>
      </c>
      <c r="AJ25" s="50">
        <v>1</v>
      </c>
      <c r="AQ25" s="50">
        <v>2</v>
      </c>
      <c r="AR25" s="50"/>
      <c r="AS25" s="50">
        <v>14</v>
      </c>
      <c r="AT25" s="50"/>
      <c r="AU25" s="58"/>
      <c r="AV25" s="50">
        <v>7</v>
      </c>
      <c r="AW25" s="50">
        <v>26</v>
      </c>
      <c r="AX25" s="50">
        <v>8</v>
      </c>
      <c r="AZ25" s="50">
        <v>2</v>
      </c>
      <c r="BA25">
        <f>SUM(BA3:BA24)</f>
        <v>87</v>
      </c>
      <c r="BH25">
        <f>SUM(BH3:BH24)</f>
        <v>22</v>
      </c>
      <c r="BK25" s="50">
        <v>5</v>
      </c>
      <c r="BO25">
        <f>SUM(BO3:BO24)</f>
        <v>32</v>
      </c>
    </row>
    <row r="26" spans="6:67" ht="15.75" x14ac:dyDescent="0.2">
      <c r="F26" s="50"/>
      <c r="G26" s="50">
        <v>2</v>
      </c>
      <c r="N26" s="50"/>
      <c r="O26" s="50">
        <v>1</v>
      </c>
      <c r="P26" s="50"/>
      <c r="Q26" s="50">
        <v>2</v>
      </c>
      <c r="V26" s="50">
        <v>1</v>
      </c>
      <c r="W26" s="50"/>
      <c r="X26" s="50"/>
      <c r="AG26">
        <f>SUM(AG2:AG25)</f>
        <v>154</v>
      </c>
      <c r="AH26" s="50">
        <v>1</v>
      </c>
      <c r="AI26" s="50">
        <v>4</v>
      </c>
      <c r="AJ26" s="50">
        <v>1</v>
      </c>
      <c r="AQ26" s="50">
        <v>1</v>
      </c>
      <c r="AR26" s="50"/>
      <c r="AS26" s="50">
        <v>5</v>
      </c>
      <c r="AT26" s="50"/>
      <c r="AU26" s="57">
        <v>5</v>
      </c>
      <c r="AV26" s="50">
        <v>1</v>
      </c>
      <c r="AW26" s="50">
        <v>27</v>
      </c>
      <c r="AX26" s="50">
        <v>8</v>
      </c>
      <c r="AZ26" s="50">
        <v>2</v>
      </c>
      <c r="BK26" s="50">
        <v>5</v>
      </c>
    </row>
    <row r="27" spans="6:67" ht="15.75" x14ac:dyDescent="0.2">
      <c r="F27" s="50"/>
      <c r="G27" s="50">
        <v>2</v>
      </c>
      <c r="N27" s="50"/>
      <c r="O27" s="50">
        <v>16</v>
      </c>
      <c r="P27" s="50"/>
      <c r="Q27" s="50">
        <v>2</v>
      </c>
      <c r="V27" s="50">
        <v>2</v>
      </c>
      <c r="W27" s="50"/>
      <c r="X27" s="50"/>
      <c r="AH27" s="50">
        <v>1</v>
      </c>
      <c r="AI27" s="50">
        <v>4</v>
      </c>
      <c r="AJ27" s="50">
        <v>1</v>
      </c>
      <c r="AQ27" s="50">
        <v>1</v>
      </c>
      <c r="AR27" s="50"/>
      <c r="AS27" s="50">
        <v>41</v>
      </c>
      <c r="AT27" s="50"/>
      <c r="AU27" s="58"/>
      <c r="AV27" s="50">
        <v>14</v>
      </c>
      <c r="AW27" s="50">
        <v>24</v>
      </c>
      <c r="AX27" s="50">
        <v>11</v>
      </c>
      <c r="AZ27" s="50">
        <v>2</v>
      </c>
      <c r="BK27" s="50">
        <v>5</v>
      </c>
    </row>
    <row r="28" spans="6:67" ht="15.75" x14ac:dyDescent="0.2">
      <c r="F28" s="50"/>
      <c r="G28" s="50">
        <v>2</v>
      </c>
      <c r="N28" s="50"/>
      <c r="O28" s="50">
        <v>1</v>
      </c>
      <c r="P28" s="50"/>
      <c r="Q28" s="50">
        <v>2</v>
      </c>
      <c r="V28" s="50">
        <v>1</v>
      </c>
      <c r="W28" s="50">
        <v>1</v>
      </c>
      <c r="X28" s="50"/>
      <c r="AH28" s="50">
        <v>1</v>
      </c>
      <c r="AI28" s="50">
        <v>4</v>
      </c>
      <c r="AJ28" s="50">
        <v>1</v>
      </c>
      <c r="AQ28" s="50">
        <v>1</v>
      </c>
      <c r="AR28" s="50"/>
      <c r="AS28" s="50">
        <v>1</v>
      </c>
      <c r="AT28" s="50"/>
      <c r="AU28" s="50">
        <v>5</v>
      </c>
      <c r="AV28" s="50">
        <v>1</v>
      </c>
      <c r="AW28" s="50">
        <v>24</v>
      </c>
      <c r="AX28" s="50">
        <v>8</v>
      </c>
      <c r="AZ28" s="50">
        <v>2</v>
      </c>
      <c r="BK28" s="50">
        <v>5</v>
      </c>
    </row>
    <row r="29" spans="6:67" ht="15.75" x14ac:dyDescent="0.2">
      <c r="F29" s="50"/>
      <c r="G29" s="50">
        <v>2</v>
      </c>
      <c r="N29" s="50"/>
      <c r="O29" s="50">
        <v>1</v>
      </c>
      <c r="P29" s="50"/>
      <c r="Q29" s="50">
        <v>2</v>
      </c>
      <c r="V29">
        <f>SUM(V3:V28)</f>
        <v>42</v>
      </c>
      <c r="W29">
        <f t="shared" ref="W29" si="0">SUM(W11:W28)</f>
        <v>1</v>
      </c>
      <c r="X29">
        <f>SUM(X8:X28)</f>
        <v>2</v>
      </c>
      <c r="AH29" s="50">
        <v>1</v>
      </c>
      <c r="AI29" s="50">
        <v>4</v>
      </c>
      <c r="AJ29" s="50">
        <v>1</v>
      </c>
      <c r="AQ29" s="50">
        <v>2</v>
      </c>
      <c r="AR29" s="50"/>
      <c r="AS29" s="50">
        <v>6</v>
      </c>
      <c r="AT29" s="50">
        <v>32</v>
      </c>
      <c r="AU29" s="57">
        <v>6</v>
      </c>
      <c r="AV29" s="50">
        <v>1</v>
      </c>
      <c r="AW29" s="50">
        <v>10</v>
      </c>
      <c r="AX29" s="50">
        <v>8</v>
      </c>
      <c r="AZ29" s="50">
        <v>2</v>
      </c>
      <c r="BK29" s="50">
        <v>5</v>
      </c>
    </row>
    <row r="30" spans="6:67" ht="15.75" x14ac:dyDescent="0.2">
      <c r="F30" s="50">
        <v>7</v>
      </c>
      <c r="N30" s="50"/>
      <c r="O30" s="50">
        <v>2</v>
      </c>
      <c r="P30" s="50"/>
      <c r="Q30" s="50">
        <v>2</v>
      </c>
      <c r="AH30" s="50">
        <v>1</v>
      </c>
      <c r="AI30" s="50">
        <v>4</v>
      </c>
      <c r="AJ30" s="50">
        <v>1</v>
      </c>
      <c r="AQ30" s="50">
        <v>2</v>
      </c>
      <c r="AR30" s="50"/>
      <c r="AS30" s="50">
        <v>7</v>
      </c>
      <c r="AT30" s="50"/>
      <c r="AU30" s="58"/>
      <c r="AV30" s="50">
        <v>1</v>
      </c>
      <c r="AW30" s="50">
        <v>24</v>
      </c>
      <c r="AX30" s="50">
        <v>11</v>
      </c>
      <c r="AZ30" s="50">
        <v>2</v>
      </c>
      <c r="BK30" s="50">
        <v>5</v>
      </c>
    </row>
    <row r="31" spans="6:67" ht="15.75" x14ac:dyDescent="0.2">
      <c r="F31">
        <f>SUM(F4:F30)</f>
        <v>9</v>
      </c>
      <c r="G31">
        <f>SUM(G4:G30)</f>
        <v>52</v>
      </c>
      <c r="N31" s="50"/>
      <c r="O31" s="50">
        <v>1</v>
      </c>
      <c r="P31" s="50"/>
      <c r="Q31" s="50">
        <v>2</v>
      </c>
      <c r="AH31" s="50">
        <v>1</v>
      </c>
      <c r="AI31" s="50">
        <v>4</v>
      </c>
      <c r="AJ31" s="50">
        <v>1</v>
      </c>
      <c r="AQ31" s="50">
        <v>18</v>
      </c>
      <c r="AR31" s="50"/>
      <c r="AS31" s="50">
        <v>1</v>
      </c>
      <c r="AT31" s="50"/>
      <c r="AU31" s="50">
        <v>6</v>
      </c>
      <c r="AV31" s="50">
        <v>1</v>
      </c>
      <c r="AW31" s="50">
        <v>26</v>
      </c>
      <c r="AX31" s="50">
        <v>8</v>
      </c>
      <c r="AZ31" s="50">
        <v>2</v>
      </c>
      <c r="BK31" s="50">
        <v>5</v>
      </c>
    </row>
    <row r="32" spans="6:67" ht="15.75" x14ac:dyDescent="0.2">
      <c r="N32" s="50"/>
      <c r="O32" s="50">
        <v>1</v>
      </c>
      <c r="P32" s="50">
        <v>1</v>
      </c>
      <c r="Q32" s="50">
        <v>2</v>
      </c>
      <c r="AH32" s="50">
        <v>1</v>
      </c>
      <c r="AI32" s="50">
        <v>4</v>
      </c>
      <c r="AJ32" s="50">
        <v>1</v>
      </c>
      <c r="AQ32" s="50">
        <v>1</v>
      </c>
      <c r="AR32" s="50"/>
      <c r="AS32" s="50">
        <v>1</v>
      </c>
      <c r="AT32" s="50"/>
      <c r="AU32" s="50">
        <v>6</v>
      </c>
      <c r="AV32" s="50">
        <v>1</v>
      </c>
      <c r="AW32" s="50">
        <v>24</v>
      </c>
      <c r="AX32" s="50">
        <v>8</v>
      </c>
      <c r="AZ32" s="50">
        <v>2</v>
      </c>
      <c r="BK32" s="50">
        <v>5</v>
      </c>
    </row>
    <row r="33" spans="14:63" ht="15.75" x14ac:dyDescent="0.2">
      <c r="N33" s="50"/>
      <c r="O33" s="50">
        <v>1</v>
      </c>
      <c r="P33" s="50"/>
      <c r="Q33" s="50">
        <v>2</v>
      </c>
      <c r="AH33" s="50">
        <v>1</v>
      </c>
      <c r="AI33" s="50">
        <v>4</v>
      </c>
      <c r="AJ33" s="50">
        <v>1</v>
      </c>
      <c r="AQ33" s="50">
        <v>1</v>
      </c>
      <c r="AR33" s="50"/>
      <c r="AS33" s="50">
        <v>1</v>
      </c>
      <c r="AT33" s="50"/>
      <c r="AU33" s="50">
        <v>6</v>
      </c>
      <c r="AV33" s="50">
        <v>1</v>
      </c>
      <c r="AW33" s="50">
        <v>38</v>
      </c>
      <c r="AX33" s="50">
        <v>11</v>
      </c>
      <c r="AZ33" s="50">
        <v>2</v>
      </c>
      <c r="BK33" s="50">
        <v>5</v>
      </c>
    </row>
    <row r="34" spans="14:63" ht="15.75" x14ac:dyDescent="0.2">
      <c r="N34" s="50"/>
      <c r="O34" s="50">
        <v>1</v>
      </c>
      <c r="P34" s="50"/>
      <c r="Q34" s="50">
        <v>2</v>
      </c>
      <c r="AH34" s="50">
        <v>1</v>
      </c>
      <c r="AI34" s="50">
        <v>4</v>
      </c>
      <c r="AJ34" s="50">
        <v>1</v>
      </c>
      <c r="AQ34" s="50">
        <v>1</v>
      </c>
      <c r="AR34" s="50"/>
      <c r="AS34" s="50">
        <v>16</v>
      </c>
      <c r="AT34" s="50"/>
      <c r="AU34" s="50">
        <v>7</v>
      </c>
      <c r="AV34" s="50">
        <v>1</v>
      </c>
      <c r="AW34" s="50">
        <v>3</v>
      </c>
      <c r="AX34" s="50">
        <v>7</v>
      </c>
      <c r="AZ34" s="50">
        <v>2</v>
      </c>
      <c r="BK34" s="50">
        <v>5</v>
      </c>
    </row>
    <row r="35" spans="14:63" ht="15.75" x14ac:dyDescent="0.2">
      <c r="N35" s="50"/>
      <c r="O35" s="50">
        <v>1</v>
      </c>
      <c r="P35" s="50"/>
      <c r="Q35" s="50">
        <v>2</v>
      </c>
      <c r="AH35" s="50">
        <v>1</v>
      </c>
      <c r="AI35" s="50">
        <v>4</v>
      </c>
      <c r="AJ35" s="50">
        <v>1</v>
      </c>
      <c r="AQ35" s="50">
        <v>1</v>
      </c>
      <c r="AR35" s="50"/>
      <c r="AS35" s="50">
        <v>1</v>
      </c>
      <c r="AT35" s="50"/>
      <c r="AU35" s="50">
        <v>6</v>
      </c>
      <c r="AV35" s="50">
        <v>1</v>
      </c>
      <c r="AW35" s="50">
        <v>34</v>
      </c>
      <c r="AX35" s="50">
        <v>9</v>
      </c>
      <c r="AZ35" s="50">
        <v>2</v>
      </c>
      <c r="BK35" s="50">
        <v>5</v>
      </c>
    </row>
    <row r="36" spans="14:63" ht="15.75" x14ac:dyDescent="0.2">
      <c r="N36" s="50">
        <v>1</v>
      </c>
      <c r="O36" s="50">
        <v>1</v>
      </c>
      <c r="P36" s="50"/>
      <c r="Q36" s="50">
        <v>2</v>
      </c>
      <c r="AH36" s="50">
        <v>1</v>
      </c>
      <c r="AI36" s="50">
        <v>4</v>
      </c>
      <c r="AJ36" s="50">
        <v>1</v>
      </c>
      <c r="AQ36" s="50">
        <v>1</v>
      </c>
      <c r="AR36" s="50"/>
      <c r="AS36" s="50">
        <v>1</v>
      </c>
      <c r="AT36" s="50"/>
      <c r="AU36" s="57">
        <v>5</v>
      </c>
      <c r="AV36" s="50">
        <v>13</v>
      </c>
      <c r="AW36">
        <f>SUM(AW3:AW35)</f>
        <v>738</v>
      </c>
      <c r="AX36">
        <f>SUM(AX3:AX35)</f>
        <v>308</v>
      </c>
      <c r="AZ36" s="50">
        <v>2</v>
      </c>
      <c r="BK36" s="50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0">
        <v>2</v>
      </c>
      <c r="AH37" s="50">
        <v>1</v>
      </c>
      <c r="AI37" s="50">
        <v>4</v>
      </c>
      <c r="AJ37" s="50">
        <v>1</v>
      </c>
      <c r="AQ37" s="50">
        <v>1</v>
      </c>
      <c r="AR37" s="50"/>
      <c r="AS37" s="50"/>
      <c r="AT37" s="50">
        <v>4</v>
      </c>
      <c r="AU37" s="58"/>
      <c r="AV37" s="50">
        <v>1</v>
      </c>
      <c r="AZ37" s="50">
        <v>2</v>
      </c>
      <c r="BK37" s="50">
        <v>5</v>
      </c>
    </row>
    <row r="38" spans="14:63" ht="15.75" x14ac:dyDescent="0.2">
      <c r="Q38" s="50">
        <v>2</v>
      </c>
      <c r="AH38" s="50">
        <v>1</v>
      </c>
      <c r="AI38" s="50">
        <v>4</v>
      </c>
      <c r="AJ38" s="50">
        <v>1</v>
      </c>
      <c r="AQ38" s="50">
        <v>1</v>
      </c>
      <c r="AR38" s="50"/>
      <c r="AS38" s="50">
        <v>1</v>
      </c>
      <c r="AT38" s="50"/>
      <c r="AU38" s="50">
        <v>6</v>
      </c>
      <c r="AV38" s="50">
        <v>1</v>
      </c>
      <c r="AZ38" s="50">
        <v>2</v>
      </c>
      <c r="BK38" s="50">
        <v>5</v>
      </c>
    </row>
    <row r="39" spans="14:63" ht="15.75" x14ac:dyDescent="0.2">
      <c r="Q39" s="50">
        <v>2</v>
      </c>
      <c r="AH39" s="50">
        <v>1</v>
      </c>
      <c r="AI39" s="50">
        <v>4</v>
      </c>
      <c r="AJ39" s="50">
        <v>1</v>
      </c>
      <c r="AQ39" s="50">
        <v>1</v>
      </c>
      <c r="AR39" s="50"/>
      <c r="AS39" s="50">
        <v>31</v>
      </c>
      <c r="AT39" s="50"/>
      <c r="AU39" s="50">
        <v>5</v>
      </c>
      <c r="AV39" s="50">
        <v>1</v>
      </c>
      <c r="AZ39" s="50">
        <v>2</v>
      </c>
      <c r="BK39" s="50">
        <v>5</v>
      </c>
    </row>
    <row r="40" spans="14:63" ht="15.75" x14ac:dyDescent="0.2">
      <c r="Q40" s="50">
        <v>2</v>
      </c>
      <c r="AH40" s="50">
        <v>1</v>
      </c>
      <c r="AI40" s="50">
        <v>4</v>
      </c>
      <c r="AJ40" s="50">
        <v>1</v>
      </c>
      <c r="AQ40" s="50">
        <v>1</v>
      </c>
      <c r="AR40" s="50"/>
      <c r="AS40" s="50">
        <v>7</v>
      </c>
      <c r="AT40" s="50"/>
      <c r="AU40" s="50">
        <v>8</v>
      </c>
      <c r="AV40" s="50">
        <v>1</v>
      </c>
      <c r="AZ40" s="50">
        <v>2</v>
      </c>
      <c r="BK40" s="50">
        <v>5</v>
      </c>
    </row>
    <row r="41" spans="14:63" ht="15.75" x14ac:dyDescent="0.2">
      <c r="Q41" s="50">
        <v>2</v>
      </c>
      <c r="AH41" s="50">
        <v>1</v>
      </c>
      <c r="AI41" s="50">
        <v>4</v>
      </c>
      <c r="AJ41" s="50">
        <v>1</v>
      </c>
      <c r="AQ41" s="50">
        <v>1</v>
      </c>
      <c r="AR41" s="50"/>
      <c r="AS41" s="50">
        <v>1</v>
      </c>
      <c r="AT41" s="50"/>
      <c r="AU41" s="50">
        <v>6</v>
      </c>
      <c r="AV41" s="50">
        <v>1</v>
      </c>
      <c r="AZ41" s="50">
        <v>2</v>
      </c>
      <c r="BK41" s="50">
        <v>5</v>
      </c>
    </row>
    <row r="42" spans="14:63" ht="15.75" x14ac:dyDescent="0.2">
      <c r="Q42" s="50">
        <v>2</v>
      </c>
      <c r="AH42" s="50">
        <v>1</v>
      </c>
      <c r="AI42" s="50">
        <v>4</v>
      </c>
      <c r="AJ42" s="50">
        <v>1</v>
      </c>
      <c r="AQ42" s="50">
        <v>1</v>
      </c>
      <c r="AR42" s="50"/>
      <c r="AS42" s="50">
        <v>1</v>
      </c>
      <c r="AT42" s="50"/>
      <c r="AU42" s="50">
        <v>6</v>
      </c>
      <c r="AV42" s="50">
        <v>1</v>
      </c>
      <c r="AZ42" s="50">
        <v>2</v>
      </c>
      <c r="BK42" s="50">
        <v>5</v>
      </c>
    </row>
    <row r="43" spans="14:63" ht="15.75" x14ac:dyDescent="0.2">
      <c r="Q43" s="50">
        <v>2</v>
      </c>
      <c r="AH43" s="50">
        <v>1</v>
      </c>
      <c r="AI43" s="50">
        <v>4</v>
      </c>
      <c r="AJ43" s="50">
        <v>1</v>
      </c>
      <c r="AQ43" s="50">
        <v>1</v>
      </c>
      <c r="AR43" s="50"/>
      <c r="AS43" s="50">
        <v>1</v>
      </c>
      <c r="AT43" s="50"/>
      <c r="AU43" s="50">
        <v>6</v>
      </c>
      <c r="AV43" s="50">
        <v>1</v>
      </c>
      <c r="AZ43" s="50">
        <v>1</v>
      </c>
      <c r="BK43" s="50">
        <v>5</v>
      </c>
    </row>
    <row r="44" spans="14:63" ht="15.75" x14ac:dyDescent="0.2">
      <c r="Q44" s="50">
        <v>2</v>
      </c>
      <c r="AH44" s="50">
        <v>1</v>
      </c>
      <c r="AI44" s="50">
        <v>4</v>
      </c>
      <c r="AJ44" s="50">
        <v>1</v>
      </c>
      <c r="AQ44" s="50">
        <v>1</v>
      </c>
      <c r="AR44" s="50"/>
      <c r="AS44">
        <f>SUM(AS3:AS43)</f>
        <v>217</v>
      </c>
      <c r="AU44" s="50">
        <v>3</v>
      </c>
      <c r="AV44" s="50">
        <v>13</v>
      </c>
      <c r="AZ44" s="50">
        <v>1</v>
      </c>
      <c r="BK44" s="50">
        <v>5</v>
      </c>
    </row>
    <row r="45" spans="14:63" ht="15.75" x14ac:dyDescent="0.2">
      <c r="Q45" s="50">
        <v>3</v>
      </c>
      <c r="AH45" s="50">
        <v>1</v>
      </c>
      <c r="AI45" s="50">
        <v>4</v>
      </c>
      <c r="AJ45" s="50">
        <v>1</v>
      </c>
      <c r="AQ45" s="50">
        <v>1</v>
      </c>
      <c r="AR45" s="50"/>
      <c r="AU45" s="50">
        <v>6</v>
      </c>
      <c r="AV45" s="50">
        <v>1</v>
      </c>
      <c r="AZ45" s="50">
        <v>1</v>
      </c>
      <c r="BK45" s="50">
        <v>5</v>
      </c>
    </row>
    <row r="46" spans="14:63" ht="15.75" x14ac:dyDescent="0.2">
      <c r="Q46" s="50">
        <v>2</v>
      </c>
      <c r="AH46" s="50">
        <v>1</v>
      </c>
      <c r="AI46" s="50">
        <v>4</v>
      </c>
      <c r="AJ46" s="50">
        <v>1</v>
      </c>
      <c r="AQ46" s="50">
        <v>1</v>
      </c>
      <c r="AR46" s="50"/>
      <c r="AU46" s="50">
        <v>6</v>
      </c>
      <c r="AV46" s="50">
        <v>1</v>
      </c>
      <c r="AZ46" s="50">
        <v>1</v>
      </c>
      <c r="BK46" s="50">
        <v>5</v>
      </c>
    </row>
    <row r="47" spans="14:63" ht="15.75" x14ac:dyDescent="0.2">
      <c r="Q47" s="50">
        <v>2</v>
      </c>
      <c r="AH47" s="50">
        <v>1</v>
      </c>
      <c r="AI47" s="50">
        <v>4</v>
      </c>
      <c r="AJ47" s="50">
        <v>1</v>
      </c>
      <c r="AQ47" s="50">
        <v>1</v>
      </c>
      <c r="AR47" s="50"/>
      <c r="AU47" s="50">
        <v>6</v>
      </c>
      <c r="AV47" s="50">
        <v>1</v>
      </c>
      <c r="AZ47" s="50">
        <v>1</v>
      </c>
      <c r="BK47" s="50">
        <v>5</v>
      </c>
    </row>
    <row r="48" spans="14:63" ht="15.75" x14ac:dyDescent="0.2">
      <c r="Q48" s="50">
        <v>2</v>
      </c>
      <c r="AH48" s="50">
        <v>1</v>
      </c>
      <c r="AI48" s="50">
        <v>3</v>
      </c>
      <c r="AJ48" s="50">
        <v>1</v>
      </c>
      <c r="AQ48" s="50">
        <v>1</v>
      </c>
      <c r="AR48" s="50"/>
      <c r="AU48" s="50">
        <v>8</v>
      </c>
      <c r="AV48" s="50">
        <v>2</v>
      </c>
      <c r="AZ48" s="50">
        <v>1</v>
      </c>
      <c r="BK48" s="50">
        <v>5</v>
      </c>
    </row>
    <row r="49" spans="17:63" ht="15.75" x14ac:dyDescent="0.2">
      <c r="Q49" s="50">
        <v>2</v>
      </c>
      <c r="AH49" s="50">
        <v>1</v>
      </c>
      <c r="AI49">
        <f>SUM(AI3:AI48)</f>
        <v>182</v>
      </c>
      <c r="AJ49">
        <f>SUM(AJ3:AJ48)</f>
        <v>46</v>
      </c>
      <c r="AQ49" s="50">
        <v>1</v>
      </c>
      <c r="AR49" s="50"/>
      <c r="AU49" s="57">
        <v>5</v>
      </c>
      <c r="AV49" s="50">
        <v>1</v>
      </c>
      <c r="AZ49" s="50">
        <v>1</v>
      </c>
      <c r="BK49" s="50">
        <v>5</v>
      </c>
    </row>
    <row r="50" spans="17:63" ht="15.75" x14ac:dyDescent="0.2">
      <c r="Q50" s="50">
        <v>2</v>
      </c>
      <c r="AH50" s="50">
        <v>1</v>
      </c>
      <c r="AQ50" s="50">
        <v>1</v>
      </c>
      <c r="AR50" s="50"/>
      <c r="AU50" s="58"/>
      <c r="AV50" s="50">
        <v>1</v>
      </c>
      <c r="AZ50" s="50">
        <v>2</v>
      </c>
      <c r="BK50" s="50">
        <v>5</v>
      </c>
    </row>
    <row r="51" spans="17:63" ht="15.75" x14ac:dyDescent="0.2">
      <c r="Q51" s="50">
        <v>2</v>
      </c>
      <c r="AH51" s="50">
        <v>1</v>
      </c>
      <c r="AQ51" s="50">
        <v>1</v>
      </c>
      <c r="AR51" s="50"/>
      <c r="AU51" s="57">
        <v>5</v>
      </c>
      <c r="AV51" s="50">
        <v>1</v>
      </c>
      <c r="AZ51" s="50">
        <v>1</v>
      </c>
      <c r="BK51" s="50">
        <v>5</v>
      </c>
    </row>
    <row r="52" spans="17:63" ht="15.75" x14ac:dyDescent="0.2">
      <c r="Q52" s="50">
        <v>6</v>
      </c>
      <c r="AH52" s="50">
        <v>1</v>
      </c>
      <c r="AQ52" s="50">
        <v>1</v>
      </c>
      <c r="AR52" s="50"/>
      <c r="AU52" s="58"/>
      <c r="AV52" s="50">
        <v>1</v>
      </c>
      <c r="AZ52" s="50">
        <v>1</v>
      </c>
      <c r="BK52" s="50">
        <v>5</v>
      </c>
    </row>
    <row r="53" spans="17:63" ht="15.75" x14ac:dyDescent="0.2">
      <c r="Q53" s="50">
        <v>2</v>
      </c>
      <c r="AH53" s="50">
        <v>1</v>
      </c>
      <c r="AQ53" s="50">
        <v>1</v>
      </c>
      <c r="AR53" s="50"/>
      <c r="AU53" s="57">
        <v>5</v>
      </c>
      <c r="AV53" s="50">
        <v>1</v>
      </c>
      <c r="AZ53" s="50">
        <v>1</v>
      </c>
      <c r="BK53" s="50">
        <v>5</v>
      </c>
    </row>
    <row r="54" spans="17:63" ht="15.75" x14ac:dyDescent="0.2">
      <c r="Q54" s="50">
        <v>2</v>
      </c>
      <c r="AH54" s="50">
        <v>1</v>
      </c>
      <c r="AQ54" s="50">
        <v>1</v>
      </c>
      <c r="AR54" s="50"/>
      <c r="AU54" s="58"/>
      <c r="AV54" s="50">
        <v>1</v>
      </c>
      <c r="AZ54" s="50">
        <v>1</v>
      </c>
      <c r="BK54" s="50">
        <v>5</v>
      </c>
    </row>
    <row r="55" spans="17:63" ht="15.75" x14ac:dyDescent="0.2">
      <c r="Q55" s="50">
        <v>4</v>
      </c>
      <c r="AH55" s="50">
        <v>1</v>
      </c>
      <c r="AQ55" s="50">
        <v>1</v>
      </c>
      <c r="AR55" s="50"/>
      <c r="AU55" s="50">
        <v>5</v>
      </c>
      <c r="AV55" s="50">
        <v>1</v>
      </c>
      <c r="AZ55" s="50">
        <v>1</v>
      </c>
      <c r="BK55" s="50">
        <v>5</v>
      </c>
    </row>
    <row r="56" spans="17:63" ht="15.75" x14ac:dyDescent="0.2">
      <c r="Q56" s="50">
        <v>1</v>
      </c>
      <c r="AH56" s="50">
        <v>1</v>
      </c>
      <c r="AQ56" s="50">
        <v>1</v>
      </c>
      <c r="AR56" s="50"/>
      <c r="AU56" s="50">
        <v>5</v>
      </c>
      <c r="AV56" s="50">
        <v>1</v>
      </c>
      <c r="AZ56" s="50">
        <v>1</v>
      </c>
      <c r="BK56" s="50">
        <v>5</v>
      </c>
    </row>
    <row r="57" spans="17:63" ht="15.75" x14ac:dyDescent="0.2">
      <c r="Q57" s="50">
        <v>2</v>
      </c>
      <c r="AH57" s="50">
        <v>1</v>
      </c>
      <c r="AQ57" s="50">
        <v>1</v>
      </c>
      <c r="AR57" s="50"/>
      <c r="AU57" s="50">
        <v>5</v>
      </c>
      <c r="AV57" s="50">
        <v>1</v>
      </c>
      <c r="AZ57" s="50">
        <v>1</v>
      </c>
      <c r="BK57" s="50">
        <v>5</v>
      </c>
    </row>
    <row r="58" spans="17:63" ht="15.75" x14ac:dyDescent="0.2">
      <c r="Q58" s="50">
        <v>2</v>
      </c>
      <c r="AH58" s="50">
        <v>1</v>
      </c>
      <c r="AQ58" s="50">
        <v>1</v>
      </c>
      <c r="AR58" s="50"/>
      <c r="AU58" s="50">
        <v>5</v>
      </c>
      <c r="AV58" s="50">
        <v>1</v>
      </c>
      <c r="AZ58" s="50">
        <v>1</v>
      </c>
      <c r="BK58" s="50">
        <v>5</v>
      </c>
    </row>
    <row r="59" spans="17:63" ht="15.75" x14ac:dyDescent="0.2">
      <c r="Q59" s="50">
        <v>2</v>
      </c>
      <c r="AH59" s="50">
        <v>1</v>
      </c>
      <c r="AQ59" s="50">
        <v>1</v>
      </c>
      <c r="AR59" s="50"/>
      <c r="AU59" s="50">
        <v>5</v>
      </c>
      <c r="AV59" s="50">
        <v>1</v>
      </c>
      <c r="AZ59" s="50">
        <v>2</v>
      </c>
      <c r="BJ59" s="18">
        <f>COUNT(BK3:BK58)</f>
        <v>56</v>
      </c>
      <c r="BK59" s="50">
        <v>5</v>
      </c>
    </row>
    <row r="60" spans="17:63" ht="15.75" x14ac:dyDescent="0.2">
      <c r="Q60" s="50">
        <v>2</v>
      </c>
      <c r="AH60" s="50">
        <v>1</v>
      </c>
      <c r="AQ60" s="50">
        <v>1</v>
      </c>
      <c r="AR60" s="50"/>
      <c r="AU60" s="50">
        <v>5</v>
      </c>
      <c r="AV60">
        <f>SUM(AV3:AV59)</f>
        <v>112</v>
      </c>
      <c r="AZ60" s="50">
        <v>2</v>
      </c>
      <c r="BK60" s="50">
        <v>5</v>
      </c>
    </row>
    <row r="61" spans="17:63" ht="15.75" x14ac:dyDescent="0.2">
      <c r="Q61" s="50">
        <v>2</v>
      </c>
      <c r="AH61" s="50">
        <v>1</v>
      </c>
      <c r="AQ61" s="50">
        <v>1</v>
      </c>
      <c r="AR61" s="50"/>
      <c r="AU61" s="50">
        <v>5</v>
      </c>
      <c r="AZ61" s="50">
        <v>2</v>
      </c>
      <c r="BK61" s="50">
        <v>5</v>
      </c>
    </row>
    <row r="62" spans="17:63" ht="15.75" x14ac:dyDescent="0.2">
      <c r="Q62" s="50">
        <v>6</v>
      </c>
      <c r="AH62" s="50">
        <v>1</v>
      </c>
      <c r="AQ62" s="50">
        <v>1</v>
      </c>
      <c r="AR62" s="50"/>
      <c r="AU62" s="50">
        <v>5</v>
      </c>
      <c r="AZ62" s="50">
        <v>2</v>
      </c>
      <c r="BK62" s="50">
        <v>5</v>
      </c>
    </row>
    <row r="63" spans="17:63" ht="15.75" x14ac:dyDescent="0.2">
      <c r="Q63" s="50">
        <v>2</v>
      </c>
      <c r="AH63" s="50">
        <v>1</v>
      </c>
      <c r="AQ63" s="50">
        <v>1</v>
      </c>
      <c r="AR63" s="50"/>
      <c r="AU63" s="50">
        <v>5</v>
      </c>
      <c r="AZ63" s="50">
        <v>2</v>
      </c>
      <c r="BK63" s="50">
        <v>5</v>
      </c>
    </row>
    <row r="64" spans="17:63" ht="15.75" x14ac:dyDescent="0.2">
      <c r="Q64" s="50">
        <v>2</v>
      </c>
      <c r="AH64" s="50">
        <v>1</v>
      </c>
      <c r="AQ64" s="50">
        <v>1</v>
      </c>
      <c r="AR64" s="50"/>
      <c r="AU64" s="50">
        <v>5</v>
      </c>
      <c r="AZ64" s="50">
        <v>2</v>
      </c>
      <c r="BK64" s="50">
        <v>5</v>
      </c>
    </row>
    <row r="65" spans="17:63" ht="15.75" x14ac:dyDescent="0.2">
      <c r="Q65" s="50">
        <v>2</v>
      </c>
      <c r="AH65" s="50">
        <v>1</v>
      </c>
      <c r="AQ65">
        <f>SUM(AQ3:AQ64)</f>
        <v>91</v>
      </c>
      <c r="AU65" s="50">
        <v>5</v>
      </c>
      <c r="AZ65" s="50">
        <v>2</v>
      </c>
      <c r="BK65" s="50">
        <v>5</v>
      </c>
    </row>
    <row r="66" spans="17:63" ht="15.75" x14ac:dyDescent="0.2">
      <c r="Q66" s="50">
        <v>2</v>
      </c>
      <c r="AH66" s="50">
        <v>1</v>
      </c>
      <c r="AU66" s="50">
        <v>5</v>
      </c>
      <c r="AZ66" s="50">
        <v>2</v>
      </c>
      <c r="BK66" s="50">
        <v>5</v>
      </c>
    </row>
    <row r="67" spans="17:63" ht="15.75" x14ac:dyDescent="0.2">
      <c r="Q67" s="50">
        <v>2</v>
      </c>
      <c r="AH67" s="50">
        <v>1</v>
      </c>
      <c r="AU67" s="50">
        <v>5</v>
      </c>
      <c r="AZ67" s="50">
        <v>2</v>
      </c>
      <c r="BK67" s="50">
        <v>5</v>
      </c>
    </row>
    <row r="68" spans="17:63" ht="15.75" x14ac:dyDescent="0.2">
      <c r="Q68" s="50">
        <v>2</v>
      </c>
      <c r="AH68" s="50">
        <v>1</v>
      </c>
      <c r="AU68" s="50">
        <v>5</v>
      </c>
      <c r="AZ68" s="50">
        <v>2</v>
      </c>
      <c r="BK68" s="50">
        <v>5</v>
      </c>
    </row>
    <row r="69" spans="17:63" ht="15.75" x14ac:dyDescent="0.2">
      <c r="Q69" s="50">
        <v>2</v>
      </c>
      <c r="AH69" s="50">
        <v>1</v>
      </c>
      <c r="AU69" s="50">
        <v>5</v>
      </c>
      <c r="AZ69" s="50">
        <v>2</v>
      </c>
      <c r="BK69" s="50">
        <v>5</v>
      </c>
    </row>
    <row r="70" spans="17:63" ht="15.75" x14ac:dyDescent="0.2">
      <c r="Q70" s="50">
        <v>2</v>
      </c>
      <c r="AH70" s="50">
        <v>1</v>
      </c>
      <c r="AU70" s="50">
        <v>5</v>
      </c>
      <c r="AZ70" s="50">
        <v>2</v>
      </c>
      <c r="BK70" s="50">
        <v>5</v>
      </c>
    </row>
    <row r="71" spans="17:63" ht="15.75" x14ac:dyDescent="0.2">
      <c r="Q71" s="50">
        <v>2</v>
      </c>
      <c r="AH71" s="50">
        <v>1</v>
      </c>
      <c r="AU71" s="50">
        <v>5</v>
      </c>
      <c r="AZ71" s="50">
        <v>2</v>
      </c>
      <c r="BK71" s="50">
        <v>5</v>
      </c>
    </row>
    <row r="72" spans="17:63" ht="15.75" x14ac:dyDescent="0.2">
      <c r="Q72" s="50">
        <v>2</v>
      </c>
      <c r="AH72" s="50">
        <v>1</v>
      </c>
      <c r="AU72" s="50">
        <v>8</v>
      </c>
      <c r="AZ72" s="50">
        <v>2</v>
      </c>
      <c r="BK72" s="50">
        <v>5</v>
      </c>
    </row>
    <row r="73" spans="17:63" ht="15.75" x14ac:dyDescent="0.2">
      <c r="Q73" s="50">
        <v>4</v>
      </c>
      <c r="AH73" s="50">
        <v>1</v>
      </c>
      <c r="AU73" s="50">
        <v>6</v>
      </c>
      <c r="AZ73" s="50">
        <v>2</v>
      </c>
      <c r="BK73" s="50">
        <v>5</v>
      </c>
    </row>
    <row r="74" spans="17:63" ht="15.75" x14ac:dyDescent="0.2">
      <c r="Q74">
        <f>SUM(Q2:Q73)</f>
        <v>227</v>
      </c>
      <c r="AH74" s="50">
        <v>1</v>
      </c>
      <c r="AU74" s="50">
        <v>5</v>
      </c>
      <c r="AZ74" s="50">
        <v>2</v>
      </c>
      <c r="BK74" s="50">
        <v>5</v>
      </c>
    </row>
    <row r="75" spans="17:63" ht="15.75" x14ac:dyDescent="0.2">
      <c r="AH75" s="50">
        <v>1</v>
      </c>
      <c r="AU75" s="50">
        <v>7</v>
      </c>
      <c r="AZ75" s="50">
        <v>2</v>
      </c>
      <c r="BK75" s="50">
        <v>5</v>
      </c>
    </row>
    <row r="76" spans="17:63" ht="15.75" x14ac:dyDescent="0.2">
      <c r="AH76" s="50">
        <v>1</v>
      </c>
      <c r="AU76" s="50">
        <v>5</v>
      </c>
      <c r="AZ76" s="50">
        <v>2</v>
      </c>
      <c r="BK76" s="50">
        <v>5</v>
      </c>
    </row>
    <row r="77" spans="17:63" ht="15.75" x14ac:dyDescent="0.2">
      <c r="AH77" s="50">
        <v>1</v>
      </c>
      <c r="AU77" s="50">
        <v>5</v>
      </c>
      <c r="AZ77" s="50">
        <v>2</v>
      </c>
      <c r="BK77" s="50">
        <v>5</v>
      </c>
    </row>
    <row r="78" spans="17:63" ht="15.75" x14ac:dyDescent="0.2">
      <c r="AH78" s="50">
        <v>1</v>
      </c>
      <c r="AU78" s="50">
        <v>5</v>
      </c>
      <c r="AZ78" s="50">
        <v>2</v>
      </c>
      <c r="BK78" s="50">
        <v>5</v>
      </c>
    </row>
    <row r="79" spans="17:63" ht="15.75" x14ac:dyDescent="0.2">
      <c r="AH79" s="50">
        <v>1</v>
      </c>
      <c r="AU79" s="50">
        <v>5</v>
      </c>
      <c r="AZ79" s="50">
        <v>2</v>
      </c>
      <c r="BK79" s="50">
        <v>5</v>
      </c>
    </row>
    <row r="80" spans="17:63" ht="15.75" x14ac:dyDescent="0.2">
      <c r="AH80" s="50">
        <v>1</v>
      </c>
      <c r="AU80" s="50">
        <v>5</v>
      </c>
      <c r="AZ80" s="50">
        <v>2</v>
      </c>
      <c r="BK80" s="50">
        <v>5</v>
      </c>
    </row>
    <row r="81" spans="34:63" ht="15.75" x14ac:dyDescent="0.2">
      <c r="AH81" s="50">
        <v>1</v>
      </c>
      <c r="AU81" s="50">
        <v>5</v>
      </c>
      <c r="AZ81" s="50">
        <v>2</v>
      </c>
      <c r="BK81">
        <f>SUM(BK3:BK80)</f>
        <v>378</v>
      </c>
    </row>
    <row r="82" spans="34:63" ht="15.75" x14ac:dyDescent="0.2">
      <c r="AH82" s="50">
        <v>1</v>
      </c>
      <c r="AU82" s="50">
        <v>5</v>
      </c>
      <c r="AZ82" s="50">
        <v>1</v>
      </c>
    </row>
    <row r="83" spans="34:63" ht="15.75" x14ac:dyDescent="0.2">
      <c r="AH83" s="50">
        <v>1</v>
      </c>
      <c r="AU83" s="50">
        <v>5</v>
      </c>
      <c r="AZ83" s="50">
        <v>1</v>
      </c>
    </row>
    <row r="84" spans="34:63" ht="15.75" x14ac:dyDescent="0.2">
      <c r="AH84">
        <f>SUM(AH2:AH83)</f>
        <v>82</v>
      </c>
      <c r="AU84" s="50">
        <v>5</v>
      </c>
      <c r="AZ84" s="50">
        <v>1</v>
      </c>
    </row>
    <row r="85" spans="34:63" ht="15.75" x14ac:dyDescent="0.2">
      <c r="AU85" s="50">
        <v>5</v>
      </c>
      <c r="AZ85" s="50">
        <v>1</v>
      </c>
    </row>
    <row r="86" spans="34:63" ht="15.75" x14ac:dyDescent="0.2">
      <c r="AU86" s="50">
        <v>5</v>
      </c>
      <c r="AZ86" s="50">
        <v>1</v>
      </c>
    </row>
    <row r="87" spans="34:63" ht="15.75" x14ac:dyDescent="0.2">
      <c r="AU87" s="50">
        <v>5</v>
      </c>
      <c r="AZ87" s="50">
        <v>1</v>
      </c>
    </row>
    <row r="88" spans="34:63" ht="15.75" x14ac:dyDescent="0.2">
      <c r="AU88" s="50">
        <v>5</v>
      </c>
      <c r="AZ88" s="50">
        <v>1</v>
      </c>
    </row>
    <row r="89" spans="34:63" ht="15.75" x14ac:dyDescent="0.2">
      <c r="AU89" s="50">
        <v>5</v>
      </c>
      <c r="AZ89" s="50">
        <v>1</v>
      </c>
    </row>
    <row r="90" spans="34:63" ht="15.75" x14ac:dyDescent="0.2">
      <c r="AU90" s="50">
        <v>5</v>
      </c>
      <c r="AZ90">
        <f>SUM(AZ3:AZ89)</f>
        <v>136</v>
      </c>
    </row>
    <row r="91" spans="34:63" ht="15.75" x14ac:dyDescent="0.2">
      <c r="AU91" s="50">
        <v>5</v>
      </c>
    </row>
    <row r="92" spans="34:63" ht="15.75" x14ac:dyDescent="0.2">
      <c r="AU92" s="50">
        <v>5</v>
      </c>
    </row>
    <row r="93" spans="34:63" ht="15.75" x14ac:dyDescent="0.2">
      <c r="AU93" s="50">
        <v>5</v>
      </c>
    </row>
    <row r="94" spans="34:63" ht="15.75" x14ac:dyDescent="0.2">
      <c r="AU94" s="50">
        <v>5</v>
      </c>
    </row>
    <row r="95" spans="34:63" ht="15.75" x14ac:dyDescent="0.2">
      <c r="AU95" s="50">
        <v>5</v>
      </c>
    </row>
    <row r="96" spans="34:63" ht="15.75" x14ac:dyDescent="0.2">
      <c r="AU96" s="50">
        <v>5</v>
      </c>
    </row>
    <row r="97" spans="47:47" ht="15.75" x14ac:dyDescent="0.2">
      <c r="AU97" s="50">
        <v>5</v>
      </c>
    </row>
    <row r="98" spans="47:47" ht="15.75" x14ac:dyDescent="0.2">
      <c r="AU98" s="50">
        <v>5</v>
      </c>
    </row>
    <row r="99" spans="47:47" ht="15.75" x14ac:dyDescent="0.2">
      <c r="AU99" s="50">
        <v>5</v>
      </c>
    </row>
    <row r="100" spans="47:47" ht="15.75" x14ac:dyDescent="0.2">
      <c r="AU100" s="50">
        <v>5</v>
      </c>
    </row>
    <row r="101" spans="47:47" ht="15.75" x14ac:dyDescent="0.2">
      <c r="AU101" s="50">
        <v>5</v>
      </c>
    </row>
    <row r="102" spans="47:47" ht="15.75" x14ac:dyDescent="0.2">
      <c r="AU102" s="50">
        <v>5</v>
      </c>
    </row>
    <row r="103" spans="47:47" ht="15.75" x14ac:dyDescent="0.2">
      <c r="AU103" s="50">
        <v>5</v>
      </c>
    </row>
    <row r="104" spans="47:47" ht="15.75" x14ac:dyDescent="0.2">
      <c r="AU104" s="50">
        <v>5</v>
      </c>
    </row>
    <row r="105" spans="47:47" ht="15.75" x14ac:dyDescent="0.2">
      <c r="AU105" s="50">
        <v>5</v>
      </c>
    </row>
    <row r="106" spans="47:47" ht="15.75" x14ac:dyDescent="0.2">
      <c r="AU106" s="50">
        <v>5</v>
      </c>
    </row>
    <row r="107" spans="47:47" ht="15.75" x14ac:dyDescent="0.2">
      <c r="AU107" s="50">
        <v>5</v>
      </c>
    </row>
    <row r="108" spans="47:47" ht="15.75" x14ac:dyDescent="0.2">
      <c r="AU108" s="50">
        <v>5</v>
      </c>
    </row>
    <row r="109" spans="47:47" ht="15.75" x14ac:dyDescent="0.2">
      <c r="AU109" s="50">
        <v>5</v>
      </c>
    </row>
    <row r="110" spans="47:47" ht="15.75" x14ac:dyDescent="0.2">
      <c r="AU110" s="50">
        <v>5</v>
      </c>
    </row>
    <row r="111" spans="47:47" ht="15.75" x14ac:dyDescent="0.2">
      <c r="AU111" s="50">
        <v>5</v>
      </c>
    </row>
    <row r="112" spans="47:47" ht="15.75" x14ac:dyDescent="0.2">
      <c r="AU112" s="50">
        <v>5</v>
      </c>
    </row>
    <row r="113" spans="47:47" ht="15.75" x14ac:dyDescent="0.2">
      <c r="AU113" s="50">
        <v>5</v>
      </c>
    </row>
    <row r="114" spans="47:47" ht="15.75" x14ac:dyDescent="0.2">
      <c r="AU114" s="50">
        <v>5</v>
      </c>
    </row>
    <row r="115" spans="47:47" ht="15.75" x14ac:dyDescent="0.2">
      <c r="AU115" s="50">
        <v>5</v>
      </c>
    </row>
    <row r="116" spans="47:47" ht="15.75" x14ac:dyDescent="0.2">
      <c r="AU116" s="50">
        <v>5</v>
      </c>
    </row>
    <row r="117" spans="47:47" ht="15.75" x14ac:dyDescent="0.2">
      <c r="AU117" s="50">
        <v>5</v>
      </c>
    </row>
    <row r="118" spans="47:47" ht="15.75" x14ac:dyDescent="0.2">
      <c r="AU118" s="50">
        <v>5</v>
      </c>
    </row>
    <row r="119" spans="47:47" ht="15.75" x14ac:dyDescent="0.2">
      <c r="AU119" s="50">
        <v>5</v>
      </c>
    </row>
    <row r="120" spans="47:47" ht="15.75" x14ac:dyDescent="0.2">
      <c r="AU120" s="50">
        <v>5</v>
      </c>
    </row>
    <row r="121" spans="47:47" ht="15.75" x14ac:dyDescent="0.2">
      <c r="AU121" s="50">
        <v>5</v>
      </c>
    </row>
    <row r="122" spans="47:47" ht="15.75" x14ac:dyDescent="0.2">
      <c r="AU122" s="50">
        <v>5</v>
      </c>
    </row>
    <row r="123" spans="47:47" ht="15.75" x14ac:dyDescent="0.2">
      <c r="AU123" s="50">
        <v>5</v>
      </c>
    </row>
    <row r="124" spans="47:47" ht="15.75" x14ac:dyDescent="0.2">
      <c r="AU124" s="50">
        <v>5</v>
      </c>
    </row>
    <row r="125" spans="47:47" ht="15.75" x14ac:dyDescent="0.2">
      <c r="AU125" s="50">
        <v>5</v>
      </c>
    </row>
    <row r="126" spans="47:47" x14ac:dyDescent="0.2">
      <c r="AU126" s="57">
        <v>16</v>
      </c>
    </row>
    <row r="127" spans="47:47" x14ac:dyDescent="0.2">
      <c r="AU127" s="58"/>
    </row>
    <row r="128" spans="47:47" x14ac:dyDescent="0.2">
      <c r="AU128" s="57">
        <v>9</v>
      </c>
    </row>
    <row r="129" spans="47:47" x14ac:dyDescent="0.2">
      <c r="AU129" s="58"/>
    </row>
    <row r="130" spans="47:47" ht="15.75" x14ac:dyDescent="0.2">
      <c r="AU130" s="50">
        <v>6</v>
      </c>
    </row>
    <row r="131" spans="47:47" ht="15.75" x14ac:dyDescent="0.2">
      <c r="AU131" s="50">
        <v>6</v>
      </c>
    </row>
    <row r="132" spans="47:47" ht="15.75" x14ac:dyDescent="0.2">
      <c r="AU132" s="50">
        <v>6</v>
      </c>
    </row>
    <row r="133" spans="47:47" ht="15.75" x14ac:dyDescent="0.2">
      <c r="AU133" s="50">
        <v>6</v>
      </c>
    </row>
    <row r="134" spans="47:47" ht="15.75" x14ac:dyDescent="0.2">
      <c r="AU134" s="50">
        <v>7</v>
      </c>
    </row>
    <row r="135" spans="47:47" ht="15.75" x14ac:dyDescent="0.2">
      <c r="AU135" s="50">
        <v>19</v>
      </c>
    </row>
    <row r="136" spans="47:47" x14ac:dyDescent="0.2">
      <c r="AU136">
        <f>SUM(AU3:AU135)</f>
        <v>672</v>
      </c>
    </row>
  </sheetData>
  <mergeCells count="13">
    <mergeCell ref="AU128:AU129"/>
    <mergeCell ref="AU29:AU30"/>
    <mergeCell ref="AU36:AU37"/>
    <mergeCell ref="AU49:AU50"/>
    <mergeCell ref="AU51:AU52"/>
    <mergeCell ref="AU53:AU54"/>
    <mergeCell ref="AU126:AU127"/>
    <mergeCell ref="AU26:AU27"/>
    <mergeCell ref="AU4:AU5"/>
    <mergeCell ref="AU18:AU19"/>
    <mergeCell ref="AU20:AU21"/>
    <mergeCell ref="AU22:AU23"/>
    <mergeCell ref="AU24:AU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design comparison</vt:lpstr>
      <vt:lpstr>cms</vt:lpstr>
      <vt:lpstr>table vs div</vt:lpstr>
      <vt:lpstr>skip nav</vt:lpstr>
      <vt:lpstr>time comparison</vt:lpstr>
      <vt:lpstr>sorted best to worst</vt:lpstr>
      <vt:lpstr>errors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2012-06-18T03:49:30Z</dcterms:modified>
</cp:coreProperties>
</file>