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"/>
    </mc:Choice>
  </mc:AlternateContent>
  <xr:revisionPtr revIDLastSave="204" documentId="8_{DEF5B550-E721-42D3-9646-132114FED53C}" xr6:coauthVersionLast="47" xr6:coauthVersionMax="47" xr10:uidLastSave="{411D34E9-02D1-4EFC-8947-0A712FA1D854}"/>
  <bookViews>
    <workbookView xWindow="-110" yWindow="-110" windowWidth="22780" windowHeight="14660" activeTab="1" xr2:uid="{3D757F4C-D547-47E8-8123-9656BEEE5D49}"/>
  </bookViews>
  <sheets>
    <sheet name="lease v purchase" sheetId="2" r:id="rId1"/>
    <sheet name="l v p 2" sheetId="1" r:id="rId2"/>
    <sheet name="Mortgage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4" l="1"/>
  <c r="B17" i="1"/>
  <c r="B46" i="1" s="1"/>
  <c r="C46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2" i="1"/>
  <c r="C22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3" i="1"/>
  <c r="B22" i="1"/>
  <c r="D7" i="1"/>
  <c r="D71" i="2"/>
  <c r="D70" i="2"/>
  <c r="D67" i="2"/>
  <c r="D68" i="2"/>
  <c r="D69" i="2"/>
  <c r="D66" i="2"/>
  <c r="C67" i="2"/>
  <c r="C68" i="2"/>
  <c r="C69" i="2"/>
  <c r="C66" i="2"/>
  <c r="B69" i="2"/>
  <c r="B66" i="2"/>
  <c r="B55" i="2"/>
  <c r="B56" i="2"/>
  <c r="B54" i="2"/>
  <c r="D46" i="1" l="1"/>
  <c r="D47" i="1" s="1"/>
  <c r="D48" i="1" s="1"/>
  <c r="I15" i="1" s="1"/>
  <c r="B57" i="2"/>
  <c r="B53" i="2"/>
  <c r="D42" i="2"/>
  <c r="D41" i="2"/>
  <c r="D38" i="2"/>
  <c r="D39" i="2"/>
  <c r="D40" i="2"/>
  <c r="D37" i="2"/>
  <c r="C38" i="2"/>
  <c r="C39" i="2"/>
  <c r="C40" i="2"/>
  <c r="C37" i="2"/>
  <c r="B37" i="2"/>
  <c r="B29" i="2"/>
  <c r="C28" i="2"/>
  <c r="B28" i="2"/>
  <c r="C25" i="2"/>
  <c r="C26" i="2"/>
  <c r="C27" i="2"/>
  <c r="C24" i="2"/>
  <c r="B24" i="2"/>
  <c r="H10" i="1" l="1"/>
  <c r="D49" i="1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J8" i="4"/>
  <c r="F9" i="4"/>
  <c r="J9" i="4" s="1"/>
  <c r="F10" i="4" s="1"/>
  <c r="J10" i="4" s="1"/>
  <c r="F11" i="4" s="1"/>
  <c r="J11" i="4" s="1"/>
  <c r="F12" i="4" s="1"/>
  <c r="J12" i="4" s="1"/>
  <c r="F13" i="4"/>
  <c r="J13" i="4" s="1"/>
  <c r="F14" i="4" s="1"/>
  <c r="J14" i="4" s="1"/>
  <c r="F15" i="4" s="1"/>
  <c r="J15" i="4" s="1"/>
  <c r="F16" i="4" s="1"/>
  <c r="J16" i="4" s="1"/>
  <c r="F17" i="4" s="1"/>
  <c r="J17" i="4" s="1"/>
  <c r="F18" i="4" s="1"/>
  <c r="J18" i="4" s="1"/>
  <c r="F19" i="4" s="1"/>
  <c r="J19" i="4" s="1"/>
  <c r="F20" i="4" s="1"/>
  <c r="J20" i="4" s="1"/>
  <c r="F21" i="4" s="1"/>
  <c r="J21" i="4" s="1"/>
  <c r="F22" i="4" s="1"/>
  <c r="J22" i="4" s="1"/>
  <c r="F23" i="4" s="1"/>
  <c r="J23" i="4" s="1"/>
  <c r="F24" i="4" s="1"/>
  <c r="J24" i="4" s="1"/>
  <c r="F25" i="4" s="1"/>
  <c r="J25" i="4" s="1"/>
  <c r="F26" i="4" s="1"/>
  <c r="J26" i="4" s="1"/>
  <c r="F27" i="4" s="1"/>
  <c r="J27" i="4" s="1"/>
  <c r="F28" i="4" s="1"/>
  <c r="J28" i="4" s="1"/>
  <c r="F29" i="4" s="1"/>
  <c r="J29" i="4" s="1"/>
  <c r="F30" i="4" s="1"/>
  <c r="J30" i="4" s="1"/>
  <c r="F31" i="4" s="1"/>
  <c r="J31" i="4" s="1"/>
  <c r="F32" i="4" s="1"/>
  <c r="J32" i="4" s="1"/>
  <c r="F33" i="4" s="1"/>
  <c r="J33" i="4" s="1"/>
  <c r="F34" i="4" s="1"/>
  <c r="J34" i="4" s="1"/>
  <c r="F35" i="4" s="1"/>
  <c r="J35" i="4" s="1"/>
  <c r="F36" i="4" s="1"/>
  <c r="J36" i="4" s="1"/>
  <c r="F37" i="4" s="1"/>
  <c r="J37" i="4" s="1"/>
  <c r="F38" i="4" s="1"/>
  <c r="J38" i="4" s="1"/>
  <c r="F39" i="4" s="1"/>
  <c r="J39" i="4" s="1"/>
  <c r="F40" i="4" s="1"/>
  <c r="J40" i="4" s="1"/>
  <c r="F41" i="4" s="1"/>
  <c r="J41" i="4" s="1"/>
  <c r="F42" i="4" s="1"/>
  <c r="J42" i="4" s="1"/>
  <c r="F43" i="4" s="1"/>
  <c r="J43" i="4" s="1"/>
  <c r="F44" i="4" s="1"/>
  <c r="J44" i="4" s="1"/>
  <c r="F45" i="4" s="1"/>
  <c r="J45" i="4" s="1"/>
  <c r="F46" i="4" s="1"/>
  <c r="J46" i="4" s="1"/>
  <c r="F47" i="4" s="1"/>
  <c r="J47" i="4" s="1"/>
  <c r="F48" i="4" s="1"/>
  <c r="J48" i="4" s="1"/>
  <c r="F49" i="4" s="1"/>
  <c r="J49" i="4" s="1"/>
  <c r="F50" i="4" s="1"/>
  <c r="J50" i="4" s="1"/>
  <c r="F51" i="4" s="1"/>
  <c r="J51" i="4" s="1"/>
  <c r="F52" i="4" s="1"/>
  <c r="J52" i="4" s="1"/>
  <c r="F53" i="4" s="1"/>
  <c r="J53" i="4" s="1"/>
  <c r="F54" i="4" s="1"/>
  <c r="J54" i="4" s="1"/>
  <c r="F55" i="4" s="1"/>
  <c r="J55" i="4" s="1"/>
  <c r="F56" i="4" s="1"/>
  <c r="J56" i="4" s="1"/>
  <c r="F57" i="4" s="1"/>
  <c r="J57" i="4" s="1"/>
  <c r="F58" i="4" s="1"/>
  <c r="J58" i="4" s="1"/>
  <c r="F59" i="4" s="1"/>
  <c r="J59" i="4" s="1"/>
  <c r="F60" i="4" s="1"/>
  <c r="J60" i="4" s="1"/>
  <c r="F61" i="4" s="1"/>
  <c r="J61" i="4" s="1"/>
  <c r="F62" i="4" s="1"/>
  <c r="J62" i="4" s="1"/>
  <c r="F63" i="4" s="1"/>
  <c r="J63" i="4" s="1"/>
  <c r="F64" i="4" s="1"/>
  <c r="J64" i="4" s="1"/>
  <c r="F65" i="4" s="1"/>
  <c r="J65" i="4" s="1"/>
  <c r="F66" i="4" s="1"/>
  <c r="J66" i="4" s="1"/>
  <c r="F67" i="4" s="1"/>
  <c r="J67" i="4" s="1"/>
  <c r="F68" i="4" s="1"/>
  <c r="J68" i="4" s="1"/>
  <c r="F69" i="4" s="1"/>
  <c r="J69" i="4" s="1"/>
  <c r="F70" i="4" s="1"/>
  <c r="J70" i="4" s="1"/>
  <c r="F71" i="4" s="1"/>
  <c r="J71" i="4" s="1"/>
  <c r="F72" i="4" s="1"/>
  <c r="J72" i="4" s="1"/>
  <c r="F73" i="4" s="1"/>
  <c r="J73" i="4" s="1"/>
  <c r="F74" i="4" s="1"/>
  <c r="J74" i="4" s="1"/>
  <c r="F75" i="4" s="1"/>
  <c r="J75" i="4" s="1"/>
  <c r="F76" i="4" s="1"/>
  <c r="J76" i="4" s="1"/>
  <c r="F77" i="4" s="1"/>
  <c r="J77" i="4" s="1"/>
  <c r="F78" i="4" s="1"/>
  <c r="J78" i="4" s="1"/>
  <c r="F79" i="4" s="1"/>
  <c r="J79" i="4" s="1"/>
  <c r="F80" i="4" s="1"/>
  <c r="J80" i="4" s="1"/>
  <c r="F81" i="4" s="1"/>
  <c r="J81" i="4" s="1"/>
  <c r="F82" i="4" s="1"/>
  <c r="J82" i="4" s="1"/>
  <c r="F83" i="4" s="1"/>
  <c r="J83" i="4" s="1"/>
  <c r="F84" i="4" s="1"/>
  <c r="J84" i="4" s="1"/>
  <c r="F85" i="4" s="1"/>
  <c r="J85" i="4" s="1"/>
  <c r="F86" i="4" s="1"/>
  <c r="J86" i="4" s="1"/>
  <c r="F87" i="4" s="1"/>
  <c r="J87" i="4" s="1"/>
  <c r="F88" i="4" s="1"/>
  <c r="J88" i="4" s="1"/>
  <c r="F89" i="4" s="1"/>
  <c r="J89" i="4" s="1"/>
  <c r="F90" i="4" s="1"/>
  <c r="J90" i="4" s="1"/>
  <c r="F91" i="4" s="1"/>
  <c r="J91" i="4" s="1"/>
  <c r="F92" i="4" s="1"/>
  <c r="J92" i="4" s="1"/>
  <c r="F93" i="4" s="1"/>
  <c r="J93" i="4" s="1"/>
  <c r="F94" i="4" s="1"/>
  <c r="J94" i="4" s="1"/>
  <c r="F95" i="4" s="1"/>
  <c r="J95" i="4" s="1"/>
  <c r="F96" i="4" s="1"/>
  <c r="J96" i="4" s="1"/>
  <c r="F97" i="4" s="1"/>
  <c r="J97" i="4" s="1"/>
  <c r="F98" i="4" s="1"/>
  <c r="J98" i="4" s="1"/>
  <c r="F99" i="4" s="1"/>
  <c r="J99" i="4" s="1"/>
  <c r="F100" i="4" s="1"/>
  <c r="J100" i="4" s="1"/>
  <c r="F101" i="4" s="1"/>
  <c r="J101" i="4" s="1"/>
  <c r="F102" i="4" s="1"/>
  <c r="J102" i="4" s="1"/>
  <c r="F103" i="4" s="1"/>
  <c r="J103" i="4" s="1"/>
  <c r="F104" i="4" s="1"/>
  <c r="J104" i="4" s="1"/>
  <c r="F105" i="4" s="1"/>
  <c r="J105" i="4" s="1"/>
  <c r="F106" i="4" s="1"/>
  <c r="J106" i="4" s="1"/>
  <c r="F107" i="4" s="1"/>
  <c r="J107" i="4" s="1"/>
  <c r="F108" i="4" s="1"/>
  <c r="J108" i="4" s="1"/>
  <c r="F109" i="4" s="1"/>
  <c r="J109" i="4" s="1"/>
  <c r="F110" i="4" s="1"/>
  <c r="J110" i="4" s="1"/>
  <c r="F111" i="4" s="1"/>
  <c r="J111" i="4" s="1"/>
  <c r="F112" i="4" s="1"/>
  <c r="J112" i="4" s="1"/>
  <c r="F113" i="4" s="1"/>
  <c r="J113" i="4" s="1"/>
  <c r="F114" i="4" s="1"/>
  <c r="J114" i="4" s="1"/>
  <c r="F115" i="4" s="1"/>
  <c r="J115" i="4" s="1"/>
  <c r="F116" i="4" s="1"/>
  <c r="J116" i="4" s="1"/>
  <c r="F117" i="4" s="1"/>
  <c r="J117" i="4" s="1"/>
  <c r="F118" i="4" s="1"/>
  <c r="J118" i="4" s="1"/>
  <c r="F119" i="4" s="1"/>
  <c r="J119" i="4" s="1"/>
  <c r="F120" i="4" s="1"/>
  <c r="J120" i="4" s="1"/>
  <c r="F121" i="4" s="1"/>
  <c r="J121" i="4" s="1"/>
  <c r="F122" i="4" s="1"/>
  <c r="J122" i="4" s="1"/>
  <c r="F123" i="4" s="1"/>
  <c r="J123" i="4" s="1"/>
  <c r="F124" i="4" s="1"/>
  <c r="J124" i="4" s="1"/>
  <c r="F125" i="4" s="1"/>
  <c r="J125" i="4" s="1"/>
  <c r="F126" i="4" s="1"/>
  <c r="J126" i="4" s="1"/>
  <c r="F127" i="4" s="1"/>
  <c r="J127" i="4" s="1"/>
  <c r="F128" i="4" s="1"/>
  <c r="J128" i="4" s="1"/>
  <c r="F129" i="4" s="1"/>
  <c r="J129" i="4" s="1"/>
  <c r="F130" i="4" s="1"/>
  <c r="J130" i="4" s="1"/>
  <c r="F131" i="4" s="1"/>
  <c r="J131" i="4" s="1"/>
  <c r="F132" i="4" s="1"/>
  <c r="J132" i="4" s="1"/>
  <c r="F133" i="4" s="1"/>
  <c r="J133" i="4" s="1"/>
  <c r="F134" i="4" s="1"/>
  <c r="J134" i="4" s="1"/>
  <c r="F135" i="4" s="1"/>
  <c r="J135" i="4" s="1"/>
  <c r="F136" i="4" s="1"/>
  <c r="J136" i="4" s="1"/>
  <c r="F137" i="4" s="1"/>
  <c r="J137" i="4" s="1"/>
  <c r="F138" i="4" s="1"/>
  <c r="J138" i="4" s="1"/>
  <c r="F139" i="4" s="1"/>
  <c r="J139" i="4" s="1"/>
  <c r="F140" i="4" s="1"/>
  <c r="J140" i="4" s="1"/>
  <c r="F141" i="4" s="1"/>
  <c r="J141" i="4" s="1"/>
  <c r="F142" i="4" s="1"/>
  <c r="J142" i="4" s="1"/>
  <c r="F143" i="4" s="1"/>
  <c r="J143" i="4" s="1"/>
  <c r="F144" i="4" s="1"/>
  <c r="J144" i="4" s="1"/>
  <c r="F145" i="4" s="1"/>
  <c r="J145" i="4" s="1"/>
  <c r="F146" i="4" s="1"/>
  <c r="J146" i="4" s="1"/>
  <c r="F147" i="4" s="1"/>
  <c r="J147" i="4" s="1"/>
  <c r="F148" i="4" s="1"/>
  <c r="J148" i="4" s="1"/>
  <c r="F149" i="4" s="1"/>
  <c r="J149" i="4" s="1"/>
  <c r="F150" i="4" s="1"/>
  <c r="J150" i="4" s="1"/>
  <c r="F151" i="4" s="1"/>
  <c r="J151" i="4" s="1"/>
  <c r="F152" i="4" s="1"/>
  <c r="J152" i="4" s="1"/>
  <c r="F153" i="4" s="1"/>
  <c r="J153" i="4" s="1"/>
  <c r="F154" i="4" s="1"/>
  <c r="J154" i="4" s="1"/>
  <c r="F155" i="4" s="1"/>
  <c r="J155" i="4" s="1"/>
  <c r="F156" i="4" s="1"/>
  <c r="J156" i="4" s="1"/>
  <c r="F157" i="4" s="1"/>
  <c r="J157" i="4" s="1"/>
  <c r="F158" i="4" s="1"/>
  <c r="J158" i="4" s="1"/>
  <c r="F159" i="4" s="1"/>
  <c r="J159" i="4" s="1"/>
  <c r="F160" i="4" s="1"/>
  <c r="J160" i="4" s="1"/>
  <c r="F161" i="4" s="1"/>
  <c r="J161" i="4" s="1"/>
  <c r="F162" i="4" s="1"/>
  <c r="J162" i="4" s="1"/>
  <c r="F163" i="4" s="1"/>
  <c r="J163" i="4" s="1"/>
  <c r="F164" i="4" s="1"/>
  <c r="J164" i="4" s="1"/>
  <c r="F165" i="4" s="1"/>
  <c r="J165" i="4" s="1"/>
  <c r="F166" i="4" s="1"/>
  <c r="J166" i="4" s="1"/>
  <c r="F167" i="4" s="1"/>
  <c r="J167" i="4" s="1"/>
  <c r="F168" i="4" s="1"/>
  <c r="J168" i="4" s="1"/>
  <c r="F169" i="4" s="1"/>
  <c r="J169" i="4" s="1"/>
  <c r="F170" i="4" s="1"/>
  <c r="J170" i="4" s="1"/>
  <c r="F171" i="4" s="1"/>
  <c r="J171" i="4" s="1"/>
  <c r="F172" i="4" s="1"/>
  <c r="J172" i="4" s="1"/>
  <c r="F173" i="4" s="1"/>
  <c r="J173" i="4" s="1"/>
  <c r="F174" i="4" s="1"/>
  <c r="J174" i="4" s="1"/>
  <c r="F175" i="4" s="1"/>
  <c r="J175" i="4" s="1"/>
  <c r="F176" i="4" s="1"/>
  <c r="J176" i="4" s="1"/>
  <c r="F177" i="4" s="1"/>
  <c r="J177" i="4" s="1"/>
  <c r="F178" i="4" s="1"/>
  <c r="J178" i="4" s="1"/>
  <c r="F179" i="4" s="1"/>
  <c r="J179" i="4" s="1"/>
  <c r="F180" i="4" s="1"/>
  <c r="J180" i="4" s="1"/>
  <c r="F181" i="4" s="1"/>
  <c r="J181" i="4" s="1"/>
  <c r="F182" i="4" s="1"/>
  <c r="J182" i="4" s="1"/>
  <c r="F183" i="4" s="1"/>
  <c r="J183" i="4" s="1"/>
  <c r="F184" i="4" s="1"/>
  <c r="J184" i="4" s="1"/>
  <c r="F185" i="4" s="1"/>
  <c r="J185" i="4" s="1"/>
  <c r="F186" i="4" s="1"/>
  <c r="J186" i="4" s="1"/>
  <c r="F187" i="4" s="1"/>
  <c r="J187" i="4" s="1"/>
  <c r="F188" i="4" s="1"/>
  <c r="J188" i="4" s="1"/>
  <c r="F189" i="4" s="1"/>
  <c r="J189" i="4" s="1"/>
  <c r="F190" i="4" s="1"/>
  <c r="J190" i="4" s="1"/>
  <c r="F191" i="4" s="1"/>
  <c r="J191" i="4" s="1"/>
  <c r="F192" i="4" s="1"/>
  <c r="J192" i="4" s="1"/>
  <c r="F193" i="4" s="1"/>
  <c r="J193" i="4" s="1"/>
  <c r="F194" i="4" s="1"/>
  <c r="J194" i="4" s="1"/>
  <c r="F195" i="4" s="1"/>
  <c r="J195" i="4" s="1"/>
  <c r="F196" i="4" s="1"/>
  <c r="J196" i="4" s="1"/>
  <c r="F197" i="4" s="1"/>
  <c r="J197" i="4" s="1"/>
  <c r="F198" i="4" s="1"/>
  <c r="J198" i="4" s="1"/>
  <c r="F199" i="4" s="1"/>
  <c r="J199" i="4" s="1"/>
  <c r="F200" i="4" s="1"/>
  <c r="J200" i="4" s="1"/>
  <c r="F201" i="4" s="1"/>
  <c r="J201" i="4" s="1"/>
  <c r="F202" i="4" s="1"/>
  <c r="J202" i="4" s="1"/>
  <c r="F203" i="4" s="1"/>
  <c r="J203" i="4" s="1"/>
  <c r="F204" i="4" s="1"/>
  <c r="J204" i="4" s="1"/>
  <c r="F205" i="4" s="1"/>
  <c r="J205" i="4" s="1"/>
  <c r="F206" i="4" s="1"/>
  <c r="J206" i="4" s="1"/>
  <c r="F207" i="4" s="1"/>
  <c r="J207" i="4" s="1"/>
  <c r="F208" i="4" s="1"/>
  <c r="J208" i="4" s="1"/>
  <c r="F209" i="4" s="1"/>
  <c r="J209" i="4" s="1"/>
  <c r="F210" i="4" s="1"/>
  <c r="J210" i="4" s="1"/>
  <c r="F211" i="4" s="1"/>
  <c r="J211" i="4" s="1"/>
  <c r="F212" i="4" s="1"/>
  <c r="J212" i="4" s="1"/>
  <c r="F213" i="4" s="1"/>
  <c r="J213" i="4" s="1"/>
  <c r="F214" i="4" s="1"/>
  <c r="J214" i="4" s="1"/>
  <c r="F215" i="4" s="1"/>
  <c r="J215" i="4" s="1"/>
  <c r="F216" i="4" s="1"/>
  <c r="J216" i="4" s="1"/>
  <c r="F217" i="4" s="1"/>
  <c r="J217" i="4" s="1"/>
  <c r="F218" i="4" s="1"/>
  <c r="J218" i="4" s="1"/>
  <c r="F219" i="4" s="1"/>
  <c r="J219" i="4" s="1"/>
  <c r="F220" i="4" s="1"/>
  <c r="J220" i="4" s="1"/>
  <c r="F221" i="4" s="1"/>
  <c r="J221" i="4" s="1"/>
  <c r="F222" i="4" s="1"/>
  <c r="J222" i="4" s="1"/>
  <c r="F223" i="4" s="1"/>
  <c r="J223" i="4" s="1"/>
  <c r="F224" i="4" s="1"/>
  <c r="J224" i="4" s="1"/>
  <c r="F225" i="4" s="1"/>
  <c r="J225" i="4" s="1"/>
  <c r="F226" i="4" s="1"/>
  <c r="J226" i="4" s="1"/>
  <c r="F227" i="4" s="1"/>
  <c r="J227" i="4" s="1"/>
  <c r="F228" i="4" s="1"/>
  <c r="J228" i="4" s="1"/>
  <c r="F229" i="4" s="1"/>
  <c r="J229" i="4" s="1"/>
  <c r="F230" i="4" s="1"/>
  <c r="J230" i="4" s="1"/>
  <c r="F231" i="4" s="1"/>
  <c r="J231" i="4" s="1"/>
  <c r="F232" i="4" s="1"/>
  <c r="J232" i="4" s="1"/>
  <c r="F233" i="4" s="1"/>
  <c r="J233" i="4" s="1"/>
  <c r="F234" i="4" s="1"/>
  <c r="J234" i="4" s="1"/>
  <c r="F235" i="4" s="1"/>
  <c r="J235" i="4" s="1"/>
  <c r="F236" i="4" s="1"/>
  <c r="J236" i="4" s="1"/>
  <c r="F237" i="4" s="1"/>
  <c r="J237" i="4" s="1"/>
  <c r="F238" i="4" s="1"/>
  <c r="J238" i="4" s="1"/>
  <c r="F239" i="4" s="1"/>
  <c r="J239" i="4" s="1"/>
  <c r="F240" i="4" s="1"/>
  <c r="J240" i="4" s="1"/>
  <c r="F241" i="4" s="1"/>
  <c r="J241" i="4" s="1"/>
  <c r="F242" i="4" s="1"/>
  <c r="J242" i="4" s="1"/>
  <c r="F243" i="4" s="1"/>
  <c r="J243" i="4" s="1"/>
  <c r="F244" i="4" s="1"/>
  <c r="J244" i="4" s="1"/>
  <c r="F245" i="4" s="1"/>
  <c r="J245" i="4" s="1"/>
  <c r="F246" i="4" s="1"/>
  <c r="J246" i="4" s="1"/>
  <c r="F247" i="4" s="1"/>
  <c r="J247" i="4" s="1"/>
  <c r="F248" i="4" s="1"/>
  <c r="J248" i="4" s="1"/>
  <c r="F249" i="4" s="1"/>
  <c r="J249" i="4" s="1"/>
  <c r="F250" i="4" s="1"/>
  <c r="J250" i="4" s="1"/>
  <c r="F251" i="4" s="1"/>
  <c r="J251" i="4" s="1"/>
  <c r="F252" i="4" s="1"/>
  <c r="J252" i="4" s="1"/>
  <c r="F253" i="4" s="1"/>
  <c r="J253" i="4" s="1"/>
  <c r="F254" i="4" s="1"/>
  <c r="J254" i="4" s="1"/>
  <c r="F255" i="4" s="1"/>
  <c r="J255" i="4" s="1"/>
  <c r="F256" i="4" s="1"/>
  <c r="J256" i="4" s="1"/>
  <c r="F257" i="4" s="1"/>
  <c r="J257" i="4" s="1"/>
  <c r="F258" i="4" s="1"/>
  <c r="J258" i="4" s="1"/>
  <c r="F259" i="4" s="1"/>
  <c r="J259" i="4" s="1"/>
  <c r="F260" i="4" s="1"/>
  <c r="J260" i="4" s="1"/>
  <c r="F261" i="4" s="1"/>
  <c r="J261" i="4" s="1"/>
  <c r="F262" i="4" s="1"/>
  <c r="J262" i="4" s="1"/>
  <c r="F263" i="4" s="1"/>
  <c r="J263" i="4" s="1"/>
  <c r="F264" i="4" s="1"/>
  <c r="J264" i="4" s="1"/>
  <c r="F265" i="4" s="1"/>
  <c r="J265" i="4" s="1"/>
  <c r="F266" i="4" s="1"/>
  <c r="J266" i="4" s="1"/>
  <c r="F267" i="4" s="1"/>
  <c r="J267" i="4" s="1"/>
  <c r="F268" i="4" s="1"/>
  <c r="J268" i="4" s="1"/>
  <c r="F269" i="4" s="1"/>
  <c r="J269" i="4" s="1"/>
  <c r="F270" i="4" s="1"/>
  <c r="J270" i="4" s="1"/>
  <c r="F271" i="4" s="1"/>
  <c r="J271" i="4" s="1"/>
  <c r="F272" i="4" s="1"/>
  <c r="J272" i="4" s="1"/>
  <c r="F273" i="4" s="1"/>
  <c r="J273" i="4" s="1"/>
  <c r="F274" i="4" s="1"/>
  <c r="J274" i="4" s="1"/>
  <c r="F275" i="4" s="1"/>
  <c r="J275" i="4" s="1"/>
  <c r="F276" i="4" s="1"/>
  <c r="J276" i="4" s="1"/>
  <c r="F277" i="4" s="1"/>
  <c r="J277" i="4" s="1"/>
  <c r="F278" i="4" s="1"/>
  <c r="J278" i="4" s="1"/>
  <c r="F279" i="4" s="1"/>
  <c r="J279" i="4" s="1"/>
  <c r="F280" i="4" s="1"/>
  <c r="J280" i="4" s="1"/>
  <c r="F281" i="4" s="1"/>
  <c r="J281" i="4" s="1"/>
  <c r="F282" i="4" s="1"/>
  <c r="J282" i="4" s="1"/>
  <c r="F283" i="4" s="1"/>
  <c r="J283" i="4" s="1"/>
  <c r="F284" i="4" s="1"/>
  <c r="J284" i="4" s="1"/>
  <c r="F285" i="4" s="1"/>
  <c r="J285" i="4" s="1"/>
  <c r="F286" i="4" s="1"/>
  <c r="J286" i="4" s="1"/>
  <c r="F287" i="4" s="1"/>
  <c r="J287" i="4" s="1"/>
  <c r="F288" i="4" s="1"/>
  <c r="J288" i="4" s="1"/>
  <c r="F289" i="4" s="1"/>
  <c r="J289" i="4" s="1"/>
  <c r="F290" i="4" s="1"/>
  <c r="J290" i="4" s="1"/>
  <c r="F291" i="4" s="1"/>
  <c r="J291" i="4" s="1"/>
  <c r="F292" i="4" s="1"/>
  <c r="J292" i="4" s="1"/>
  <c r="F293" i="4" s="1"/>
  <c r="J293" i="4" s="1"/>
  <c r="F294" i="4" s="1"/>
  <c r="J294" i="4" s="1"/>
  <c r="F295" i="4" s="1"/>
  <c r="J295" i="4" s="1"/>
  <c r="F296" i="4" s="1"/>
  <c r="J296" i="4" s="1"/>
  <c r="F297" i="4" s="1"/>
  <c r="J297" i="4" s="1"/>
  <c r="F298" i="4" s="1"/>
  <c r="J298" i="4" s="1"/>
  <c r="F299" i="4" s="1"/>
  <c r="J299" i="4" s="1"/>
  <c r="F300" i="4" s="1"/>
  <c r="J300" i="4" s="1"/>
  <c r="F301" i="4" s="1"/>
  <c r="J301" i="4" s="1"/>
  <c r="F302" i="4" s="1"/>
  <c r="J302" i="4" s="1"/>
  <c r="F303" i="4" s="1"/>
  <c r="J303" i="4" s="1"/>
  <c r="F304" i="4" s="1"/>
  <c r="J304" i="4" s="1"/>
  <c r="F305" i="4" s="1"/>
  <c r="J305" i="4" s="1"/>
  <c r="F306" i="4" s="1"/>
  <c r="J306" i="4" s="1"/>
  <c r="F307" i="4" s="1"/>
  <c r="J307" i="4" s="1"/>
  <c r="F308" i="4" s="1"/>
  <c r="J308" i="4" s="1"/>
  <c r="F309" i="4" s="1"/>
  <c r="J309" i="4" s="1"/>
  <c r="F310" i="4" s="1"/>
  <c r="J310" i="4" s="1"/>
  <c r="F311" i="4" s="1"/>
  <c r="J311" i="4" s="1"/>
  <c r="F312" i="4" s="1"/>
  <c r="J312" i="4" s="1"/>
  <c r="F313" i="4" s="1"/>
  <c r="J313" i="4" s="1"/>
  <c r="F314" i="4" s="1"/>
  <c r="J314" i="4" s="1"/>
  <c r="F315" i="4" s="1"/>
  <c r="J315" i="4" s="1"/>
  <c r="F316" i="4" s="1"/>
  <c r="J316" i="4" s="1"/>
  <c r="F317" i="4" s="1"/>
  <c r="J317" i="4" s="1"/>
  <c r="F318" i="4" s="1"/>
  <c r="J318" i="4" s="1"/>
  <c r="F319" i="4" s="1"/>
  <c r="J319" i="4" s="1"/>
  <c r="F320" i="4" s="1"/>
  <c r="J320" i="4" s="1"/>
  <c r="F321" i="4" s="1"/>
  <c r="J321" i="4" s="1"/>
  <c r="F322" i="4" s="1"/>
  <c r="J322" i="4" s="1"/>
  <c r="F323" i="4" s="1"/>
  <c r="J323" i="4" s="1"/>
  <c r="F324" i="4" s="1"/>
  <c r="J324" i="4" s="1"/>
  <c r="F325" i="4" s="1"/>
  <c r="J325" i="4" s="1"/>
  <c r="F326" i="4" s="1"/>
  <c r="J326" i="4" s="1"/>
  <c r="F327" i="4" s="1"/>
  <c r="J327" i="4" s="1"/>
  <c r="F328" i="4" s="1"/>
  <c r="J328" i="4" s="1"/>
  <c r="F329" i="4" s="1"/>
  <c r="J329" i="4" s="1"/>
  <c r="F330" i="4" s="1"/>
  <c r="J330" i="4" s="1"/>
  <c r="F331" i="4" s="1"/>
  <c r="J331" i="4" s="1"/>
  <c r="F332" i="4" s="1"/>
  <c r="J332" i="4" s="1"/>
  <c r="F333" i="4" s="1"/>
  <c r="J333" i="4" s="1"/>
  <c r="F334" i="4" s="1"/>
  <c r="J334" i="4" s="1"/>
  <c r="F335" i="4" s="1"/>
  <c r="J335" i="4" s="1"/>
  <c r="F336" i="4" s="1"/>
  <c r="J336" i="4" s="1"/>
  <c r="F337" i="4" s="1"/>
  <c r="J337" i="4" s="1"/>
  <c r="F338" i="4" s="1"/>
  <c r="J338" i="4" s="1"/>
  <c r="F339" i="4" s="1"/>
  <c r="J339" i="4" s="1"/>
  <c r="F340" i="4" s="1"/>
  <c r="J340" i="4" s="1"/>
  <c r="F341" i="4" s="1"/>
  <c r="J341" i="4" s="1"/>
  <c r="F342" i="4" s="1"/>
  <c r="J342" i="4" s="1"/>
  <c r="F343" i="4" s="1"/>
  <c r="J343" i="4" s="1"/>
  <c r="F344" i="4" s="1"/>
  <c r="J344" i="4" s="1"/>
  <c r="F345" i="4" s="1"/>
  <c r="J345" i="4" s="1"/>
  <c r="F346" i="4" s="1"/>
  <c r="J346" i="4" s="1"/>
  <c r="F347" i="4" s="1"/>
  <c r="J347" i="4" s="1"/>
  <c r="F348" i="4" s="1"/>
  <c r="J348" i="4" s="1"/>
  <c r="F349" i="4" s="1"/>
  <c r="J349" i="4" s="1"/>
  <c r="F350" i="4" s="1"/>
  <c r="J350" i="4" s="1"/>
  <c r="F351" i="4" s="1"/>
  <c r="J351" i="4" s="1"/>
  <c r="F352" i="4" s="1"/>
  <c r="J352" i="4" s="1"/>
  <c r="F353" i="4" s="1"/>
  <c r="J353" i="4" s="1"/>
  <c r="F354" i="4" s="1"/>
  <c r="J354" i="4" s="1"/>
  <c r="F355" i="4" s="1"/>
  <c r="J355" i="4" s="1"/>
  <c r="F356" i="4" s="1"/>
  <c r="J356" i="4" s="1"/>
  <c r="F357" i="4" s="1"/>
  <c r="J357" i="4" s="1"/>
  <c r="F358" i="4" s="1"/>
  <c r="J358" i="4" s="1"/>
  <c r="F359" i="4" s="1"/>
  <c r="J359" i="4" s="1"/>
  <c r="F360" i="4" s="1"/>
  <c r="J360" i="4" s="1"/>
  <c r="F361" i="4" s="1"/>
  <c r="J361" i="4" s="1"/>
  <c r="F362" i="4" s="1"/>
  <c r="J362" i="4" s="1"/>
  <c r="F363" i="4" s="1"/>
  <c r="J363" i="4" s="1"/>
  <c r="F364" i="4" s="1"/>
  <c r="J364" i="4" s="1"/>
  <c r="F365" i="4" s="1"/>
  <c r="J365" i="4" s="1"/>
  <c r="F366" i="4" s="1"/>
  <c r="J366" i="4" s="1"/>
  <c r="F8" i="4"/>
  <c r="K7" i="4"/>
  <c r="J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I7" i="4"/>
  <c r="H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7" i="4"/>
  <c r="F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27" i="4"/>
  <c r="C8" i="4"/>
  <c r="C390" i="4"/>
  <c r="D8" i="4"/>
  <c r="C391" i="4"/>
  <c r="B11" i="4" l="1"/>
  <c r="B12" i="4" s="1"/>
  <c r="E5" i="4"/>
  <c r="C64" i="2"/>
  <c r="E71" i="2"/>
  <c r="C57" i="2"/>
  <c r="E69" i="2"/>
  <c r="D64" i="2"/>
  <c r="E67" i="2"/>
  <c r="B64" i="2"/>
  <c r="E68" i="2"/>
  <c r="E66" i="2"/>
  <c r="E70" i="2"/>
  <c r="B26" i="4" l="1"/>
  <c r="B387" i="4" s="1"/>
  <c r="B16" i="4"/>
  <c r="M12" i="4"/>
  <c r="D8" i="1"/>
  <c r="B390" i="4" l="1"/>
  <c r="B391" i="4" s="1"/>
  <c r="B388" i="4"/>
  <c r="B389" i="4"/>
  <c r="B17" i="4"/>
  <c r="B18" i="4"/>
  <c r="B45" i="2"/>
  <c r="C370" i="4"/>
  <c r="C175" i="4"/>
  <c r="C155" i="4"/>
  <c r="C65" i="4"/>
  <c r="C349" i="4"/>
  <c r="C218" i="4"/>
  <c r="C224" i="4"/>
  <c r="C320" i="4"/>
  <c r="C246" i="4"/>
  <c r="C110" i="4"/>
  <c r="C46" i="4"/>
  <c r="C122" i="4"/>
  <c r="C108" i="4"/>
  <c r="C133" i="4"/>
  <c r="C248" i="4"/>
  <c r="C236" i="4"/>
  <c r="C217" i="4"/>
  <c r="E32" i="1"/>
  <c r="C139" i="4"/>
  <c r="C332" i="4"/>
  <c r="C388" i="4"/>
  <c r="C115" i="4"/>
  <c r="C333" i="4"/>
  <c r="C230" i="4"/>
  <c r="C369" i="4"/>
  <c r="C358" i="4"/>
  <c r="E27" i="1"/>
  <c r="C31" i="4"/>
  <c r="C273" i="4"/>
  <c r="C323" i="4"/>
  <c r="E36" i="1"/>
  <c r="D28" i="2"/>
  <c r="K5" i="4"/>
  <c r="C42" i="4"/>
  <c r="D22" i="2"/>
  <c r="E23" i="1"/>
  <c r="C262" i="4"/>
  <c r="C242" i="4"/>
  <c r="C145" i="4"/>
  <c r="C53" i="2"/>
  <c r="H5" i="4"/>
  <c r="C146" i="4"/>
  <c r="C51" i="4"/>
  <c r="C86" i="4"/>
  <c r="E46" i="1"/>
  <c r="C59" i="4"/>
  <c r="C373" i="4"/>
  <c r="C166" i="4"/>
  <c r="C344" i="4"/>
  <c r="C364" i="4"/>
  <c r="C72" i="4"/>
  <c r="C363" i="4"/>
  <c r="C69" i="4"/>
  <c r="C387" i="4"/>
  <c r="E24" i="1"/>
  <c r="C156" i="4"/>
  <c r="E43" i="1"/>
  <c r="C174" i="4"/>
  <c r="C220" i="4"/>
  <c r="C314" i="4"/>
  <c r="C285" i="4"/>
  <c r="E37" i="1"/>
  <c r="C336" i="4"/>
  <c r="C81" i="4"/>
  <c r="C182" i="4"/>
  <c r="C99" i="4"/>
  <c r="C196" i="4"/>
  <c r="C311" i="4"/>
  <c r="C266" i="4"/>
  <c r="C60" i="4"/>
  <c r="C44" i="4"/>
  <c r="C203" i="4"/>
  <c r="C177" i="4"/>
  <c r="C378" i="4"/>
  <c r="C173" i="4"/>
  <c r="C199" i="4"/>
  <c r="C282" i="4"/>
  <c r="C198" i="4"/>
  <c r="C305" i="4"/>
  <c r="C114" i="4"/>
  <c r="C184" i="4"/>
  <c r="E44" i="1"/>
  <c r="C148" i="4"/>
  <c r="C252" i="4"/>
  <c r="C189" i="4"/>
  <c r="C276" i="4"/>
  <c r="C301" i="4"/>
  <c r="C104" i="4"/>
  <c r="C26" i="4"/>
  <c r="C251" i="4"/>
  <c r="C58" i="4"/>
  <c r="C159" i="4"/>
  <c r="C169" i="4"/>
  <c r="C294" i="4"/>
  <c r="C49" i="4"/>
  <c r="C195" i="4"/>
  <c r="C205" i="4"/>
  <c r="C127" i="4"/>
  <c r="C136" i="4"/>
  <c r="C315" i="4"/>
  <c r="C231" i="4"/>
  <c r="C154" i="4"/>
  <c r="C322" i="4"/>
  <c r="J5" i="4"/>
  <c r="C170" i="4"/>
  <c r="C291" i="4"/>
  <c r="C147" i="4"/>
  <c r="C351" i="4"/>
  <c r="C376" i="4"/>
  <c r="C223" i="4"/>
  <c r="C181" i="4"/>
  <c r="C357" i="4"/>
  <c r="C83" i="4"/>
  <c r="C239" i="4"/>
  <c r="C153" i="4"/>
  <c r="C209" i="4"/>
  <c r="C36" i="4"/>
  <c r="B47" i="1"/>
  <c r="C270" i="4"/>
  <c r="C143" i="4"/>
  <c r="C197" i="4"/>
  <c r="C180" i="4"/>
  <c r="C243" i="4"/>
  <c r="C39" i="4"/>
  <c r="C284" i="4"/>
  <c r="C103" i="4"/>
  <c r="C256" i="4"/>
  <c r="C67" i="4"/>
  <c r="C241" i="4"/>
  <c r="J16" i="1"/>
  <c r="C211" i="4"/>
  <c r="C214" i="4"/>
  <c r="C17" i="1"/>
  <c r="C76" i="4"/>
  <c r="C61" i="4"/>
  <c r="E7" i="1"/>
  <c r="C267" i="4"/>
  <c r="C354" i="4"/>
  <c r="C337" i="4"/>
  <c r="E35" i="1"/>
  <c r="C137" i="4"/>
  <c r="C348" i="4"/>
  <c r="C17" i="4"/>
  <c r="C374" i="4"/>
  <c r="C131" i="4"/>
  <c r="E48" i="1"/>
  <c r="C45" i="4"/>
  <c r="C30" i="4"/>
  <c r="C318" i="4"/>
  <c r="C346" i="4"/>
  <c r="C326" i="4"/>
  <c r="C91" i="4"/>
  <c r="C362" i="4"/>
  <c r="C45" i="2"/>
  <c r="C207" i="4"/>
  <c r="B30" i="2"/>
  <c r="C47" i="4"/>
  <c r="C303" i="4"/>
  <c r="C160" i="4"/>
  <c r="C328" i="4"/>
  <c r="C360" i="4"/>
  <c r="C57" i="4"/>
  <c r="C293" i="4"/>
  <c r="E40" i="1"/>
  <c r="C379" i="4"/>
  <c r="C66" i="4"/>
  <c r="C365" i="4"/>
  <c r="C179" i="4"/>
  <c r="C341" i="4"/>
  <c r="C38" i="4"/>
  <c r="C32" i="4"/>
  <c r="C12" i="4"/>
  <c r="C355" i="4"/>
  <c r="C96" i="4"/>
  <c r="C123" i="4"/>
  <c r="C149" i="4"/>
  <c r="C165" i="4"/>
  <c r="C222" i="4"/>
  <c r="C254" i="4"/>
  <c r="C227" i="4"/>
  <c r="I3" i="4"/>
  <c r="H11" i="1"/>
  <c r="C257" i="4"/>
  <c r="C367" i="4"/>
  <c r="C212" i="4"/>
  <c r="C55" i="4"/>
  <c r="C345" i="4"/>
  <c r="C350" i="4"/>
  <c r="C134" i="4"/>
  <c r="C132" i="4"/>
  <c r="C168" i="4"/>
  <c r="C89" i="4"/>
  <c r="G5" i="4"/>
  <c r="C319" i="4"/>
  <c r="C176" i="4"/>
  <c r="C48" i="4"/>
  <c r="C327" i="4"/>
  <c r="C269" i="4"/>
  <c r="C245" i="4"/>
  <c r="C384" i="4"/>
  <c r="C129" i="4"/>
  <c r="C80" i="4"/>
  <c r="C317" i="4"/>
  <c r="C63" i="4"/>
  <c r="C171" i="4"/>
  <c r="C191" i="4"/>
  <c r="C73" i="4"/>
  <c r="C119" i="4"/>
  <c r="C71" i="4"/>
  <c r="C299" i="4"/>
  <c r="C118" i="4"/>
  <c r="C240" i="4"/>
  <c r="C82" i="4"/>
  <c r="C265" i="4"/>
  <c r="C361" i="4"/>
  <c r="C238" i="4"/>
  <c r="C281" i="4"/>
  <c r="E47" i="1"/>
  <c r="E49" i="1"/>
  <c r="C102" i="4"/>
  <c r="C383" i="4"/>
  <c r="C234" i="4"/>
  <c r="E8" i="1"/>
  <c r="C97" i="4"/>
  <c r="C190" i="4"/>
  <c r="C68" i="4"/>
  <c r="C70" i="4"/>
  <c r="C152" i="4"/>
  <c r="C150" i="4"/>
  <c r="C292" i="4"/>
  <c r="C163" i="4"/>
  <c r="C64" i="4"/>
  <c r="C382" i="4"/>
  <c r="C213" i="4"/>
  <c r="C268" i="4"/>
  <c r="C120" i="4"/>
  <c r="C330" i="4"/>
  <c r="C161" i="4"/>
  <c r="C94" i="4"/>
  <c r="C381" i="4"/>
  <c r="C329" i="4"/>
  <c r="C138" i="4"/>
  <c r="E41" i="2"/>
  <c r="C164" i="4"/>
  <c r="C186" i="4"/>
  <c r="C371" i="4"/>
  <c r="C117" i="4"/>
  <c r="C386" i="4"/>
  <c r="C244" i="4"/>
  <c r="C221" i="4"/>
  <c r="C141" i="4"/>
  <c r="C215" i="4"/>
  <c r="C130" i="4"/>
  <c r="C334" i="4"/>
  <c r="C261" i="4"/>
  <c r="C274" i="4"/>
  <c r="C75" i="4"/>
  <c r="C229" i="4"/>
  <c r="C287" i="4"/>
  <c r="C35" i="2"/>
  <c r="C78" i="4"/>
  <c r="E39" i="1"/>
  <c r="C226" i="4"/>
  <c r="C279" i="4"/>
  <c r="C125" i="4"/>
  <c r="C126" i="4"/>
  <c r="C313" i="4"/>
  <c r="E42" i="1"/>
  <c r="C259" i="4"/>
  <c r="C324" i="4"/>
  <c r="D35" i="2"/>
  <c r="C29" i="4"/>
  <c r="B22" i="2"/>
  <c r="C172" i="4"/>
  <c r="C162" i="4"/>
  <c r="C260" i="4"/>
  <c r="C185" i="4"/>
  <c r="C41" i="4"/>
  <c r="C316" i="4"/>
  <c r="E30" i="1"/>
  <c r="C167" i="4"/>
  <c r="C13" i="4"/>
  <c r="C200" i="4"/>
  <c r="C62" i="4"/>
  <c r="C359" i="4"/>
  <c r="C219" i="4"/>
  <c r="E40" i="2"/>
  <c r="C312" i="4"/>
  <c r="C235" i="4"/>
  <c r="E28" i="1"/>
  <c r="C286" i="4"/>
  <c r="C306" i="4"/>
  <c r="C321" i="4"/>
  <c r="C116" i="4"/>
  <c r="C247" i="4"/>
  <c r="C52" i="4"/>
  <c r="C56" i="2"/>
  <c r="C263" i="4"/>
  <c r="C95" i="4"/>
  <c r="C271" i="4"/>
  <c r="C101" i="4"/>
  <c r="C193" i="4"/>
  <c r="C92" i="4"/>
  <c r="E33" i="1"/>
  <c r="C40" i="4"/>
  <c r="C208" i="4"/>
  <c r="C288" i="4"/>
  <c r="C297" i="4"/>
  <c r="C55" i="2"/>
  <c r="C338" i="4"/>
  <c r="C106" i="4"/>
  <c r="C366" i="4"/>
  <c r="E38" i="1"/>
  <c r="C283" i="4"/>
  <c r="C112" i="4"/>
  <c r="C84" i="4"/>
  <c r="C280" i="4"/>
  <c r="C347" i="4"/>
  <c r="C77" i="4"/>
  <c r="C53" i="4"/>
  <c r="C339" i="4"/>
  <c r="E41" i="1"/>
  <c r="C87" i="4"/>
  <c r="C206" i="4"/>
  <c r="C54" i="2"/>
  <c r="C356" i="4"/>
  <c r="E39" i="2"/>
  <c r="C183" i="4"/>
  <c r="C192" i="4"/>
  <c r="C27" i="4"/>
  <c r="B35" i="2"/>
  <c r="E42" i="2"/>
  <c r="C342" i="4"/>
  <c r="C178" i="4"/>
  <c r="C385" i="4"/>
  <c r="C56" i="4"/>
  <c r="C74" i="4"/>
  <c r="C121" i="4"/>
  <c r="C33" i="4"/>
  <c r="C109" i="4"/>
  <c r="C353" i="4"/>
  <c r="C22" i="2"/>
  <c r="C11" i="4"/>
  <c r="C105" i="4"/>
  <c r="C210" i="4"/>
  <c r="C389" i="4"/>
  <c r="C368" i="4"/>
  <c r="E31" i="1"/>
  <c r="C278" i="4"/>
  <c r="C188" i="4"/>
  <c r="C100" i="4"/>
  <c r="C335" i="4"/>
  <c r="C194" i="4"/>
  <c r="C302" i="4"/>
  <c r="C135" i="4"/>
  <c r="C380" i="4"/>
  <c r="C29" i="2"/>
  <c r="C296" i="4"/>
  <c r="C255" i="4"/>
  <c r="C298" i="4"/>
  <c r="C90" i="4"/>
  <c r="C289" i="4"/>
  <c r="C79" i="4"/>
  <c r="C16" i="4"/>
  <c r="C201" i="4"/>
  <c r="C310" i="4"/>
  <c r="C232" i="4"/>
  <c r="C258" i="4"/>
  <c r="C34" i="4"/>
  <c r="E38" i="2"/>
  <c r="C43" i="4"/>
  <c r="C237" i="4"/>
  <c r="C142" i="4"/>
  <c r="C93" i="4"/>
  <c r="C98" i="4"/>
  <c r="C204" i="4"/>
  <c r="C309" i="4"/>
  <c r="C253" i="4"/>
  <c r="C54" i="4"/>
  <c r="C300" i="4"/>
  <c r="E37" i="2"/>
  <c r="C304" i="4"/>
  <c r="C377" i="4"/>
  <c r="E22" i="1"/>
  <c r="E26" i="1"/>
  <c r="C28" i="4"/>
  <c r="C325" i="4"/>
  <c r="E25" i="1"/>
  <c r="C343" i="4"/>
  <c r="C331" i="4"/>
  <c r="C35" i="4"/>
  <c r="E34" i="1"/>
  <c r="C295" i="4"/>
  <c r="C124" i="4"/>
  <c r="C233" i="4"/>
  <c r="C307" i="4"/>
  <c r="C250" i="4"/>
  <c r="C37" i="4"/>
  <c r="C372" i="4"/>
  <c r="C50" i="4"/>
  <c r="C275" i="4"/>
  <c r="C225" i="4"/>
  <c r="C187" i="4"/>
  <c r="C340" i="4"/>
  <c r="C111" i="4"/>
  <c r="C157" i="4"/>
  <c r="I11" i="1"/>
  <c r="C228" i="4"/>
  <c r="C308" i="4"/>
  <c r="C140" i="4"/>
  <c r="C107" i="4"/>
  <c r="J15" i="1"/>
  <c r="C85" i="4"/>
  <c r="C151" i="4"/>
  <c r="E45" i="1"/>
  <c r="C277" i="4"/>
  <c r="C352" i="4"/>
  <c r="C128" i="4"/>
  <c r="C202" i="4"/>
  <c r="C249" i="4"/>
  <c r="C144" i="4"/>
  <c r="F46" i="1"/>
  <c r="C88" i="4"/>
  <c r="C113" i="4"/>
  <c r="C18" i="4"/>
  <c r="E29" i="1"/>
  <c r="C290" i="4"/>
  <c r="C216" i="4"/>
  <c r="C375" i="4"/>
  <c r="C264" i="4"/>
  <c r="C272" i="4"/>
  <c r="C15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Cara Spicer</author>
  </authors>
  <commentList>
    <comment ref="F8" authorId="0" shapeId="0" xr:uid="{E8701DD0-2729-4E7E-9E79-368CA16AF03D}">
      <text>
        <r>
          <rPr>
            <b/>
            <sz val="9"/>
            <color indexed="81"/>
            <rFont val="Tahoma"/>
            <family val="2"/>
          </rPr>
          <t>Cara Spicer:</t>
        </r>
        <r>
          <rPr>
            <sz val="9"/>
            <color indexed="81"/>
            <rFont val="Tahoma"/>
            <family val="2"/>
          </rPr>
          <t xml:space="preserve">
pulling end of year principal - change in formula from cell above
</t>
        </r>
      </text>
    </comment>
  </commentList>
</comments>
</file>

<file path=xl/sharedStrings.xml><?xml version="1.0" encoding="utf-8"?>
<sst xmlns="http://schemas.openxmlformats.org/spreadsheetml/2006/main" count="146" uniqueCount="118">
  <si>
    <t>EFFECTIVE INTEREST RATES- CHAPTER 5</t>
  </si>
  <si>
    <r>
      <t xml:space="preserve">From:  </t>
    </r>
    <r>
      <rPr>
        <b/>
        <i/>
        <u/>
        <sz val="12"/>
        <color theme="1"/>
        <rFont val="Arial"/>
        <family val="2"/>
      </rPr>
      <t>Principles of Finance with Excel  3rd ed,</t>
    </r>
    <r>
      <rPr>
        <b/>
        <i/>
        <sz val="12"/>
        <color theme="1"/>
        <rFont val="Arial"/>
        <family val="2"/>
      </rPr>
      <t xml:space="preserve">, Benninga and Mofkadi, </t>
    </r>
    <r>
      <rPr>
        <b/>
        <sz val="12"/>
        <color theme="1"/>
        <rFont val="Arial"/>
        <family val="2"/>
      </rPr>
      <t>© 2018, 2011, 2006</t>
    </r>
  </si>
  <si>
    <t>PART B:</t>
  </si>
  <si>
    <t>PART A:  (2 PARTS A-B)</t>
  </si>
  <si>
    <t>RESIDUAL VALUE</t>
  </si>
  <si>
    <t>Lease versus Purchasing a Car</t>
  </si>
  <si>
    <t>Purchasing Terms</t>
  </si>
  <si>
    <t xml:space="preserve">BUILD A DATA TABLE TO SHOW HOW THE LEASE EAIR </t>
  </si>
  <si>
    <t>Purchase Price:</t>
  </si>
  <si>
    <t xml:space="preserve">CHANGES WITH A CHANGE IN THE RESIDUAL VALUE OF THE CAR. </t>
  </si>
  <si>
    <t>Bank Loan Rate APR:</t>
  </si>
  <si>
    <t>Effective Bank Rate</t>
  </si>
  <si>
    <t>Lease Terms</t>
  </si>
  <si>
    <t>HORIZONTAL DATA TABLE</t>
  </si>
  <si>
    <t>Payment due at signing:</t>
  </si>
  <si>
    <t>Monthly Lease Payment</t>
  </si>
  <si>
    <t>Lease Residual Value Guarantee</t>
  </si>
  <si>
    <t>You know this at signing t=0</t>
  </si>
  <si>
    <t>Term of Lease (months)</t>
  </si>
  <si>
    <t>RESELL VALUE IF SELL THE CAR at T</t>
  </si>
  <si>
    <t xml:space="preserve">from the Kelly Blue Book, </t>
  </si>
  <si>
    <t>Estimated End Residual Value</t>
  </si>
  <si>
    <t>Calculating the Lease End Payment</t>
  </si>
  <si>
    <t>VERTICAL DATA TABLE</t>
  </si>
  <si>
    <t>If the market value is greater than $15,000, then you owe nothing, if it is less than $15,000 then you owe the difference</t>
  </si>
  <si>
    <t>Estimated End Residual Value LEASE /Dealer:</t>
  </si>
  <si>
    <t>at T at end of lease</t>
  </si>
  <si>
    <t>Lease End Residual Payment</t>
  </si>
  <si>
    <t>=MAX(Residual Value - Est. End Resid. Value,0)</t>
  </si>
  <si>
    <t>EAIR- Cash Flow Analysis</t>
  </si>
  <si>
    <t>Month</t>
  </si>
  <si>
    <t>Lease C.F.</t>
  </si>
  <si>
    <t>Purchase C.F.</t>
  </si>
  <si>
    <t>Differential of the C.F. (L - P)</t>
  </si>
  <si>
    <t>Kelly Blue Book</t>
  </si>
  <si>
    <t xml:space="preserve">If you believe the residual value of the car is going to be greater than ? You should purchase the car outright </t>
  </si>
  <si>
    <t>and re-sell the car.  At what residual value are you indifferent to leasing versus purchasing?</t>
  </si>
  <si>
    <t>Monthly IRR</t>
  </si>
  <si>
    <t>EAIR of Lease</t>
  </si>
  <si>
    <t>Lease v Purchase</t>
  </si>
  <si>
    <t xml:space="preserve">Should you buy or lease depends on your alternative cost of financing.  If the cost to finance is greater than the </t>
  </si>
  <si>
    <t xml:space="preserve">Lease EAIR, then you should lease.  </t>
  </si>
  <si>
    <t>Understanding the Relative Advantages of Leasing versus Purchasing.</t>
  </si>
  <si>
    <t>3 PARTS</t>
  </si>
  <si>
    <t>When comparing Leasing versus Purchasing it really comes down to choosing the cheaper of the two methods of financing.</t>
  </si>
  <si>
    <t>Lessee:</t>
  </si>
  <si>
    <t>the party that rents the asset</t>
  </si>
  <si>
    <t>Lessor:</t>
  </si>
  <si>
    <t>the owner of the asset that rents to the lessee.</t>
  </si>
  <si>
    <t xml:space="preserve">"You need to buy a new computer, but you can't decide whether you should buy it or lease it.  The computer costs </t>
  </si>
  <si>
    <t xml:space="preserve">$4,000.  The lessor is your neighborhood computer leasing company, which offes to lease you the computer for </t>
  </si>
  <si>
    <t>of the lease (t=0) and subsequent payments at the end of years, 1, 2, and 3.  (TIMING IS IMPORTANT TO KNOW).</t>
  </si>
  <si>
    <t xml:space="preserve">Based on past experience, you know that you will keep your new computer for about 3 years."  In addition, you are </t>
  </si>
  <si>
    <t>Asset Cost:</t>
  </si>
  <si>
    <t>Annual Lease Payment:</t>
  </si>
  <si>
    <t>Bank Rate:</t>
  </si>
  <si>
    <t>Year</t>
  </si>
  <si>
    <t>PV of Costs</t>
  </si>
  <si>
    <t>Lease or Purchase</t>
  </si>
  <si>
    <t>"There is another way of doing this same calculation.. We calculate the differential of the cash flows</t>
  </si>
  <si>
    <t>by subtracting the lease cash flow from the purchase cash flow in each of the years."</t>
  </si>
  <si>
    <t>Differential of the C.F.</t>
  </si>
  <si>
    <t>IRR (effective lease rate)</t>
  </si>
  <si>
    <t>The lease is like a loan…You save $2,500 in year 0 and pay back $1,500 in each of the years</t>
  </si>
  <si>
    <t>1-3. The IRR of this "loan" is:</t>
  </si>
  <si>
    <t>PART C:</t>
  </si>
  <si>
    <t xml:space="preserve">the calculated PMT from the loan at that rate for the next 3 years. </t>
  </si>
  <si>
    <t>Money Saved by Leasing</t>
  </si>
  <si>
    <t xml:space="preserve">IRR </t>
  </si>
  <si>
    <t xml:space="preserve">The payment here is less than the payment required by the lease. </t>
  </si>
  <si>
    <r>
      <t xml:space="preserve">From:  </t>
    </r>
    <r>
      <rPr>
        <b/>
        <i/>
        <u/>
        <sz val="16"/>
        <color theme="1"/>
        <rFont val="Arial"/>
        <family val="2"/>
      </rPr>
      <t>Principles of Finance with Excel  3rd ed,</t>
    </r>
    <r>
      <rPr>
        <b/>
        <i/>
        <sz val="16"/>
        <color theme="1"/>
        <rFont val="Arial"/>
        <family val="2"/>
      </rPr>
      <t xml:space="preserve">, Benninga and Mofkadi, </t>
    </r>
    <r>
      <rPr>
        <b/>
        <sz val="16"/>
        <color theme="1"/>
        <rFont val="Arial"/>
        <family val="2"/>
      </rPr>
      <t>© 2018, 2011, 2006</t>
    </r>
  </si>
  <si>
    <r>
      <t>A</t>
    </r>
    <r>
      <rPr>
        <b/>
        <i/>
        <u/>
        <sz val="16"/>
        <color theme="1"/>
        <rFont val="Arial"/>
        <family val="2"/>
      </rPr>
      <t xml:space="preserve"> lease</t>
    </r>
    <r>
      <rPr>
        <sz val="16"/>
        <color theme="1"/>
        <rFont val="Arial"/>
        <family val="2"/>
      </rPr>
      <t xml:space="preserve"> is a rental agreement.  You do not take title (own) to the asset that you are renting.  </t>
    </r>
  </si>
  <si>
    <t>LOANS AND AMORTIZATION TABLES (SCHEDULES)</t>
  </si>
  <si>
    <t>30 Year Fixed Mortgage</t>
  </si>
  <si>
    <t>30 Year Fixed Mortgage Amortization Schedule</t>
  </si>
  <si>
    <t>As most of you know most mortages are paid on a monthly basis in equal payments.</t>
  </si>
  <si>
    <t>periods</t>
  </si>
  <si>
    <t>Loan Principal</t>
  </si>
  <si>
    <t>Mortgage Principal at the Beginning of the Year</t>
  </si>
  <si>
    <t>Payment at the End of the Month</t>
  </si>
  <si>
    <t>Part of the Payment that is Interest</t>
  </si>
  <si>
    <t>Part of the Payment that is Repayment of Principal</t>
  </si>
  <si>
    <t>Loan Principal Balance at Year End</t>
  </si>
  <si>
    <t>check</t>
  </si>
  <si>
    <t>Loan Term (years)</t>
  </si>
  <si>
    <t>You owe all $250K despite the fact that you do not</t>
  </si>
  <si>
    <t xml:space="preserve">receive $250K at closing.  </t>
  </si>
  <si>
    <t>Discount Points (1 pt. = 1%)</t>
  </si>
  <si>
    <t>Reduces initial funds available by:</t>
  </si>
  <si>
    <t>The difference is the fees and points that you pay</t>
  </si>
  <si>
    <t>Origination Fee</t>
  </si>
  <si>
    <t>1% +.5% = 1.5%</t>
  </si>
  <si>
    <t>to the mortgage broker and the discount points to</t>
  </si>
  <si>
    <t>Total Points/Fees</t>
  </si>
  <si>
    <t>"lower" your rate.</t>
  </si>
  <si>
    <t>Amount available at closing</t>
  </si>
  <si>
    <t>total fees and points</t>
  </si>
  <si>
    <t>Monthly Repayment</t>
  </si>
  <si>
    <t>Calculating the EAIR</t>
  </si>
  <si>
    <t>Monthly Interest Rate</t>
  </si>
  <si>
    <t>Effective Annual Interest Rate (EAR OR EAIR)</t>
  </si>
  <si>
    <t>You will hear a mortgage broker/bank quote a rate with 1 point (etc).  This means</t>
  </si>
  <si>
    <t xml:space="preserve">1.00% in points. </t>
  </si>
  <si>
    <t xml:space="preserve">The Effective Interest Rate (EAIR) is not 6.50% as the points and origination fee increase the </t>
  </si>
  <si>
    <t xml:space="preserve">cost of the loan.  You only receive $246,250 at closing and thus when you calculate the IRR, the </t>
  </si>
  <si>
    <t xml:space="preserve">Effective Rate will increase from an APR of 6.50% to an effective rate of 6.8521%.  </t>
  </si>
  <si>
    <t>Cash Flow</t>
  </si>
  <si>
    <t>Formulatext</t>
  </si>
  <si>
    <t>Monthly Effective Interest Rate</t>
  </si>
  <si>
    <t>Effective Annual Interest Rate</t>
  </si>
  <si>
    <t xml:space="preserve">able to borrow money from you local bank at 8%. </t>
  </si>
  <si>
    <t>$1,150 per year.  The lessor's conditions are that you make four payments of $1,150:  the first payment at the start o</t>
  </si>
  <si>
    <t>Another way to look at this is to compare borrowing the $2,850 at the bank rate and pay it back given</t>
  </si>
  <si>
    <t>Quoted Rate</t>
  </si>
  <si>
    <t>PART D:</t>
  </si>
  <si>
    <t>Residual value of the car you purchased affects the analysis.</t>
  </si>
  <si>
    <t xml:space="preserve">If the car has a residual value of </t>
  </si>
  <si>
    <t>Quoted Interest Rate (APR)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</si>
</sst>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  <numFmt numFmtId="166" formatCode="0.00000%"/>
  </numFmts>
  <fonts count="26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70C0"/>
      <name val="Arial"/>
      <family val="2"/>
    </font>
    <font>
      <b/>
      <sz val="11"/>
      <name val="Arial"/>
      <family val="2"/>
    </font>
    <font>
      <b/>
      <sz val="16"/>
      <color rgb="FF0070C0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6"/>
      <color rgb="FF0070C0"/>
      <name val="Arial"/>
      <family val="2"/>
    </font>
    <font>
      <sz val="16"/>
      <color rgb="FF0070C0"/>
      <name val="Arial"/>
      <family val="2"/>
    </font>
    <font>
      <sz val="16"/>
      <color rgb="FFFF0000"/>
      <name val="Arial"/>
      <family val="2"/>
    </font>
    <font>
      <sz val="20"/>
      <color rgb="FF3F3F76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6" borderId="3" applyNumberFormat="0" applyAlignment="0" applyProtection="0"/>
    <xf numFmtId="0" fontId="22" fillId="7" borderId="3" applyNumberFormat="0" applyAlignment="0" applyProtection="0"/>
  </cellStyleXfs>
  <cellXfs count="1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8" fontId="8" fillId="2" borderId="0" xfId="1" applyNumberFormat="1" applyFont="1" applyFill="1"/>
    <xf numFmtId="10" fontId="3" fillId="0" borderId="0" xfId="0" applyNumberFormat="1" applyFont="1"/>
    <xf numFmtId="8" fontId="8" fillId="0" borderId="0" xfId="1" applyNumberFormat="1" applyFont="1"/>
    <xf numFmtId="8" fontId="3" fillId="0" borderId="0" xfId="0" applyNumberFormat="1" applyFont="1"/>
    <xf numFmtId="10" fontId="3" fillId="0" borderId="0" xfId="2" applyNumberFormat="1" applyFont="1"/>
    <xf numFmtId="0" fontId="10" fillId="0" borderId="0" xfId="0" applyFont="1"/>
    <xf numFmtId="44" fontId="8" fillId="0" borderId="0" xfId="1" applyFont="1"/>
    <xf numFmtId="10" fontId="3" fillId="2" borderId="0" xfId="2" applyNumberFormat="1" applyFont="1" applyFill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8" fontId="3" fillId="2" borderId="0" xfId="0" applyNumberFormat="1" applyFont="1" applyFill="1"/>
    <xf numFmtId="44" fontId="8" fillId="4" borderId="0" xfId="1" applyFont="1" applyFill="1"/>
    <xf numFmtId="8" fontId="3" fillId="2" borderId="1" xfId="1" applyNumberFormat="1" applyFont="1" applyFill="1" applyBorder="1"/>
    <xf numFmtId="0" fontId="9" fillId="0" borderId="1" xfId="0" applyFont="1" applyBorder="1"/>
    <xf numFmtId="10" fontId="7" fillId="5" borderId="0" xfId="0" applyNumberFormat="1" applyFont="1" applyFill="1"/>
    <xf numFmtId="10" fontId="7" fillId="5" borderId="0" xfId="2" applyNumberFormat="1" applyFont="1" applyFill="1"/>
    <xf numFmtId="0" fontId="12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0" fontId="8" fillId="0" borderId="0" xfId="0" applyNumberFormat="1" applyFont="1"/>
    <xf numFmtId="0" fontId="8" fillId="0" borderId="0" xfId="0" applyFont="1"/>
    <xf numFmtId="44" fontId="3" fillId="0" borderId="0" xfId="0" applyNumberFormat="1" applyFont="1"/>
    <xf numFmtId="0" fontId="7" fillId="4" borderId="0" xfId="0" applyFont="1" applyFill="1"/>
    <xf numFmtId="0" fontId="3" fillId="4" borderId="0" xfId="0" applyFont="1" applyFill="1"/>
    <xf numFmtId="8" fontId="8" fillId="4" borderId="0" xfId="1" applyNumberFormat="1" applyFont="1" applyFill="1"/>
    <xf numFmtId="10" fontId="8" fillId="4" borderId="0" xfId="0" applyNumberFormat="1" applyFont="1" applyFill="1"/>
    <xf numFmtId="0" fontId="9" fillId="4" borderId="0" xfId="0" applyFont="1" applyFill="1"/>
    <xf numFmtId="0" fontId="3" fillId="4" borderId="0" xfId="0" applyFont="1" applyFill="1" applyAlignment="1">
      <alignment horizontal="center"/>
    </xf>
    <xf numFmtId="0" fontId="8" fillId="4" borderId="0" xfId="0" applyFont="1" applyFill="1"/>
    <xf numFmtId="0" fontId="7" fillId="4" borderId="0" xfId="0" applyFont="1" applyFill="1" applyAlignment="1">
      <alignment horizontal="left"/>
    </xf>
    <xf numFmtId="8" fontId="11" fillId="4" borderId="0" xfId="1" applyNumberFormat="1" applyFont="1" applyFill="1"/>
    <xf numFmtId="0" fontId="10" fillId="4" borderId="0" xfId="0" applyFont="1" applyFill="1"/>
    <xf numFmtId="0" fontId="3" fillId="4" borderId="0" xfId="0" quotePrefix="1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44" fontId="19" fillId="0" borderId="0" xfId="1" applyFont="1"/>
    <xf numFmtId="0" fontId="20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8" fontId="14" fillId="2" borderId="0" xfId="0" applyNumberFormat="1" applyFont="1" applyFill="1"/>
    <xf numFmtId="0" fontId="20" fillId="0" borderId="0" xfId="0" applyFont="1"/>
    <xf numFmtId="0" fontId="14" fillId="2" borderId="0" xfId="0" applyFont="1" applyFill="1" applyAlignment="1">
      <alignment horizontal="center"/>
    </xf>
    <xf numFmtId="10" fontId="14" fillId="2" borderId="0" xfId="0" applyNumberFormat="1" applyFont="1" applyFill="1"/>
    <xf numFmtId="0" fontId="14" fillId="0" borderId="2" xfId="0" applyFont="1" applyBorder="1" applyAlignment="1">
      <alignment horizontal="center" wrapText="1"/>
    </xf>
    <xf numFmtId="8" fontId="14" fillId="0" borderId="0" xfId="1" applyNumberFormat="1" applyFont="1" applyAlignment="1">
      <alignment horizontal="center"/>
    </xf>
    <xf numFmtId="10" fontId="14" fillId="0" borderId="0" xfId="0" applyNumberFormat="1" applyFont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44" fontId="11" fillId="4" borderId="4" xfId="3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11" fillId="4" borderId="4" xfId="3" applyFont="1" applyFill="1" applyBorder="1"/>
    <xf numFmtId="0" fontId="3" fillId="8" borderId="5" xfId="0" applyFont="1" applyFill="1" applyBorder="1"/>
    <xf numFmtId="0" fontId="3" fillId="8" borderId="6" xfId="0" applyFont="1" applyFill="1" applyBorder="1"/>
    <xf numFmtId="0" fontId="3" fillId="8" borderId="7" xfId="0" applyFont="1" applyFill="1" applyBorder="1"/>
    <xf numFmtId="10" fontId="11" fillId="4" borderId="4" xfId="2" applyNumberFormat="1" applyFont="1" applyFill="1" applyBorder="1"/>
    <xf numFmtId="0" fontId="3" fillId="8" borderId="8" xfId="0" applyFont="1" applyFill="1" applyBorder="1"/>
    <xf numFmtId="0" fontId="3" fillId="8" borderId="0" xfId="0" applyFont="1" applyFill="1"/>
    <xf numFmtId="0" fontId="3" fillId="8" borderId="9" xfId="0" applyFont="1" applyFill="1" applyBorder="1"/>
    <xf numFmtId="164" fontId="11" fillId="4" borderId="4" xfId="3" applyNumberFormat="1" applyFont="1" applyFill="1" applyBorder="1"/>
    <xf numFmtId="9" fontId="3" fillId="4" borderId="0" xfId="0" quotePrefix="1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44" fontId="3" fillId="8" borderId="10" xfId="0" applyNumberFormat="1" applyFont="1" applyFill="1" applyBorder="1"/>
    <xf numFmtId="0" fontId="3" fillId="8" borderId="11" xfId="0" applyFont="1" applyFill="1" applyBorder="1"/>
    <xf numFmtId="0" fontId="3" fillId="8" borderId="12" xfId="0" applyFont="1" applyFill="1" applyBorder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8" borderId="0" xfId="0" applyFont="1" applyFill="1"/>
    <xf numFmtId="0" fontId="8" fillId="4" borderId="1" xfId="0" applyFont="1" applyFill="1" applyBorder="1" applyAlignment="1">
      <alignment horizontal="center"/>
    </xf>
    <xf numFmtId="44" fontId="3" fillId="2" borderId="0" xfId="0" applyNumberFormat="1" applyFont="1" applyFill="1"/>
    <xf numFmtId="10" fontId="7" fillId="2" borderId="4" xfId="0" applyNumberFormat="1" applyFont="1" applyFill="1" applyBorder="1"/>
    <xf numFmtId="44" fontId="3" fillId="2" borderId="4" xfId="4" applyNumberFormat="1" applyFont="1" applyFill="1" applyBorder="1"/>
    <xf numFmtId="8" fontId="3" fillId="2" borderId="4" xfId="4" applyNumberFormat="1" applyFont="1" applyFill="1" applyBorder="1"/>
    <xf numFmtId="165" fontId="23" fillId="2" borderId="4" xfId="4" applyNumberFormat="1" applyFont="1" applyFill="1" applyBorder="1"/>
    <xf numFmtId="165" fontId="3" fillId="2" borderId="4" xfId="2" applyNumberFormat="1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3" fillId="2" borderId="0" xfId="2" applyNumberFormat="1" applyFont="1" applyFill="1"/>
    <xf numFmtId="44" fontId="14" fillId="2" borderId="0" xfId="0" applyNumberFormat="1" applyFont="1" applyFill="1"/>
    <xf numFmtId="8" fontId="19" fillId="2" borderId="0" xfId="1" applyNumberFormat="1" applyFont="1" applyFill="1"/>
    <xf numFmtId="8" fontId="19" fillId="2" borderId="1" xfId="1" applyNumberFormat="1" applyFont="1" applyFill="1" applyBorder="1"/>
    <xf numFmtId="10" fontId="19" fillId="9" borderId="0" xfId="2" applyNumberFormat="1" applyFont="1" applyFill="1"/>
    <xf numFmtId="10" fontId="3" fillId="10" borderId="0" xfId="0" applyNumberFormat="1" applyFont="1" applyFill="1"/>
    <xf numFmtId="10" fontId="3" fillId="10" borderId="0" xfId="2" applyNumberFormat="1" applyFont="1" applyFill="1"/>
    <xf numFmtId="0" fontId="17" fillId="9" borderId="0" xfId="0" applyFont="1" applyFill="1"/>
    <xf numFmtId="10" fontId="3" fillId="9" borderId="0" xfId="2" applyNumberFormat="1" applyFont="1" applyFill="1"/>
    <xf numFmtId="0" fontId="7" fillId="9" borderId="0" xfId="0" applyFont="1" applyFill="1"/>
    <xf numFmtId="164" fontId="3" fillId="0" borderId="0" xfId="2" applyNumberFormat="1" applyFont="1"/>
    <xf numFmtId="44" fontId="3" fillId="0" borderId="0" xfId="1" applyFont="1"/>
    <xf numFmtId="165" fontId="3" fillId="0" borderId="0" xfId="2" applyNumberFormat="1" applyFont="1"/>
    <xf numFmtId="8" fontId="19" fillId="0" borderId="0" xfId="0" applyNumberFormat="1" applyFont="1"/>
    <xf numFmtId="8" fontId="14" fillId="2" borderId="1" xfId="1" applyNumberFormat="1" applyFont="1" applyFill="1" applyBorder="1"/>
    <xf numFmtId="166" fontId="3" fillId="4" borderId="0" xfId="0" applyNumberFormat="1" applyFont="1" applyFill="1"/>
    <xf numFmtId="164" fontId="3" fillId="4" borderId="0" xfId="2" applyNumberFormat="1" applyFont="1" applyFill="1"/>
    <xf numFmtId="165" fontId="3" fillId="2" borderId="0" xfId="0" applyNumberFormat="1" applyFont="1" applyFill="1"/>
    <xf numFmtId="165" fontId="3" fillId="4" borderId="0" xfId="2" applyNumberFormat="1" applyFont="1" applyFill="1"/>
    <xf numFmtId="8" fontId="3" fillId="4" borderId="0" xfId="0" applyNumberFormat="1" applyFont="1" applyFill="1"/>
    <xf numFmtId="44" fontId="3" fillId="4" borderId="0" xfId="0" applyNumberFormat="1" applyFont="1" applyFill="1"/>
    <xf numFmtId="165" fontId="3" fillId="0" borderId="0" xfId="0" applyNumberFormat="1" applyFont="1"/>
    <xf numFmtId="44" fontId="14" fillId="0" borderId="0" xfId="1" applyNumberFormat="1" applyFont="1" applyAlignment="1">
      <alignment horizontal="center"/>
    </xf>
    <xf numFmtId="9" fontId="14" fillId="0" borderId="0" xfId="0" applyNumberFormat="1" applyFont="1"/>
    <xf numFmtId="0" fontId="7" fillId="4" borderId="0" xfId="0" applyFont="1" applyFill="1" applyAlignment="1">
      <alignment horizontal="center"/>
    </xf>
  </cellXfs>
  <cellStyles count="5">
    <cellStyle name="Calculation" xfId="4" builtinId="22"/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Lease</a:t>
            </a:r>
            <a:r>
              <a:rPr lang="en-US" baseline="0"/>
              <a:t> EAIR as a Function of the Est. Residual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'[1]L v P 3'!$H$16:$H$43</c:f>
              <c:numCache>
                <c:formatCode>General</c:formatCode>
                <c:ptCount val="2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</c:numCache>
            </c:numRef>
          </c:cat>
          <c:val>
            <c:numRef>
              <c:f>'[1]L v P 3'!$I$16:$I$43</c:f>
              <c:numCache>
                <c:formatCode>General</c:formatCode>
                <c:ptCount val="28"/>
                <c:pt idx="0">
                  <c:v>0.29817998302842219</c:v>
                </c:pt>
                <c:pt idx="1">
                  <c:v>0.29084266409143544</c:v>
                </c:pt>
                <c:pt idx="2">
                  <c:v>0.27601107162386107</c:v>
                </c:pt>
                <c:pt idx="3">
                  <c:v>0.26096255991164585</c:v>
                </c:pt>
                <c:pt idx="4">
                  <c:v>0.2456873486511304</c:v>
                </c:pt>
                <c:pt idx="5">
                  <c:v>0.23017489898718457</c:v>
                </c:pt>
                <c:pt idx="6">
                  <c:v>0.21441382840559142</c:v>
                </c:pt>
                <c:pt idx="7">
                  <c:v>0.1983918129653639</c:v>
                </c:pt>
                <c:pt idx="8">
                  <c:v>0.18209547442162255</c:v>
                </c:pt>
                <c:pt idx="9">
                  <c:v>0.16551024932726821</c:v>
                </c:pt>
                <c:pt idx="10">
                  <c:v>0.14862023644770983</c:v>
                </c:pt>
                <c:pt idx="11">
                  <c:v>0.13140801792831325</c:v>
                </c:pt>
                <c:pt idx="12">
                  <c:v>0.11385444847239112</c:v>
                </c:pt>
                <c:pt idx="13">
                  <c:v>9.593840523694519E-2</c:v>
                </c:pt>
                <c:pt idx="14">
                  <c:v>7.7636489117878238E-2</c:v>
                </c:pt>
                <c:pt idx="15">
                  <c:v>5.8922665319815604E-2</c:v>
                </c:pt>
                <c:pt idx="16">
                  <c:v>5.8922665319815604E-2</c:v>
                </c:pt>
                <c:pt idx="17">
                  <c:v>5.8922665319815604E-2</c:v>
                </c:pt>
                <c:pt idx="18">
                  <c:v>5.8922665319815604E-2</c:v>
                </c:pt>
                <c:pt idx="19">
                  <c:v>5.8922665319815604E-2</c:v>
                </c:pt>
                <c:pt idx="20">
                  <c:v>5.8922665319815604E-2</c:v>
                </c:pt>
                <c:pt idx="21">
                  <c:v>5.8922665319815604E-2</c:v>
                </c:pt>
                <c:pt idx="22">
                  <c:v>5.8922665319815604E-2</c:v>
                </c:pt>
                <c:pt idx="23">
                  <c:v>5.8922665319815604E-2</c:v>
                </c:pt>
                <c:pt idx="24">
                  <c:v>5.8922665319815604E-2</c:v>
                </c:pt>
                <c:pt idx="25">
                  <c:v>5.8922665319815604E-2</c:v>
                </c:pt>
                <c:pt idx="26">
                  <c:v>5.8922665319815604E-2</c:v>
                </c:pt>
                <c:pt idx="27">
                  <c:v>5.8922665319815604E-2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D-4E7F-AF4F-ABCF6645C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706776"/>
        <c:axId val="446705600"/>
      </c:lineChart>
      <c:catAx>
        <c:axId val="44670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EST. RESIDUAL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05600"/>
        <c:crosses val="autoZero"/>
        <c:auto val="1"/>
        <c:lblAlgn val="ctr"/>
        <c:lblOffset val="100"/>
        <c:noMultiLvlLbl val="0"/>
      </c:catAx>
      <c:valAx>
        <c:axId val="4467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Lease EAIR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0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79620</xdr:colOff>
      <xdr:row>16</xdr:row>
      <xdr:rowOff>133597</xdr:rowOff>
    </xdr:from>
    <xdr:ext cx="3476625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361E66-204D-41C9-A599-136A64A5774A}"/>
            </a:ext>
          </a:extLst>
        </xdr:cNvPr>
        <xdr:cNvSpPr txBox="1"/>
      </xdr:nvSpPr>
      <xdr:spPr>
        <a:xfrm>
          <a:off x="5546970" y="3076822"/>
          <a:ext cx="3476625" cy="6090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"We </a:t>
          </a:r>
          <a:r>
            <a:rPr lang="en-US" sz="1100" b="1" baseline="0"/>
            <a:t> write the outflows as positive numbers, so</a:t>
          </a:r>
        </a:p>
        <a:p>
          <a:r>
            <a:rPr lang="en-US" sz="1100" b="1" baseline="0"/>
            <a:t>that the PV...is the present value of the costs... In this </a:t>
          </a:r>
        </a:p>
        <a:p>
          <a:r>
            <a:rPr lang="en-US" sz="1100" b="1" baseline="0"/>
            <a:t>case you prefer the purchase, which is less costly."</a:t>
          </a:r>
          <a:endParaRPr lang="en-US" sz="1100" b="1"/>
        </a:p>
      </xdr:txBody>
    </xdr:sp>
    <xdr:clientData/>
  </xdr:oneCellAnchor>
  <xdr:twoCellAnchor>
    <xdr:from>
      <xdr:col>1</xdr:col>
      <xdr:colOff>1191126</xdr:colOff>
      <xdr:row>36</xdr:row>
      <xdr:rowOff>80211</xdr:rowOff>
    </xdr:from>
    <xdr:to>
      <xdr:col>3</xdr:col>
      <xdr:colOff>858253</xdr:colOff>
      <xdr:row>52</xdr:row>
      <xdr:rowOff>80211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0E5229-4528-4F00-A30E-23883910D098}"/>
            </a:ext>
          </a:extLst>
        </xdr:cNvPr>
        <xdr:cNvCxnSpPr/>
      </xdr:nvCxnSpPr>
      <xdr:spPr>
        <a:xfrm flipV="1">
          <a:off x="3324726" y="6671511"/>
          <a:ext cx="3000877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148167</xdr:colOff>
      <xdr:row>27</xdr:row>
      <xdr:rowOff>93133</xdr:rowOff>
    </xdr:from>
    <xdr:to>
      <xdr:col>1</xdr:col>
      <xdr:colOff>304800</xdr:colOff>
      <xdr:row>29</xdr:row>
      <xdr:rowOff>25400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1FF7915-584F-4086-B942-617DD62DA5F8}"/>
            </a:ext>
          </a:extLst>
        </xdr:cNvPr>
        <xdr:cNvCxnSpPr/>
      </xdr:nvCxnSpPr>
      <xdr:spPr>
        <a:xfrm flipV="1">
          <a:off x="2281767" y="5036608"/>
          <a:ext cx="156633" cy="303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72571</xdr:rowOff>
    </xdr:from>
    <xdr:to>
      <xdr:col>4</xdr:col>
      <xdr:colOff>18143</xdr:colOff>
      <xdr:row>71</xdr:row>
      <xdr:rowOff>9072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5BEEBD-4E23-4FBC-8EDA-F8F16081EBC3}"/>
            </a:ext>
          </a:extLst>
        </xdr:cNvPr>
        <xdr:cNvCxnSpPr/>
      </xdr:nvCxnSpPr>
      <xdr:spPr>
        <a:xfrm flipH="1" flipV="1">
          <a:off x="9062357" y="11030857"/>
          <a:ext cx="18143" cy="7338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247172</xdr:colOff>
      <xdr:row>16</xdr:row>
      <xdr:rowOff>82391</xdr:rowOff>
    </xdr:from>
    <xdr:to>
      <xdr:col>16</xdr:col>
      <xdr:colOff>492441</xdr:colOff>
      <xdr:row>39</xdr:row>
      <xdr:rowOff>56197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DD620-2C26-4C9C-A3F0-C9C73104C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1410882</xdr:colOff>
      <xdr:row>45</xdr:row>
      <xdr:rowOff>48106</xdr:rowOff>
    </xdr:from>
    <xdr:to>
      <xdr:col>4</xdr:col>
      <xdr:colOff>1076778</xdr:colOff>
      <xdr:row>45</xdr:row>
      <xdr:rowOff>67348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3F07B5-5DFC-4858-BB72-3863AA0E96AA}"/>
            </a:ext>
          </a:extLst>
        </xdr:cNvPr>
        <xdr:cNvCxnSpPr/>
      </xdr:nvCxnSpPr>
      <xdr:spPr>
        <a:xfrm flipH="1">
          <a:off x="5601882" y="8782531"/>
          <a:ext cx="2075721" cy="19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857250</xdr:colOff>
      <xdr:row>5</xdr:row>
      <xdr:rowOff>0</xdr:rowOff>
    </xdr:from>
    <xdr:to>
      <xdr:col>7</xdr:col>
      <xdr:colOff>887557</xdr:colOff>
      <xdr:row>5</xdr:row>
      <xdr:rowOff>437283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562E8D0-69A6-4E55-9326-2D4A136CF71F}"/>
            </a:ext>
          </a:extLst>
        </xdr:cNvPr>
        <xdr:cNvCxnSpPr/>
      </xdr:nvCxnSpPr>
      <xdr:spPr>
        <a:xfrm>
          <a:off x="10563225" y="971550"/>
          <a:ext cx="30307" cy="437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523874</xdr:colOff>
      <xdr:row>5</xdr:row>
      <xdr:rowOff>19050</xdr:rowOff>
    </xdr:from>
    <xdr:to>
      <xdr:col>6</xdr:col>
      <xdr:colOff>571501</xdr:colOff>
      <xdr:row>5</xdr:row>
      <xdr:rowOff>406976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2C46689-72DF-4C4B-97A5-24D5841993F1}"/>
            </a:ext>
          </a:extLst>
        </xdr:cNvPr>
        <xdr:cNvCxnSpPr/>
      </xdr:nvCxnSpPr>
      <xdr:spPr>
        <a:xfrm flipH="1">
          <a:off x="9286874" y="990600"/>
          <a:ext cx="47627" cy="38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611764</xdr:colOff>
      <xdr:row>2</xdr:row>
      <xdr:rowOff>127290</xdr:rowOff>
    </xdr:from>
    <xdr:to>
      <xdr:col>8</xdr:col>
      <xdr:colOff>1088014</xdr:colOff>
      <xdr:row>5</xdr:row>
      <xdr:rowOff>454602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11031E-DD77-4438-9DDB-D192EA63DDCD}"/>
            </a:ext>
          </a:extLst>
        </xdr:cNvPr>
        <xdr:cNvCxnSpPr/>
      </xdr:nvCxnSpPr>
      <xdr:spPr>
        <a:xfrm>
          <a:off x="11413114" y="527340"/>
          <a:ext cx="476250" cy="898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753775</xdr:colOff>
      <xdr:row>3</xdr:row>
      <xdr:rowOff>139844</xdr:rowOff>
    </xdr:from>
    <xdr:to>
      <xdr:col>9</xdr:col>
      <xdr:colOff>772825</xdr:colOff>
      <xdr:row>5</xdr:row>
      <xdr:rowOff>400481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494B16C-2373-4987-8D67-B08981095DF4}"/>
            </a:ext>
          </a:extLst>
        </xdr:cNvPr>
        <xdr:cNvCxnSpPr/>
      </xdr:nvCxnSpPr>
      <xdr:spPr>
        <a:xfrm>
          <a:off x="12917200" y="730394"/>
          <a:ext cx="19050" cy="641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490537</xdr:colOff>
      <xdr:row>17</xdr:row>
      <xdr:rowOff>28575</xdr:rowOff>
    </xdr:from>
    <xdr:to>
      <xdr:col>1</xdr:col>
      <xdr:colOff>500062</xdr:colOff>
      <xdr:row>20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422F2B-A6E9-48C2-A608-D4100D50674F}"/>
            </a:ext>
          </a:extLst>
        </xdr:cNvPr>
        <xdr:cNvCxnSpPr/>
      </xdr:nvCxnSpPr>
      <xdr:spPr>
        <a:xfrm flipH="1">
          <a:off x="3452812" y="3667125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458119</xdr:colOff>
      <xdr:row>4</xdr:row>
      <xdr:rowOff>103268</xdr:rowOff>
    </xdr:from>
    <xdr:to>
      <xdr:col>10</xdr:col>
      <xdr:colOff>461929</xdr:colOff>
      <xdr:row>6</xdr:row>
      <xdr:rowOff>7289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9AEDBE1-F516-475C-A42F-C070D3005BA6}"/>
            </a:ext>
          </a:extLst>
        </xdr:cNvPr>
        <xdr:cNvCxnSpPr/>
      </xdr:nvCxnSpPr>
      <xdr:spPr>
        <a:xfrm>
          <a:off x="14078869" y="884318"/>
          <a:ext cx="3810" cy="656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1071562</xdr:colOff>
      <xdr:row>5</xdr:row>
      <xdr:rowOff>333374</xdr:rowOff>
    </xdr:from>
    <xdr:to>
      <xdr:col>5</xdr:col>
      <xdr:colOff>130969</xdr:colOff>
      <xdr:row>6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6D066E-6B4B-4C1B-B0A2-7D717AC8DA05}"/>
            </a:ext>
          </a:extLst>
        </xdr:cNvPr>
        <xdr:cNvCxnSpPr/>
      </xdr:nvCxnSpPr>
      <xdr:spPr>
        <a:xfrm flipH="1" flipV="1">
          <a:off x="4033837" y="1304924"/>
          <a:ext cx="3555207" cy="300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2117147</xdr:colOff>
      <xdr:row>5</xdr:row>
      <xdr:rowOff>190499</xdr:rowOff>
    </xdr:from>
    <xdr:to>
      <xdr:col>1</xdr:col>
      <xdr:colOff>17316</xdr:colOff>
      <xdr:row>12</xdr:row>
      <xdr:rowOff>173183</xdr:rowOff>
    </xdr:to>
    <xdr:sp macro="" textlink="">
      <xdr:nvSpPr>
        <xdr:cNvPr id="9" name="Arrow: Curved Right 8">
          <a:extLst>
            <a:ext uri="{FF2B5EF4-FFF2-40B4-BE49-F238E27FC236}">
              <a16:creationId xmlns:a16="http://schemas.microsoft.com/office/drawing/2014/main" id="{87C98103-BDC5-4472-9127-33EA6CF8AA71}"/>
            </a:ext>
          </a:extLst>
        </xdr:cNvPr>
        <xdr:cNvSpPr/>
      </xdr:nvSpPr>
      <xdr:spPr>
        <a:xfrm flipV="1">
          <a:off x="2117147" y="1162049"/>
          <a:ext cx="862444" cy="170670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CTURE%208-9%20-%20MASTER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AIR1"/>
      <sheetName val="EAIR2"/>
      <sheetName val="EAIR3"/>
      <sheetName val="L v P"/>
      <sheetName val="L v P 2"/>
      <sheetName val="L v P 3"/>
      <sheetName val="EFFECT OF COMPOUNDING"/>
      <sheetName val="FV Cont. Comp."/>
      <sheetName val="PV Cont. Comp."/>
      <sheetName val="C.C.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H16">
            <v>500</v>
          </cell>
          <cell r="I16">
            <v>0.29817998302842219</v>
          </cell>
        </row>
        <row r="17">
          <cell r="H17">
            <v>1000</v>
          </cell>
          <cell r="I17">
            <v>0.29084266409143544</v>
          </cell>
        </row>
        <row r="18">
          <cell r="H18">
            <v>2000</v>
          </cell>
          <cell r="I18">
            <v>0.27601107162386107</v>
          </cell>
        </row>
        <row r="19">
          <cell r="H19">
            <v>3000</v>
          </cell>
          <cell r="I19">
            <v>0.26096255991164585</v>
          </cell>
        </row>
        <row r="20">
          <cell r="H20">
            <v>4000</v>
          </cell>
          <cell r="I20">
            <v>0.2456873486511304</v>
          </cell>
        </row>
        <row r="21">
          <cell r="H21">
            <v>5000</v>
          </cell>
          <cell r="I21">
            <v>0.23017489898718457</v>
          </cell>
        </row>
        <row r="22">
          <cell r="H22">
            <v>6000</v>
          </cell>
          <cell r="I22">
            <v>0.21441382840559142</v>
          </cell>
        </row>
        <row r="23">
          <cell r="H23">
            <v>7000</v>
          </cell>
          <cell r="I23">
            <v>0.1983918129653639</v>
          </cell>
        </row>
        <row r="24">
          <cell r="H24">
            <v>8000</v>
          </cell>
          <cell r="I24">
            <v>0.18209547442162255</v>
          </cell>
        </row>
        <row r="25">
          <cell r="H25">
            <v>9000</v>
          </cell>
          <cell r="I25">
            <v>0.16551024932726821</v>
          </cell>
        </row>
        <row r="26">
          <cell r="H26">
            <v>10000</v>
          </cell>
          <cell r="I26">
            <v>0.14862023644770983</v>
          </cell>
        </row>
        <row r="27">
          <cell r="H27">
            <v>11000</v>
          </cell>
          <cell r="I27">
            <v>0.13140801792831325</v>
          </cell>
        </row>
        <row r="28">
          <cell r="H28">
            <v>12000</v>
          </cell>
          <cell r="I28">
            <v>0.11385444847239112</v>
          </cell>
        </row>
        <row r="29">
          <cell r="H29">
            <v>13000</v>
          </cell>
          <cell r="I29">
            <v>9.593840523694519E-2</v>
          </cell>
        </row>
        <row r="30">
          <cell r="H30">
            <v>14000</v>
          </cell>
          <cell r="I30">
            <v>7.7636489117878238E-2</v>
          </cell>
        </row>
        <row r="31">
          <cell r="H31">
            <v>15000</v>
          </cell>
          <cell r="I31">
            <v>5.8922665319815604E-2</v>
          </cell>
        </row>
        <row r="32">
          <cell r="H32">
            <v>16000</v>
          </cell>
          <cell r="I32">
            <v>5.8922665319815604E-2</v>
          </cell>
        </row>
        <row r="33">
          <cell r="H33">
            <v>17000</v>
          </cell>
          <cell r="I33">
            <v>5.8922665319815604E-2</v>
          </cell>
        </row>
        <row r="34">
          <cell r="H34">
            <v>18000</v>
          </cell>
          <cell r="I34">
            <v>5.8922665319815604E-2</v>
          </cell>
        </row>
        <row r="35">
          <cell r="H35">
            <v>19000</v>
          </cell>
          <cell r="I35">
            <v>5.8922665319815604E-2</v>
          </cell>
        </row>
        <row r="36">
          <cell r="H36">
            <v>20000</v>
          </cell>
          <cell r="I36">
            <v>5.8922665319815604E-2</v>
          </cell>
        </row>
        <row r="37">
          <cell r="H37">
            <v>21000</v>
          </cell>
          <cell r="I37">
            <v>5.8922665319815604E-2</v>
          </cell>
        </row>
        <row r="38">
          <cell r="H38">
            <v>22000</v>
          </cell>
          <cell r="I38">
            <v>5.8922665319815604E-2</v>
          </cell>
        </row>
        <row r="39">
          <cell r="H39">
            <v>23000</v>
          </cell>
          <cell r="I39">
            <v>5.8922665319815604E-2</v>
          </cell>
        </row>
        <row r="40">
          <cell r="H40">
            <v>24000</v>
          </cell>
          <cell r="I40">
            <v>5.8922665319815604E-2</v>
          </cell>
        </row>
        <row r="41">
          <cell r="H41">
            <v>25000</v>
          </cell>
          <cell r="I41">
            <v>5.8922665319815604E-2</v>
          </cell>
        </row>
        <row r="42">
          <cell r="H42">
            <v>26000</v>
          </cell>
          <cell r="I42">
            <v>5.8922665319815604E-2</v>
          </cell>
        </row>
        <row r="43">
          <cell r="H43">
            <v>27000</v>
          </cell>
          <cell r="I43">
            <v>5.8922665319815604E-2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A458-BE52-4D1C-9FCE-B87C4759473C}">
  <dimension ref="A1:E73"/>
  <sheetViews>
    <sheetView showGridLines="0" topLeftCell="A43" zoomScale="70" zoomScaleNormal="70" workbookViewId="0">
      <selection activeCell="B54" sqref="B54"/>
    </sheetView>
  </sheetViews>
  <sheetFormatPr defaultColWidth="9.1484375" defaultRowHeight="20" x14ac:dyDescent="0.4"/>
  <cols>
    <col min="1" max="1" width="21.046875" style="41" customWidth="1"/>
    <col min="2" max="2" width="12.296875" style="41" customWidth="1"/>
    <col min="3" max="3" width="17.8984375" style="41" customWidth="1"/>
    <col min="4" max="4" width="20.046875" style="41" bestFit="1" customWidth="1"/>
    <col min="5" max="16384" width="9.1484375" style="41"/>
  </cols>
  <sheetData>
    <row r="1" spans="1:2" x14ac:dyDescent="0.4">
      <c r="A1" s="40" t="s">
        <v>0</v>
      </c>
    </row>
    <row r="2" spans="1:2" x14ac:dyDescent="0.4">
      <c r="A2" s="42" t="s">
        <v>70</v>
      </c>
    </row>
    <row r="4" spans="1:2" x14ac:dyDescent="0.4">
      <c r="A4" s="43" t="s">
        <v>42</v>
      </c>
    </row>
    <row r="5" spans="1:2" x14ac:dyDescent="0.4">
      <c r="A5" s="94" t="s">
        <v>43</v>
      </c>
    </row>
    <row r="6" spans="1:2" x14ac:dyDescent="0.4">
      <c r="A6" s="41" t="s">
        <v>44</v>
      </c>
    </row>
    <row r="8" spans="1:2" x14ac:dyDescent="0.4">
      <c r="A8" s="41" t="s">
        <v>71</v>
      </c>
    </row>
    <row r="9" spans="1:2" x14ac:dyDescent="0.4">
      <c r="A9" s="42" t="s">
        <v>45</v>
      </c>
      <c r="B9" s="41" t="s">
        <v>46</v>
      </c>
    </row>
    <row r="10" spans="1:2" x14ac:dyDescent="0.4">
      <c r="A10" s="42" t="s">
        <v>47</v>
      </c>
      <c r="B10" s="41" t="s">
        <v>48</v>
      </c>
    </row>
    <row r="12" spans="1:2" x14ac:dyDescent="0.4">
      <c r="A12" s="41" t="s">
        <v>49</v>
      </c>
    </row>
    <row r="13" spans="1:2" x14ac:dyDescent="0.4">
      <c r="A13" s="41" t="s">
        <v>50</v>
      </c>
    </row>
    <row r="14" spans="1:2" x14ac:dyDescent="0.4">
      <c r="A14" s="41" t="s">
        <v>111</v>
      </c>
    </row>
    <row r="15" spans="1:2" x14ac:dyDescent="0.4">
      <c r="A15" s="41" t="s">
        <v>51</v>
      </c>
    </row>
    <row r="16" spans="1:2" x14ac:dyDescent="0.4">
      <c r="A16" s="41" t="s">
        <v>52</v>
      </c>
    </row>
    <row r="17" spans="1:4" x14ac:dyDescent="0.4">
      <c r="A17" s="41" t="s">
        <v>110</v>
      </c>
    </row>
    <row r="19" spans="1:4" x14ac:dyDescent="0.4">
      <c r="A19" s="41" t="s">
        <v>53</v>
      </c>
      <c r="B19" s="44">
        <v>-4000</v>
      </c>
    </row>
    <row r="20" spans="1:4" x14ac:dyDescent="0.4">
      <c r="A20" s="41" t="s">
        <v>54</v>
      </c>
      <c r="B20" s="44">
        <v>-1150</v>
      </c>
    </row>
    <row r="21" spans="1:4" x14ac:dyDescent="0.4">
      <c r="A21" s="41" t="s">
        <v>55</v>
      </c>
      <c r="B21" s="91">
        <v>0.08</v>
      </c>
    </row>
    <row r="22" spans="1:4" x14ac:dyDescent="0.4">
      <c r="B22" s="45" t="str">
        <f ca="1">_xlfn.FORMULATEXT(B24)</f>
        <v>=B19</v>
      </c>
      <c r="C22" s="45" t="str">
        <f t="shared" ref="C22:D22" ca="1" si="0">_xlfn.FORMULATEXT(C24)</f>
        <v>=$B$20</v>
      </c>
      <c r="D22" s="45" t="e">
        <f t="shared" ca="1" si="0"/>
        <v>#N/A</v>
      </c>
    </row>
    <row r="23" spans="1:4" x14ac:dyDescent="0.4">
      <c r="A23" s="46" t="s">
        <v>56</v>
      </c>
      <c r="B23" s="46" t="s">
        <v>32</v>
      </c>
      <c r="C23" s="46" t="s">
        <v>31</v>
      </c>
    </row>
    <row r="24" spans="1:4" x14ac:dyDescent="0.4">
      <c r="A24" s="47">
        <v>0</v>
      </c>
      <c r="B24" s="88">
        <f>B19</f>
        <v>-4000</v>
      </c>
      <c r="C24" s="88">
        <f>$B$20</f>
        <v>-1150</v>
      </c>
    </row>
    <row r="25" spans="1:4" x14ac:dyDescent="0.4">
      <c r="A25" s="47">
        <v>1</v>
      </c>
      <c r="B25" s="89">
        <v>0</v>
      </c>
      <c r="C25" s="88">
        <f t="shared" ref="C25:C27" si="1">$B$20</f>
        <v>-1150</v>
      </c>
    </row>
    <row r="26" spans="1:4" x14ac:dyDescent="0.4">
      <c r="A26" s="47">
        <v>2</v>
      </c>
      <c r="B26" s="89">
        <v>0</v>
      </c>
      <c r="C26" s="88">
        <f t="shared" si="1"/>
        <v>-1150</v>
      </c>
    </row>
    <row r="27" spans="1:4" ht="20.5" thickBot="1" x14ac:dyDescent="0.45">
      <c r="A27" s="48">
        <v>3</v>
      </c>
      <c r="B27" s="90">
        <v>0</v>
      </c>
      <c r="C27" s="88">
        <f t="shared" si="1"/>
        <v>-1150</v>
      </c>
    </row>
    <row r="28" spans="1:4" ht="20.5" thickTop="1" x14ac:dyDescent="0.4">
      <c r="A28" s="41" t="s">
        <v>57</v>
      </c>
      <c r="B28" s="49">
        <f>NPV($B$21,B25:B27)+B24</f>
        <v>-4000</v>
      </c>
      <c r="C28" s="49">
        <f>NPV($B$21,C25:C27)+C24</f>
        <v>-4113.6615353350608</v>
      </c>
      <c r="D28" s="50" t="str">
        <f ca="1">_xlfn.FORMULATEXT(C28)</f>
        <v>=NPV($B$21,C25:C27)+C24</v>
      </c>
    </row>
    <row r="29" spans="1:4" x14ac:dyDescent="0.4">
      <c r="A29" s="41" t="s">
        <v>58</v>
      </c>
      <c r="B29" s="51" t="str">
        <f>IF(B28=C28,"Indifferent", "Lease")</f>
        <v>Lease</v>
      </c>
      <c r="C29" s="50" t="str">
        <f ca="1">_xlfn.FORMULATEXT(B29)</f>
        <v>=IF(B28=C28,"Indifferent", "Lease")</v>
      </c>
    </row>
    <row r="30" spans="1:4" x14ac:dyDescent="0.4">
      <c r="B30" s="50" t="str">
        <f ca="1">_xlfn.FORMULATEXT(B28)</f>
        <v>=NPV($B$21,B25:B27)+B24</v>
      </c>
    </row>
    <row r="31" spans="1:4" x14ac:dyDescent="0.4">
      <c r="A31" s="94" t="s">
        <v>2</v>
      </c>
    </row>
    <row r="33" spans="1:5" x14ac:dyDescent="0.4">
      <c r="A33" s="41" t="s">
        <v>59</v>
      </c>
    </row>
    <row r="34" spans="1:5" x14ac:dyDescent="0.4">
      <c r="A34" s="41" t="s">
        <v>60</v>
      </c>
    </row>
    <row r="35" spans="1:5" x14ac:dyDescent="0.4">
      <c r="B35" s="45" t="str">
        <f ca="1">_xlfn.FORMULATEXT(B37)</f>
        <v>=$B$19</v>
      </c>
      <c r="C35" s="45" t="str">
        <f t="shared" ref="C35:D35" ca="1" si="2">_xlfn.FORMULATEXT(C37)</f>
        <v>=$B$20</v>
      </c>
      <c r="D35" s="45" t="str">
        <f t="shared" ca="1" si="2"/>
        <v>=C37-B37</v>
      </c>
    </row>
    <row r="36" spans="1:5" x14ac:dyDescent="0.4">
      <c r="A36" s="46" t="s">
        <v>56</v>
      </c>
      <c r="B36" s="46" t="s">
        <v>32</v>
      </c>
      <c r="C36" s="46" t="s">
        <v>31</v>
      </c>
      <c r="D36" s="46" t="s">
        <v>61</v>
      </c>
    </row>
    <row r="37" spans="1:5" x14ac:dyDescent="0.4">
      <c r="A37" s="47">
        <v>0</v>
      </c>
      <c r="B37" s="88">
        <f>$B$19</f>
        <v>-4000</v>
      </c>
      <c r="C37" s="88">
        <f>$B$20</f>
        <v>-1150</v>
      </c>
      <c r="D37" s="88">
        <f>C37-B37</f>
        <v>2850</v>
      </c>
      <c r="E37" s="50" t="str">
        <f ca="1">_xlfn.FORMULATEXT(D37)</f>
        <v>=C37-B37</v>
      </c>
    </row>
    <row r="38" spans="1:5" x14ac:dyDescent="0.4">
      <c r="A38" s="47">
        <v>1</v>
      </c>
      <c r="B38" s="89">
        <v>0</v>
      </c>
      <c r="C38" s="88">
        <f t="shared" ref="C38:C40" si="3">$B$20</f>
        <v>-1150</v>
      </c>
      <c r="D38" s="88">
        <f t="shared" ref="D38:D40" si="4">C38-B38</f>
        <v>-1150</v>
      </c>
      <c r="E38" s="50" t="str">
        <f t="shared" ref="E38:E42" ca="1" si="5">_xlfn.FORMULATEXT(D38)</f>
        <v>=C38-B38</v>
      </c>
    </row>
    <row r="39" spans="1:5" x14ac:dyDescent="0.4">
      <c r="A39" s="47">
        <v>2</v>
      </c>
      <c r="B39" s="89">
        <v>0</v>
      </c>
      <c r="C39" s="88">
        <f t="shared" si="3"/>
        <v>-1150</v>
      </c>
      <c r="D39" s="88">
        <f t="shared" si="4"/>
        <v>-1150</v>
      </c>
      <c r="E39" s="50" t="str">
        <f t="shared" ca="1" si="5"/>
        <v>=C39-B39</v>
      </c>
    </row>
    <row r="40" spans="1:5" ht="20.5" thickBot="1" x14ac:dyDescent="0.45">
      <c r="A40" s="48">
        <v>3</v>
      </c>
      <c r="B40" s="90">
        <v>0</v>
      </c>
      <c r="C40" s="88">
        <f t="shared" si="3"/>
        <v>-1150</v>
      </c>
      <c r="D40" s="88">
        <f t="shared" si="4"/>
        <v>-1150</v>
      </c>
      <c r="E40" s="50" t="str">
        <f t="shared" ca="1" si="5"/>
        <v>=C40-B40</v>
      </c>
    </row>
    <row r="41" spans="1:5" ht="20.5" thickTop="1" x14ac:dyDescent="0.4">
      <c r="C41" s="41" t="s">
        <v>62</v>
      </c>
      <c r="D41" s="52">
        <f>IRR(D37:D40)</f>
        <v>0.10196804515717006</v>
      </c>
      <c r="E41" s="50" t="str">
        <f t="shared" ca="1" si="5"/>
        <v>=IRR(D37:D40)</v>
      </c>
    </row>
    <row r="42" spans="1:5" x14ac:dyDescent="0.4">
      <c r="C42" s="41" t="s">
        <v>58</v>
      </c>
      <c r="D42" s="51" t="str">
        <f>IF($B$21&lt;$D$41,"Purchase", "Lease")</f>
        <v>Purchase</v>
      </c>
      <c r="E42" s="50" t="str">
        <f t="shared" ca="1" si="5"/>
        <v>=IF($B$21&lt;$D$41,"Purchase", "Lease")</v>
      </c>
    </row>
    <row r="44" spans="1:5" x14ac:dyDescent="0.4">
      <c r="A44" s="41" t="s">
        <v>63</v>
      </c>
    </row>
    <row r="45" spans="1:5" x14ac:dyDescent="0.4">
      <c r="A45" s="41" t="s">
        <v>64</v>
      </c>
      <c r="B45" s="52">
        <f>D41</f>
        <v>0.10196804515717006</v>
      </c>
      <c r="C45" s="50" t="str">
        <f t="shared" ref="C45" ca="1" si="6">_xlfn.FORMULATEXT(B45)</f>
        <v>=D41</v>
      </c>
    </row>
    <row r="47" spans="1:5" x14ac:dyDescent="0.4">
      <c r="A47" s="94" t="s">
        <v>65</v>
      </c>
    </row>
    <row r="49" spans="1:4" x14ac:dyDescent="0.4">
      <c r="A49" s="41" t="s">
        <v>112</v>
      </c>
    </row>
    <row r="50" spans="1:4" x14ac:dyDescent="0.4">
      <c r="A50" s="41" t="s">
        <v>66</v>
      </c>
    </row>
    <row r="52" spans="1:4" ht="40" x14ac:dyDescent="0.4">
      <c r="A52" s="46" t="s">
        <v>56</v>
      </c>
      <c r="B52" s="53" t="s">
        <v>67</v>
      </c>
    </row>
    <row r="53" spans="1:4" x14ac:dyDescent="0.4">
      <c r="A53" s="47">
        <v>0</v>
      </c>
      <c r="B53" s="109">
        <f>D37</f>
        <v>2850</v>
      </c>
      <c r="C53" s="50" t="str">
        <f t="shared" ref="C53:C57" ca="1" si="7">_xlfn.FORMULATEXT(B53)</f>
        <v>=D37</v>
      </c>
    </row>
    <row r="54" spans="1:4" x14ac:dyDescent="0.4">
      <c r="A54" s="47">
        <v>1</v>
      </c>
      <c r="B54" s="54">
        <f>PMT($B$21,$A$56,$B$53)</f>
        <v>-1105.8955150320355</v>
      </c>
      <c r="C54" s="50" t="str">
        <f t="shared" ca="1" si="7"/>
        <v>=PMT($B$21,$A$56,$B$53)</v>
      </c>
    </row>
    <row r="55" spans="1:4" x14ac:dyDescent="0.4">
      <c r="A55" s="47">
        <v>2</v>
      </c>
      <c r="B55" s="54">
        <f t="shared" ref="B55:B56" si="8">PMT($B$21,$A$56,$B$53)</f>
        <v>-1105.8955150320355</v>
      </c>
      <c r="C55" s="50" t="str">
        <f t="shared" ca="1" si="7"/>
        <v>=PMT($B$21,$A$56,$B$53)</v>
      </c>
    </row>
    <row r="56" spans="1:4" ht="20.5" thickBot="1" x14ac:dyDescent="0.45">
      <c r="A56" s="48">
        <v>3</v>
      </c>
      <c r="B56" s="54">
        <f t="shared" si="8"/>
        <v>-1105.8955150320355</v>
      </c>
      <c r="C56" s="50" t="str">
        <f t="shared" ca="1" si="7"/>
        <v>=PMT($B$21,$A$56,$B$53)</v>
      </c>
    </row>
    <row r="57" spans="1:4" ht="20.5" thickTop="1" x14ac:dyDescent="0.4">
      <c r="A57" s="41" t="s">
        <v>68</v>
      </c>
      <c r="B57" s="55">
        <f>IRR(B53:B56)</f>
        <v>7.9999999999999405E-2</v>
      </c>
      <c r="C57" s="50" t="str">
        <f t="shared" ca="1" si="7"/>
        <v>=IRR(B53:B56)</v>
      </c>
    </row>
    <row r="58" spans="1:4" x14ac:dyDescent="0.4">
      <c r="A58" s="41" t="s">
        <v>69</v>
      </c>
    </row>
    <row r="61" spans="1:4" x14ac:dyDescent="0.4">
      <c r="A61" s="94" t="s">
        <v>114</v>
      </c>
    </row>
    <row r="62" spans="1:4" x14ac:dyDescent="0.4">
      <c r="A62" s="41" t="s">
        <v>115</v>
      </c>
    </row>
    <row r="63" spans="1:4" x14ac:dyDescent="0.4">
      <c r="A63" s="41" t="s">
        <v>116</v>
      </c>
      <c r="B63" s="100">
        <v>800</v>
      </c>
    </row>
    <row r="64" spans="1:4" x14ac:dyDescent="0.4">
      <c r="B64" s="45" t="str">
        <f ca="1">_xlfn.FORMULATEXT(B66)</f>
        <v>=$B$19</v>
      </c>
      <c r="C64" s="45" t="str">
        <f t="shared" ref="C64:D64" ca="1" si="9">_xlfn.FORMULATEXT(C66)</f>
        <v>=$B$20</v>
      </c>
      <c r="D64" s="45" t="str">
        <f t="shared" ca="1" si="9"/>
        <v>=C66-B66</v>
      </c>
    </row>
    <row r="65" spans="1:5" x14ac:dyDescent="0.4">
      <c r="A65" s="46" t="s">
        <v>56</v>
      </c>
      <c r="B65" s="46" t="s">
        <v>32</v>
      </c>
      <c r="C65" s="46" t="s">
        <v>31</v>
      </c>
      <c r="D65" s="46" t="s">
        <v>61</v>
      </c>
    </row>
    <row r="66" spans="1:5" x14ac:dyDescent="0.4">
      <c r="A66" s="47">
        <v>0</v>
      </c>
      <c r="B66" s="88">
        <f>$B$19</f>
        <v>-4000</v>
      </c>
      <c r="C66" s="88">
        <f>$B$20</f>
        <v>-1150</v>
      </c>
      <c r="D66" s="88">
        <f>C66-B66</f>
        <v>2850</v>
      </c>
      <c r="E66" s="50" t="str">
        <f ca="1">_xlfn.FORMULATEXT(D66)</f>
        <v>=C66-B66</v>
      </c>
    </row>
    <row r="67" spans="1:5" x14ac:dyDescent="0.4">
      <c r="A67" s="47">
        <v>1</v>
      </c>
      <c r="B67" s="89">
        <v>0</v>
      </c>
      <c r="C67" s="88">
        <f t="shared" ref="C67:C69" si="10">$B$20</f>
        <v>-1150</v>
      </c>
      <c r="D67" s="88">
        <f t="shared" ref="D67:D69" si="11">C67-B67</f>
        <v>-1150</v>
      </c>
      <c r="E67" s="50" t="str">
        <f t="shared" ref="E67:E71" ca="1" si="12">_xlfn.FORMULATEXT(D67)</f>
        <v>=C67-B67</v>
      </c>
    </row>
    <row r="68" spans="1:5" x14ac:dyDescent="0.4">
      <c r="A68" s="47">
        <v>2</v>
      </c>
      <c r="B68" s="89">
        <v>0</v>
      </c>
      <c r="C68" s="88">
        <f t="shared" si="10"/>
        <v>-1150</v>
      </c>
      <c r="D68" s="88">
        <f t="shared" si="11"/>
        <v>-1150</v>
      </c>
      <c r="E68" s="50" t="str">
        <f t="shared" ca="1" si="12"/>
        <v>=C68-B68</v>
      </c>
    </row>
    <row r="69" spans="1:5" ht="20.5" thickBot="1" x14ac:dyDescent="0.45">
      <c r="A69" s="48">
        <v>3</v>
      </c>
      <c r="B69" s="101">
        <f>$B$63</f>
        <v>800</v>
      </c>
      <c r="C69" s="88">
        <f t="shared" si="10"/>
        <v>-1150</v>
      </c>
      <c r="D69" s="88">
        <f t="shared" si="11"/>
        <v>-1950</v>
      </c>
      <c r="E69" s="50" t="str">
        <f t="shared" ca="1" si="12"/>
        <v>=C69-B69</v>
      </c>
    </row>
    <row r="70" spans="1:5" ht="20.5" thickTop="1" x14ac:dyDescent="0.4">
      <c r="C70" s="41" t="s">
        <v>62</v>
      </c>
      <c r="D70" s="52">
        <f>IRR(D66:D69)</f>
        <v>0.20722721785735687</v>
      </c>
      <c r="E70" s="50" t="str">
        <f t="shared" ca="1" si="12"/>
        <v>=IRR(D66:D69)</v>
      </c>
    </row>
    <row r="71" spans="1:5" x14ac:dyDescent="0.4">
      <c r="C71" s="41" t="s">
        <v>58</v>
      </c>
      <c r="D71" s="51" t="str">
        <f>IF(B21&lt;D70,"Purchase", "Lease")</f>
        <v>Purchase</v>
      </c>
      <c r="E71" s="50" t="str">
        <f t="shared" ca="1" si="12"/>
        <v>=IF(B21&lt;D70,"Purchase", "Lease")</v>
      </c>
    </row>
    <row r="73" spans="1:5" x14ac:dyDescent="0.4">
      <c r="B73" s="110"/>
      <c r="C73" s="1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EB3-D2D9-4E21-AF38-41669F164139}">
  <dimension ref="A1:AL66"/>
  <sheetViews>
    <sheetView showGridLines="0" tabSelected="1" topLeftCell="A9" workbookViewId="0">
      <selection activeCell="B46" sqref="B46"/>
    </sheetView>
  </sheetViews>
  <sheetFormatPr defaultColWidth="4.546875" defaultRowHeight="14" x14ac:dyDescent="0.3"/>
  <cols>
    <col min="1" max="1" width="24.046875" style="2" customWidth="1"/>
    <col min="2" max="2" width="7.796875" style="2" customWidth="1"/>
    <col min="3" max="3" width="10.1484375" style="2" customWidth="1"/>
    <col min="4" max="5" width="7.796875" style="2" customWidth="1"/>
    <col min="6" max="7" width="4.546875" style="2"/>
    <col min="8" max="8" width="6.8984375" style="2" customWidth="1"/>
    <col min="9" max="39" width="7.5" style="2" customWidth="1"/>
    <col min="40" max="16384" width="4.546875" style="2"/>
  </cols>
  <sheetData>
    <row r="1" spans="1:38" ht="15.5" x14ac:dyDescent="0.35">
      <c r="A1" s="1" t="s">
        <v>0</v>
      </c>
    </row>
    <row r="2" spans="1:38" ht="15.5" x14ac:dyDescent="0.35">
      <c r="A2" s="3" t="s">
        <v>1</v>
      </c>
      <c r="H2" s="96" t="s">
        <v>2</v>
      </c>
    </row>
    <row r="3" spans="1:38" x14ac:dyDescent="0.3">
      <c r="A3" s="96" t="s">
        <v>3</v>
      </c>
      <c r="H3" s="4" t="s">
        <v>4</v>
      </c>
    </row>
    <row r="4" spans="1:38" x14ac:dyDescent="0.3">
      <c r="A4" s="4" t="s">
        <v>5</v>
      </c>
    </row>
    <row r="5" spans="1:38" x14ac:dyDescent="0.3">
      <c r="A5" s="29" t="s">
        <v>6</v>
      </c>
      <c r="B5" s="30"/>
      <c r="C5" s="30"/>
      <c r="D5" s="30"/>
      <c r="E5" s="30"/>
      <c r="F5" s="30"/>
      <c r="H5" s="4" t="s">
        <v>7</v>
      </c>
    </row>
    <row r="6" spans="1:38" x14ac:dyDescent="0.3">
      <c r="A6" s="30" t="s">
        <v>8</v>
      </c>
      <c r="B6" s="31">
        <v>40000</v>
      </c>
      <c r="C6" s="30"/>
      <c r="D6" s="30"/>
      <c r="E6" s="30"/>
      <c r="F6" s="30"/>
      <c r="H6" s="4" t="s">
        <v>9</v>
      </c>
    </row>
    <row r="7" spans="1:38" x14ac:dyDescent="0.3">
      <c r="A7" s="30" t="s">
        <v>10</v>
      </c>
      <c r="B7" s="32">
        <v>0.06</v>
      </c>
      <c r="C7" s="30" t="s">
        <v>11</v>
      </c>
      <c r="D7" s="95">
        <f>EFFECT($B$7,12)</f>
        <v>6.1677811864497611E-2</v>
      </c>
      <c r="E7" s="33" t="str">
        <f ca="1">_xlfn.FORMULATEXT(D7)</f>
        <v>=EFFECT($B$7,12)</v>
      </c>
      <c r="F7" s="30"/>
    </row>
    <row r="8" spans="1:38" x14ac:dyDescent="0.3">
      <c r="A8" s="29" t="s">
        <v>12</v>
      </c>
      <c r="B8" s="30"/>
      <c r="C8" s="30"/>
      <c r="D8" s="34" t="str">
        <f>IF(D7&lt;D48,"Purchase","Lease")</f>
        <v>Purchase</v>
      </c>
      <c r="E8" s="33" t="str">
        <f ca="1">_xlfn.FORMULATEXT(D8)</f>
        <v>=IF(D7&lt;D48,"Purchase","Lease")</v>
      </c>
      <c r="F8" s="30"/>
      <c r="H8" s="4" t="s">
        <v>13</v>
      </c>
    </row>
    <row r="9" spans="1:38" x14ac:dyDescent="0.3">
      <c r="A9" s="30" t="s">
        <v>14</v>
      </c>
      <c r="B9" s="31">
        <v>4000</v>
      </c>
      <c r="C9" s="30"/>
      <c r="D9" s="30"/>
      <c r="E9" s="30"/>
      <c r="F9" s="30"/>
      <c r="H9" s="7"/>
      <c r="I9" s="8">
        <v>500</v>
      </c>
      <c r="J9" s="8">
        <v>1000</v>
      </c>
      <c r="K9" s="8">
        <v>2000</v>
      </c>
      <c r="L9" s="8">
        <v>3000</v>
      </c>
      <c r="M9" s="8">
        <v>4000</v>
      </c>
      <c r="N9" s="8">
        <v>5000</v>
      </c>
      <c r="O9" s="8">
        <v>6000</v>
      </c>
      <c r="P9" s="8">
        <v>7000</v>
      </c>
      <c r="Q9" s="8">
        <v>8000</v>
      </c>
      <c r="R9" s="8">
        <v>9000</v>
      </c>
      <c r="S9" s="8">
        <v>10000</v>
      </c>
      <c r="T9" s="8">
        <v>11000</v>
      </c>
      <c r="U9" s="8">
        <v>12000</v>
      </c>
      <c r="V9" s="8">
        <v>13000</v>
      </c>
      <c r="W9" s="8">
        <v>14000</v>
      </c>
      <c r="X9" s="8">
        <v>15000</v>
      </c>
      <c r="Y9" s="8">
        <v>16000</v>
      </c>
      <c r="Z9" s="8">
        <v>17000</v>
      </c>
      <c r="AA9" s="8">
        <v>18000</v>
      </c>
      <c r="AB9" s="8">
        <v>19000</v>
      </c>
      <c r="AC9" s="8">
        <v>20000</v>
      </c>
      <c r="AD9" s="8">
        <v>21000</v>
      </c>
      <c r="AE9" s="8">
        <v>22000</v>
      </c>
      <c r="AF9" s="8">
        <v>23000</v>
      </c>
      <c r="AG9" s="8">
        <v>24000</v>
      </c>
      <c r="AH9" s="8">
        <v>25000</v>
      </c>
      <c r="AI9" s="8">
        <v>26000</v>
      </c>
      <c r="AJ9" s="9"/>
      <c r="AK9" s="9"/>
    </row>
    <row r="10" spans="1:38" x14ac:dyDescent="0.3">
      <c r="A10" s="30" t="s">
        <v>15</v>
      </c>
      <c r="B10" s="31">
        <v>1000</v>
      </c>
      <c r="C10" s="30"/>
      <c r="D10" s="30"/>
      <c r="E10" s="30"/>
      <c r="F10" s="30"/>
      <c r="H10" s="92">
        <f>D48</f>
        <v>0.14862023644770983</v>
      </c>
      <c r="I10" s="13">
        <f t="dataTable" ref="I10:AI10" dt2D="0" dtr="1" r1="B16" ca="1"/>
        <v>0.29817998302842219</v>
      </c>
      <c r="J10" s="13">
        <v>0.29084266409143544</v>
      </c>
      <c r="K10" s="13">
        <v>0.27601107162386107</v>
      </c>
      <c r="L10" s="13">
        <v>0.26096255991164585</v>
      </c>
      <c r="M10" s="13">
        <v>0.2456873486511304</v>
      </c>
      <c r="N10" s="13">
        <v>0.23017489898718457</v>
      </c>
      <c r="O10" s="13">
        <v>0.21441382840559142</v>
      </c>
      <c r="P10" s="13">
        <v>0.1983918129653639</v>
      </c>
      <c r="Q10" s="13">
        <v>0.18209547442162255</v>
      </c>
      <c r="R10" s="13">
        <v>0.16551024932726821</v>
      </c>
      <c r="S10" s="13">
        <v>0.14862023644770983</v>
      </c>
      <c r="T10" s="13">
        <v>0.13140801792831325</v>
      </c>
      <c r="U10" s="13">
        <v>0.11385444847239112</v>
      </c>
      <c r="V10" s="13">
        <v>9.593840523694519E-2</v>
      </c>
      <c r="W10" s="13">
        <v>7.7636489117878238E-2</v>
      </c>
      <c r="X10" s="13">
        <v>5.8922665319815604E-2</v>
      </c>
      <c r="Y10" s="13">
        <v>5.8922665319815604E-2</v>
      </c>
      <c r="Z10" s="13">
        <v>5.8922665319815604E-2</v>
      </c>
      <c r="AA10" s="13">
        <v>5.8922665319815604E-2</v>
      </c>
      <c r="AB10" s="13">
        <v>5.8922665319815604E-2</v>
      </c>
      <c r="AC10" s="13">
        <v>5.8922665319815604E-2</v>
      </c>
      <c r="AD10" s="13">
        <v>5.8922665319815604E-2</v>
      </c>
      <c r="AE10" s="13">
        <v>5.8922665319815604E-2</v>
      </c>
      <c r="AF10" s="13">
        <v>5.8922665319815604E-2</v>
      </c>
      <c r="AG10" s="13">
        <v>5.8922665319815604E-2</v>
      </c>
      <c r="AH10" s="13">
        <v>5.8922665319815604E-2</v>
      </c>
      <c r="AI10" s="13">
        <v>5.8922665319815604E-2</v>
      </c>
      <c r="AJ10" s="10"/>
      <c r="AK10" s="10"/>
      <c r="AL10" s="10"/>
    </row>
    <row r="11" spans="1:38" x14ac:dyDescent="0.3">
      <c r="A11" s="30" t="s">
        <v>16</v>
      </c>
      <c r="B11" s="31">
        <v>15000</v>
      </c>
      <c r="C11" s="30" t="s">
        <v>17</v>
      </c>
      <c r="D11" s="30"/>
      <c r="E11" s="30"/>
      <c r="F11" s="30"/>
      <c r="H11" s="11" t="str">
        <f ca="1">_xlfn.FORMULATEXT(H10)</f>
        <v>=D48</v>
      </c>
      <c r="I11" s="11" t="str">
        <f ca="1">_xlfn.FORMULATEXT(I10)</f>
        <v>{=TABLE(B16,)}</v>
      </c>
    </row>
    <row r="12" spans="1:38" x14ac:dyDescent="0.3">
      <c r="A12" s="30" t="s">
        <v>18</v>
      </c>
      <c r="B12" s="35">
        <v>24</v>
      </c>
      <c r="C12" s="30"/>
      <c r="D12" s="30"/>
      <c r="E12" s="30"/>
      <c r="F12" s="30"/>
    </row>
    <row r="13" spans="1:38" x14ac:dyDescent="0.3">
      <c r="A13" s="36" t="s">
        <v>19</v>
      </c>
      <c r="B13" s="37">
        <v>15000</v>
      </c>
      <c r="C13" s="30" t="s">
        <v>20</v>
      </c>
      <c r="D13" s="30"/>
      <c r="E13" s="30"/>
      <c r="F13" s="30"/>
      <c r="H13" s="2" t="s">
        <v>21</v>
      </c>
    </row>
    <row r="14" spans="1:38" x14ac:dyDescent="0.3">
      <c r="A14" s="33" t="s">
        <v>22</v>
      </c>
      <c r="B14" s="30"/>
      <c r="C14" s="30"/>
      <c r="D14" s="30"/>
      <c r="E14" s="30"/>
      <c r="F14" s="30"/>
      <c r="H14" s="4" t="s">
        <v>23</v>
      </c>
    </row>
    <row r="15" spans="1:38" x14ac:dyDescent="0.3">
      <c r="A15" s="30" t="s">
        <v>24</v>
      </c>
      <c r="B15" s="30"/>
      <c r="C15" s="30"/>
      <c r="D15" s="30"/>
      <c r="E15" s="30"/>
      <c r="F15" s="30"/>
      <c r="I15" s="93">
        <f>D48</f>
        <v>0.14862023644770983</v>
      </c>
      <c r="J15" s="11" t="str">
        <f ca="1">_xlfn.FORMULATEXT(I15)</f>
        <v>=D48</v>
      </c>
    </row>
    <row r="16" spans="1:38" x14ac:dyDescent="0.3">
      <c r="A16" s="30" t="s">
        <v>25</v>
      </c>
      <c r="B16" s="37">
        <v>10000</v>
      </c>
      <c r="C16" s="30" t="s">
        <v>26</v>
      </c>
      <c r="D16" s="38"/>
      <c r="E16" s="30"/>
      <c r="F16" s="30"/>
      <c r="H16" s="12">
        <v>500</v>
      </c>
      <c r="I16" s="13">
        <f t="dataTable" ref="I16:I43" dt2D="0" dtr="0" r1="B16"/>
        <v>0.29817998302842219</v>
      </c>
      <c r="J16" s="11" t="str">
        <f ca="1">_xlfn.FORMULATEXT(I16)</f>
        <v>{=TABLE(,B16)}</v>
      </c>
    </row>
    <row r="17" spans="1:9" x14ac:dyDescent="0.3">
      <c r="A17" s="30" t="s">
        <v>27</v>
      </c>
      <c r="B17" s="18">
        <f>MAX(B11-B16,0)</f>
        <v>5000</v>
      </c>
      <c r="C17" s="33" t="str">
        <f ca="1">_xlfn.FORMULATEXT(B17)</f>
        <v>=MAX(B11-B16,0)</v>
      </c>
      <c r="D17" s="30"/>
      <c r="E17" s="30"/>
      <c r="F17" s="30"/>
      <c r="H17" s="12">
        <v>1000</v>
      </c>
      <c r="I17" s="13">
        <v>0.29084266409143544</v>
      </c>
    </row>
    <row r="18" spans="1:9" x14ac:dyDescent="0.3">
      <c r="A18" s="30"/>
      <c r="B18" s="30"/>
      <c r="C18" s="39" t="s">
        <v>28</v>
      </c>
      <c r="D18" s="30"/>
      <c r="E18" s="30"/>
      <c r="F18" s="30"/>
      <c r="H18" s="12">
        <v>2000</v>
      </c>
      <c r="I18" s="13">
        <v>0.27601107162386107</v>
      </c>
    </row>
    <row r="19" spans="1:9" x14ac:dyDescent="0.3">
      <c r="A19" s="4" t="s">
        <v>29</v>
      </c>
      <c r="H19" s="12">
        <v>3000</v>
      </c>
      <c r="I19" s="13">
        <v>0.26096255991164585</v>
      </c>
    </row>
    <row r="20" spans="1:9" x14ac:dyDescent="0.3">
      <c r="H20" s="12">
        <v>4000</v>
      </c>
      <c r="I20" s="13">
        <v>0.2456873486511304</v>
      </c>
    </row>
    <row r="21" spans="1:9" ht="28.5" thickBot="1" x14ac:dyDescent="0.35">
      <c r="A21" s="14" t="s">
        <v>30</v>
      </c>
      <c r="B21" s="15" t="s">
        <v>31</v>
      </c>
      <c r="C21" s="15" t="s">
        <v>32</v>
      </c>
      <c r="D21" s="15" t="s">
        <v>33</v>
      </c>
      <c r="E21" s="16"/>
      <c r="H21" s="12">
        <v>5000</v>
      </c>
      <c r="I21" s="13">
        <v>0.23017489898718457</v>
      </c>
    </row>
    <row r="22" spans="1:9" ht="14.5" thickTop="1" x14ac:dyDescent="0.3">
      <c r="A22" s="17">
        <v>0</v>
      </c>
      <c r="B22" s="18">
        <f>-$B$9</f>
        <v>-4000</v>
      </c>
      <c r="C22" s="18">
        <f>-$B$6</f>
        <v>-40000</v>
      </c>
      <c r="D22" s="18">
        <f>B22-C22</f>
        <v>36000</v>
      </c>
      <c r="E22" s="5" t="str">
        <f ca="1">_xlfn.FORMULATEXT(D22)</f>
        <v>=B22-C22</v>
      </c>
      <c r="H22" s="12">
        <v>6000</v>
      </c>
      <c r="I22" s="13">
        <v>0.21441382840559142</v>
      </c>
    </row>
    <row r="23" spans="1:9" x14ac:dyDescent="0.3">
      <c r="A23" s="17">
        <v>1</v>
      </c>
      <c r="B23" s="18">
        <f>-$B$10</f>
        <v>-1000</v>
      </c>
      <c r="C23" s="6">
        <v>0</v>
      </c>
      <c r="D23" s="18">
        <f t="shared" ref="D23:D46" si="0">B23-C23</f>
        <v>-1000</v>
      </c>
      <c r="E23" s="5" t="str">
        <f t="shared" ref="E23:E49" ca="1" si="1">_xlfn.FORMULATEXT(D23)</f>
        <v>=B23-C23</v>
      </c>
      <c r="H23" s="12">
        <v>7000</v>
      </c>
      <c r="I23" s="13">
        <v>0.1983918129653639</v>
      </c>
    </row>
    <row r="24" spans="1:9" x14ac:dyDescent="0.3">
      <c r="A24" s="17">
        <v>2</v>
      </c>
      <c r="B24" s="18">
        <f t="shared" ref="B24:B45" si="2">-$B$10</f>
        <v>-1000</v>
      </c>
      <c r="C24" s="6">
        <v>0</v>
      </c>
      <c r="D24" s="18">
        <f t="shared" si="0"/>
        <v>-1000</v>
      </c>
      <c r="E24" s="5" t="str">
        <f t="shared" ca="1" si="1"/>
        <v>=B24-C24</v>
      </c>
      <c r="H24" s="12">
        <v>8000</v>
      </c>
      <c r="I24" s="13">
        <v>0.18209547442162255</v>
      </c>
    </row>
    <row r="25" spans="1:9" x14ac:dyDescent="0.3">
      <c r="A25" s="17">
        <v>3</v>
      </c>
      <c r="B25" s="18">
        <f t="shared" si="2"/>
        <v>-1000</v>
      </c>
      <c r="C25" s="6">
        <v>0</v>
      </c>
      <c r="D25" s="18">
        <f t="shared" si="0"/>
        <v>-1000</v>
      </c>
      <c r="E25" s="5" t="str">
        <f t="shared" ca="1" si="1"/>
        <v>=B25-C25</v>
      </c>
      <c r="H25" s="12">
        <v>9000</v>
      </c>
      <c r="I25" s="13">
        <v>0.16551024932726821</v>
      </c>
    </row>
    <row r="26" spans="1:9" x14ac:dyDescent="0.3">
      <c r="A26" s="17">
        <v>4</v>
      </c>
      <c r="B26" s="18">
        <f t="shared" si="2"/>
        <v>-1000</v>
      </c>
      <c r="C26" s="6">
        <v>0</v>
      </c>
      <c r="D26" s="18">
        <f t="shared" si="0"/>
        <v>-1000</v>
      </c>
      <c r="E26" s="5" t="str">
        <f t="shared" ca="1" si="1"/>
        <v>=B26-C26</v>
      </c>
      <c r="H26" s="12">
        <v>10000</v>
      </c>
      <c r="I26" s="13">
        <v>0.14862023644770983</v>
      </c>
    </row>
    <row r="27" spans="1:9" x14ac:dyDescent="0.3">
      <c r="A27" s="17">
        <v>5</v>
      </c>
      <c r="B27" s="18">
        <f t="shared" si="2"/>
        <v>-1000</v>
      </c>
      <c r="C27" s="6">
        <v>0</v>
      </c>
      <c r="D27" s="18">
        <f t="shared" si="0"/>
        <v>-1000</v>
      </c>
      <c r="E27" s="5" t="str">
        <f t="shared" ca="1" si="1"/>
        <v>=B27-C27</v>
      </c>
      <c r="H27" s="12">
        <v>11000</v>
      </c>
      <c r="I27" s="13">
        <v>0.13140801792831325</v>
      </c>
    </row>
    <row r="28" spans="1:9" x14ac:dyDescent="0.3">
      <c r="A28" s="17">
        <v>6</v>
      </c>
      <c r="B28" s="18">
        <f t="shared" si="2"/>
        <v>-1000</v>
      </c>
      <c r="C28" s="6">
        <v>0</v>
      </c>
      <c r="D28" s="18">
        <f t="shared" si="0"/>
        <v>-1000</v>
      </c>
      <c r="E28" s="5" t="str">
        <f t="shared" ca="1" si="1"/>
        <v>=B28-C28</v>
      </c>
      <c r="H28" s="12">
        <v>12000</v>
      </c>
      <c r="I28" s="13">
        <v>0.11385444847239112</v>
      </c>
    </row>
    <row r="29" spans="1:9" x14ac:dyDescent="0.3">
      <c r="A29" s="17">
        <v>7</v>
      </c>
      <c r="B29" s="18">
        <f t="shared" si="2"/>
        <v>-1000</v>
      </c>
      <c r="C29" s="6">
        <v>0</v>
      </c>
      <c r="D29" s="18">
        <f t="shared" si="0"/>
        <v>-1000</v>
      </c>
      <c r="E29" s="5" t="str">
        <f t="shared" ca="1" si="1"/>
        <v>=B29-C29</v>
      </c>
      <c r="H29" s="19">
        <v>13000</v>
      </c>
      <c r="I29" s="13">
        <v>9.593840523694519E-2</v>
      </c>
    </row>
    <row r="30" spans="1:9" x14ac:dyDescent="0.3">
      <c r="A30" s="17">
        <v>8</v>
      </c>
      <c r="B30" s="18">
        <f t="shared" si="2"/>
        <v>-1000</v>
      </c>
      <c r="C30" s="6">
        <v>0</v>
      </c>
      <c r="D30" s="18">
        <f t="shared" si="0"/>
        <v>-1000</v>
      </c>
      <c r="E30" s="5" t="str">
        <f t="shared" ca="1" si="1"/>
        <v>=B30-C30</v>
      </c>
      <c r="H30" s="19">
        <v>14000</v>
      </c>
      <c r="I30" s="13">
        <v>7.7636489117878238E-2</v>
      </c>
    </row>
    <row r="31" spans="1:9" x14ac:dyDescent="0.3">
      <c r="A31" s="17">
        <v>9</v>
      </c>
      <c r="B31" s="18">
        <f t="shared" si="2"/>
        <v>-1000</v>
      </c>
      <c r="C31" s="6">
        <v>0</v>
      </c>
      <c r="D31" s="18">
        <f t="shared" si="0"/>
        <v>-1000</v>
      </c>
      <c r="E31" s="5" t="str">
        <f t="shared" ca="1" si="1"/>
        <v>=B31-C31</v>
      </c>
      <c r="H31" s="19">
        <v>15000</v>
      </c>
      <c r="I31" s="13">
        <v>5.8922665319815604E-2</v>
      </c>
    </row>
    <row r="32" spans="1:9" x14ac:dyDescent="0.3">
      <c r="A32" s="17">
        <v>10</v>
      </c>
      <c r="B32" s="18">
        <f t="shared" si="2"/>
        <v>-1000</v>
      </c>
      <c r="C32" s="6">
        <v>0</v>
      </c>
      <c r="D32" s="18">
        <f t="shared" si="0"/>
        <v>-1000</v>
      </c>
      <c r="E32" s="5" t="str">
        <f t="shared" ca="1" si="1"/>
        <v>=B32-C32</v>
      </c>
      <c r="H32" s="19">
        <v>16000</v>
      </c>
      <c r="I32" s="13">
        <v>5.8922665319815604E-2</v>
      </c>
    </row>
    <row r="33" spans="1:9" x14ac:dyDescent="0.3">
      <c r="A33" s="17">
        <v>11</v>
      </c>
      <c r="B33" s="18">
        <f t="shared" si="2"/>
        <v>-1000</v>
      </c>
      <c r="C33" s="6">
        <v>0</v>
      </c>
      <c r="D33" s="18">
        <f t="shared" si="0"/>
        <v>-1000</v>
      </c>
      <c r="E33" s="5" t="str">
        <f t="shared" ca="1" si="1"/>
        <v>=B33-C33</v>
      </c>
      <c r="H33" s="12">
        <v>17000</v>
      </c>
      <c r="I33" s="13">
        <v>5.8922665319815604E-2</v>
      </c>
    </row>
    <row r="34" spans="1:9" x14ac:dyDescent="0.3">
      <c r="A34" s="17">
        <v>12</v>
      </c>
      <c r="B34" s="18">
        <f t="shared" si="2"/>
        <v>-1000</v>
      </c>
      <c r="C34" s="6">
        <v>0</v>
      </c>
      <c r="D34" s="18">
        <f t="shared" si="0"/>
        <v>-1000</v>
      </c>
      <c r="E34" s="5" t="str">
        <f t="shared" ca="1" si="1"/>
        <v>=B34-C34</v>
      </c>
      <c r="H34" s="12">
        <v>18000</v>
      </c>
      <c r="I34" s="13">
        <v>5.8922665319815604E-2</v>
      </c>
    </row>
    <row r="35" spans="1:9" x14ac:dyDescent="0.3">
      <c r="A35" s="17">
        <v>13</v>
      </c>
      <c r="B35" s="18">
        <f t="shared" si="2"/>
        <v>-1000</v>
      </c>
      <c r="C35" s="6">
        <v>0</v>
      </c>
      <c r="D35" s="18">
        <f t="shared" si="0"/>
        <v>-1000</v>
      </c>
      <c r="E35" s="5" t="str">
        <f t="shared" ca="1" si="1"/>
        <v>=B35-C35</v>
      </c>
      <c r="H35" s="12">
        <v>19000</v>
      </c>
      <c r="I35" s="13">
        <v>5.8922665319815604E-2</v>
      </c>
    </row>
    <row r="36" spans="1:9" x14ac:dyDescent="0.3">
      <c r="A36" s="17">
        <v>14</v>
      </c>
      <c r="B36" s="18">
        <f t="shared" si="2"/>
        <v>-1000</v>
      </c>
      <c r="C36" s="6">
        <v>0</v>
      </c>
      <c r="D36" s="18">
        <f t="shared" si="0"/>
        <v>-1000</v>
      </c>
      <c r="E36" s="5" t="str">
        <f t="shared" ca="1" si="1"/>
        <v>=B36-C36</v>
      </c>
      <c r="H36" s="12">
        <v>20000</v>
      </c>
      <c r="I36" s="13">
        <v>5.8922665319815604E-2</v>
      </c>
    </row>
    <row r="37" spans="1:9" x14ac:dyDescent="0.3">
      <c r="A37" s="17">
        <v>15</v>
      </c>
      <c r="B37" s="18">
        <f t="shared" si="2"/>
        <v>-1000</v>
      </c>
      <c r="C37" s="6">
        <v>0</v>
      </c>
      <c r="D37" s="18">
        <f t="shared" si="0"/>
        <v>-1000</v>
      </c>
      <c r="E37" s="5" t="str">
        <f t="shared" ca="1" si="1"/>
        <v>=B37-C37</v>
      </c>
      <c r="H37" s="12">
        <v>21000</v>
      </c>
      <c r="I37" s="13">
        <v>5.8922665319815604E-2</v>
      </c>
    </row>
    <row r="38" spans="1:9" x14ac:dyDescent="0.3">
      <c r="A38" s="17">
        <v>16</v>
      </c>
      <c r="B38" s="18">
        <f t="shared" si="2"/>
        <v>-1000</v>
      </c>
      <c r="C38" s="6">
        <v>0</v>
      </c>
      <c r="D38" s="18">
        <f t="shared" si="0"/>
        <v>-1000</v>
      </c>
      <c r="E38" s="5" t="str">
        <f t="shared" ca="1" si="1"/>
        <v>=B38-C38</v>
      </c>
      <c r="H38" s="12">
        <v>22000</v>
      </c>
      <c r="I38" s="13">
        <v>5.8922665319815604E-2</v>
      </c>
    </row>
    <row r="39" spans="1:9" x14ac:dyDescent="0.3">
      <c r="A39" s="17">
        <v>17</v>
      </c>
      <c r="B39" s="18">
        <f t="shared" si="2"/>
        <v>-1000</v>
      </c>
      <c r="C39" s="6">
        <v>0</v>
      </c>
      <c r="D39" s="18">
        <f t="shared" si="0"/>
        <v>-1000</v>
      </c>
      <c r="E39" s="5" t="str">
        <f t="shared" ca="1" si="1"/>
        <v>=B39-C39</v>
      </c>
      <c r="H39" s="12">
        <v>23000</v>
      </c>
      <c r="I39" s="13">
        <v>5.8922665319815604E-2</v>
      </c>
    </row>
    <row r="40" spans="1:9" x14ac:dyDescent="0.3">
      <c r="A40" s="17">
        <v>18</v>
      </c>
      <c r="B40" s="18">
        <f t="shared" si="2"/>
        <v>-1000</v>
      </c>
      <c r="C40" s="6">
        <v>0</v>
      </c>
      <c r="D40" s="18">
        <f t="shared" si="0"/>
        <v>-1000</v>
      </c>
      <c r="E40" s="5" t="str">
        <f t="shared" ca="1" si="1"/>
        <v>=B40-C40</v>
      </c>
      <c r="H40" s="12">
        <v>24000</v>
      </c>
      <c r="I40" s="13">
        <v>5.8922665319815604E-2</v>
      </c>
    </row>
    <row r="41" spans="1:9" x14ac:dyDescent="0.3">
      <c r="A41" s="17">
        <v>19</v>
      </c>
      <c r="B41" s="18">
        <f t="shared" si="2"/>
        <v>-1000</v>
      </c>
      <c r="C41" s="6">
        <v>0</v>
      </c>
      <c r="D41" s="18">
        <f t="shared" si="0"/>
        <v>-1000</v>
      </c>
      <c r="E41" s="5" t="str">
        <f t="shared" ca="1" si="1"/>
        <v>=B41-C41</v>
      </c>
      <c r="H41" s="12">
        <v>25000</v>
      </c>
      <c r="I41" s="13">
        <v>5.8922665319815604E-2</v>
      </c>
    </row>
    <row r="42" spans="1:9" x14ac:dyDescent="0.3">
      <c r="A42" s="17">
        <v>20</v>
      </c>
      <c r="B42" s="18">
        <f t="shared" si="2"/>
        <v>-1000</v>
      </c>
      <c r="C42" s="6">
        <v>0</v>
      </c>
      <c r="D42" s="18">
        <f t="shared" si="0"/>
        <v>-1000</v>
      </c>
      <c r="E42" s="5" t="str">
        <f t="shared" ca="1" si="1"/>
        <v>=B42-C42</v>
      </c>
      <c r="H42" s="12">
        <v>26000</v>
      </c>
      <c r="I42" s="13">
        <v>5.8922665319815604E-2</v>
      </c>
    </row>
    <row r="43" spans="1:9" x14ac:dyDescent="0.3">
      <c r="A43" s="17">
        <v>21</v>
      </c>
      <c r="B43" s="18">
        <f t="shared" si="2"/>
        <v>-1000</v>
      </c>
      <c r="C43" s="6">
        <v>0</v>
      </c>
      <c r="D43" s="18">
        <f t="shared" si="0"/>
        <v>-1000</v>
      </c>
      <c r="E43" s="5" t="str">
        <f t="shared" ca="1" si="1"/>
        <v>=B43-C43</v>
      </c>
      <c r="H43" s="12">
        <v>27000</v>
      </c>
      <c r="I43" s="13">
        <v>5.8922665319815604E-2</v>
      </c>
    </row>
    <row r="44" spans="1:9" x14ac:dyDescent="0.3">
      <c r="A44" s="17">
        <v>22</v>
      </c>
      <c r="B44" s="18">
        <f t="shared" si="2"/>
        <v>-1000</v>
      </c>
      <c r="C44" s="6">
        <v>0</v>
      </c>
      <c r="D44" s="18">
        <f t="shared" si="0"/>
        <v>-1000</v>
      </c>
      <c r="E44" s="5" t="str">
        <f t="shared" ca="1" si="1"/>
        <v>=B44-C44</v>
      </c>
    </row>
    <row r="45" spans="1:9" x14ac:dyDescent="0.3">
      <c r="A45" s="17">
        <v>23</v>
      </c>
      <c r="B45" s="18">
        <f t="shared" si="2"/>
        <v>-1000</v>
      </c>
      <c r="C45" s="6">
        <v>0</v>
      </c>
      <c r="D45" s="18">
        <f t="shared" si="0"/>
        <v>-1000</v>
      </c>
      <c r="E45" s="5" t="str">
        <f t="shared" ca="1" si="1"/>
        <v>=B45-C45</v>
      </c>
      <c r="F45" s="2" t="s">
        <v>34</v>
      </c>
      <c r="H45" s="4" t="s">
        <v>35</v>
      </c>
    </row>
    <row r="46" spans="1:9" ht="14.5" thickBot="1" x14ac:dyDescent="0.35">
      <c r="A46" s="14">
        <v>24</v>
      </c>
      <c r="B46" s="18">
        <f>-B17-B10</f>
        <v>-6000</v>
      </c>
      <c r="C46" s="20">
        <f>$B$13</f>
        <v>15000</v>
      </c>
      <c r="D46" s="18">
        <f t="shared" si="0"/>
        <v>-21000</v>
      </c>
      <c r="E46" s="21" t="str">
        <f t="shared" ca="1" si="1"/>
        <v>=B46-C46</v>
      </c>
      <c r="F46" s="11" t="str">
        <f ca="1">_xlfn.FORMULATEXT(C46)</f>
        <v>=$B$13</v>
      </c>
      <c r="H46" s="4" t="s">
        <v>36</v>
      </c>
    </row>
    <row r="47" spans="1:9" ht="14.5" thickTop="1" x14ac:dyDescent="0.3">
      <c r="A47" s="4"/>
      <c r="B47" s="5" t="str">
        <f ca="1">_xlfn.FORMULATEXT(B46)</f>
        <v>=-B17-B10</v>
      </c>
      <c r="C47" s="4" t="s">
        <v>37</v>
      </c>
      <c r="D47" s="22">
        <f>IRR(D22:D46)</f>
        <v>1.1613707094845438E-2</v>
      </c>
      <c r="E47" s="5" t="str">
        <f t="shared" ca="1" si="1"/>
        <v>=IRR(D22:D46)</v>
      </c>
    </row>
    <row r="48" spans="1:9" x14ac:dyDescent="0.3">
      <c r="A48" s="4"/>
      <c r="C48" s="4" t="s">
        <v>38</v>
      </c>
      <c r="D48" s="23">
        <f>(1+D47)^12-1</f>
        <v>0.14862023644770983</v>
      </c>
      <c r="E48" s="5" t="str">
        <f t="shared" ca="1" si="1"/>
        <v>=(1+D47)^12-1</v>
      </c>
    </row>
    <row r="49" spans="1:5" x14ac:dyDescent="0.3">
      <c r="A49" s="9"/>
      <c r="C49" s="4" t="s">
        <v>39</v>
      </c>
      <c r="D49" s="24" t="str">
        <f>IF($D$7&lt;$D$48,"Purchase", "Lease")</f>
        <v>Purchase</v>
      </c>
      <c r="E49" s="5" t="str">
        <f t="shared" ca="1" si="1"/>
        <v>=IF($D$7&lt;$D$48,"Purchase", "Lease")</v>
      </c>
    </row>
    <row r="50" spans="1:5" x14ac:dyDescent="0.3">
      <c r="A50" s="25"/>
    </row>
    <row r="51" spans="1:5" x14ac:dyDescent="0.3">
      <c r="A51" s="4" t="s">
        <v>40</v>
      </c>
    </row>
    <row r="52" spans="1:5" x14ac:dyDescent="0.3">
      <c r="A52" s="4" t="s">
        <v>41</v>
      </c>
    </row>
    <row r="58" spans="1:5" x14ac:dyDescent="0.3">
      <c r="B58" s="12"/>
    </row>
    <row r="59" spans="1:5" x14ac:dyDescent="0.3">
      <c r="B59" s="26"/>
    </row>
    <row r="60" spans="1:5" x14ac:dyDescent="0.3">
      <c r="A60" s="4"/>
    </row>
    <row r="61" spans="1:5" x14ac:dyDescent="0.3">
      <c r="B61" s="12"/>
    </row>
    <row r="62" spans="1:5" x14ac:dyDescent="0.3">
      <c r="B62" s="12"/>
    </row>
    <row r="63" spans="1:5" x14ac:dyDescent="0.3">
      <c r="B63" s="12"/>
    </row>
    <row r="64" spans="1:5" x14ac:dyDescent="0.3">
      <c r="B64" s="27"/>
    </row>
    <row r="65" spans="2:2" x14ac:dyDescent="0.3">
      <c r="B65" s="12"/>
    </row>
    <row r="66" spans="2:2" x14ac:dyDescent="0.3">
      <c r="B66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595-C5BC-4339-A636-E6B74B1DC07C}">
  <dimension ref="A1:V422"/>
  <sheetViews>
    <sheetView showGridLines="0" zoomScale="93" zoomScaleNormal="120" workbookViewId="0">
      <selection activeCell="B13" sqref="B13"/>
    </sheetView>
  </sheetViews>
  <sheetFormatPr defaultColWidth="4.546875" defaultRowHeight="14" x14ac:dyDescent="0.3"/>
  <cols>
    <col min="1" max="1" width="24.3984375" style="2" customWidth="1"/>
    <col min="2" max="2" width="9.19921875" style="2" customWidth="1"/>
    <col min="3" max="3" width="12.296875" style="2" customWidth="1"/>
    <col min="4" max="4" width="9.19921875" style="2" customWidth="1"/>
    <col min="5" max="5" width="7.6484375" style="2" customWidth="1"/>
    <col min="6" max="6" width="9.796875" style="2" customWidth="1"/>
    <col min="7" max="7" width="7.046875" style="2" customWidth="1"/>
    <col min="8" max="8" width="8.19921875" style="2" customWidth="1"/>
    <col min="9" max="9" width="10.19921875" style="2" customWidth="1"/>
    <col min="10" max="10" width="10.8984375" style="2" customWidth="1"/>
    <col min="11" max="11" width="9.5" style="2" customWidth="1"/>
    <col min="12" max="12" width="4.546875" style="2"/>
    <col min="13" max="13" width="7.19921875" style="2" customWidth="1"/>
    <col min="14" max="18" width="4.546875" style="2"/>
    <col min="19" max="19" width="22.046875" style="2" bestFit="1" customWidth="1"/>
    <col min="20" max="21" width="7.19921875" style="2" bestFit="1" customWidth="1"/>
    <col min="22" max="22" width="9.1484375" style="2" customWidth="1"/>
    <col min="23" max="16384" width="4.546875" style="2"/>
  </cols>
  <sheetData>
    <row r="1" spans="1:22" ht="15.5" x14ac:dyDescent="0.35">
      <c r="A1" s="1" t="s">
        <v>72</v>
      </c>
      <c r="F1" s="9"/>
    </row>
    <row r="2" spans="1:22" ht="15.5" x14ac:dyDescent="0.35">
      <c r="A2" s="3" t="s">
        <v>1</v>
      </c>
    </row>
    <row r="3" spans="1:22" x14ac:dyDescent="0.3">
      <c r="I3" s="56" t="str">
        <f ca="1">_xlfn.FORMULATEXT(I7)</f>
        <v>=PPMT($B$8/12,$E7,$B$7*12,$B$6)</v>
      </c>
    </row>
    <row r="4" spans="1:22" x14ac:dyDescent="0.3">
      <c r="A4" s="29" t="s">
        <v>73</v>
      </c>
      <c r="B4" s="30"/>
      <c r="C4" s="30"/>
      <c r="D4" s="30"/>
      <c r="E4" s="111" t="s">
        <v>74</v>
      </c>
      <c r="F4" s="111"/>
      <c r="G4" s="111"/>
      <c r="H4" s="111"/>
      <c r="I4" s="111"/>
      <c r="J4" s="30"/>
      <c r="K4" s="30"/>
      <c r="L4" s="30"/>
    </row>
    <row r="5" spans="1:22" x14ac:dyDescent="0.3">
      <c r="A5" s="29" t="s">
        <v>75</v>
      </c>
      <c r="B5" s="30"/>
      <c r="C5" s="30"/>
      <c r="D5" s="30"/>
      <c r="E5" s="29">
        <f>B7*12</f>
        <v>360</v>
      </c>
      <c r="F5" s="29" t="s">
        <v>76</v>
      </c>
      <c r="G5" s="56" t="str">
        <f ca="1">_xlfn.FORMULATEXT(G7)</f>
        <v>=$B$13</v>
      </c>
      <c r="H5" s="57" t="str">
        <f ca="1">_xlfn.FORMULATEXT(H7)</f>
        <v>=IPMT($B$8/12,$E7,$B$7*12,$B$6)</v>
      </c>
      <c r="I5" s="30"/>
      <c r="J5" s="56" t="str">
        <f ca="1">_xlfn.FORMULATEXT(J7)</f>
        <v>=F7+I7</v>
      </c>
      <c r="K5" s="56" t="str">
        <f ca="1">_xlfn.FORMULATEXT(K7)</f>
        <v>=H7+I7</v>
      </c>
      <c r="L5" s="30"/>
    </row>
    <row r="6" spans="1:22" ht="56.5" customHeight="1" thickBot="1" x14ac:dyDescent="0.35">
      <c r="A6" s="30" t="s">
        <v>77</v>
      </c>
      <c r="B6" s="58">
        <v>250000</v>
      </c>
      <c r="C6" s="30"/>
      <c r="D6" s="30"/>
      <c r="E6" s="59" t="s">
        <v>30</v>
      </c>
      <c r="F6" s="60" t="s">
        <v>78</v>
      </c>
      <c r="G6" s="60" t="s">
        <v>79</v>
      </c>
      <c r="H6" s="60" t="s">
        <v>80</v>
      </c>
      <c r="I6" s="60" t="s">
        <v>81</v>
      </c>
      <c r="J6" s="60" t="s">
        <v>82</v>
      </c>
      <c r="K6" s="59" t="s">
        <v>83</v>
      </c>
      <c r="L6" s="30"/>
    </row>
    <row r="7" spans="1:22" ht="14.5" thickTop="1" x14ac:dyDescent="0.3">
      <c r="A7" s="30" t="s">
        <v>84</v>
      </c>
      <c r="B7" s="61">
        <v>30</v>
      </c>
      <c r="C7" s="30"/>
      <c r="D7" s="30"/>
      <c r="E7" s="35">
        <v>1</v>
      </c>
      <c r="F7" s="79">
        <f>B6</f>
        <v>250000</v>
      </c>
      <c r="G7" s="18">
        <f>$B$13</f>
        <v>-1580.1700587324092</v>
      </c>
      <c r="H7" s="18">
        <f>IPMT($B$8/12,$E7,$B$7*12,$B$6)</f>
        <v>-1354.1666666666665</v>
      </c>
      <c r="I7" s="18">
        <f>PPMT($B$8/12,$E7,$B$7*12,$B$6)</f>
        <v>-226.00339206574259</v>
      </c>
      <c r="J7" s="79">
        <f>F7+I7</f>
        <v>249773.99660793427</v>
      </c>
      <c r="K7" s="18">
        <f>H7+I7</f>
        <v>-1580.1700587324092</v>
      </c>
      <c r="L7" s="30"/>
      <c r="M7" s="62" t="s">
        <v>85</v>
      </c>
      <c r="N7" s="63"/>
      <c r="O7" s="63"/>
      <c r="P7" s="63"/>
      <c r="Q7" s="64"/>
      <c r="S7" s="2" t="s">
        <v>113</v>
      </c>
      <c r="T7" s="97">
        <v>6.5000000000000002E-2</v>
      </c>
      <c r="U7" s="97">
        <v>6.5000000000000002E-2</v>
      </c>
      <c r="V7" s="97">
        <v>6.6000000000000003E-2</v>
      </c>
    </row>
    <row r="8" spans="1:22" x14ac:dyDescent="0.3">
      <c r="A8" s="30" t="s">
        <v>117</v>
      </c>
      <c r="B8" s="65">
        <v>6.5000000000000002E-2</v>
      </c>
      <c r="C8" s="102">
        <f>EFFECT(B8,12)</f>
        <v>6.6971852002543075E-2</v>
      </c>
      <c r="D8" s="33" t="str">
        <f ca="1">_xlfn.FORMULATEXT(C8)</f>
        <v>=EFFECT(B8,12)</v>
      </c>
      <c r="E8" s="35">
        <v>2</v>
      </c>
      <c r="F8" s="79">
        <f>J7</f>
        <v>249773.99660793427</v>
      </c>
      <c r="G8" s="18">
        <f t="shared" ref="G8:G71" si="0">$B$13</f>
        <v>-1580.1700587324092</v>
      </c>
      <c r="H8" s="18">
        <f t="shared" ref="H8:H71" si="1">IPMT($B$8/12,$E8,$B$7*12,$B$6)</f>
        <v>-1352.9424816263106</v>
      </c>
      <c r="I8" s="18">
        <f t="shared" ref="I8:I71" si="2">PPMT($B$8/12,$E8,$B$7*12,$B$6)</f>
        <v>-227.22757710609864</v>
      </c>
      <c r="J8" s="79">
        <f t="shared" ref="J8:J71" si="3">F8+I8</f>
        <v>249546.76903082817</v>
      </c>
      <c r="K8" s="18">
        <f t="shared" ref="K8:K71" si="4">H8+I8</f>
        <v>-1580.1700587324092</v>
      </c>
      <c r="L8" s="30"/>
      <c r="M8" s="66" t="s">
        <v>86</v>
      </c>
      <c r="N8" s="67"/>
      <c r="O8" s="67"/>
      <c r="P8" s="67"/>
      <c r="Q8" s="68"/>
      <c r="S8" s="2" t="s">
        <v>87</v>
      </c>
      <c r="T8" s="2">
        <v>0</v>
      </c>
      <c r="U8" s="2">
        <v>0</v>
      </c>
      <c r="V8" s="2">
        <v>0</v>
      </c>
    </row>
    <row r="9" spans="1:22" x14ac:dyDescent="0.3">
      <c r="A9" s="30" t="s">
        <v>87</v>
      </c>
      <c r="B9" s="61">
        <v>1</v>
      </c>
      <c r="C9" s="30" t="s">
        <v>88</v>
      </c>
      <c r="D9" s="30"/>
      <c r="E9" s="35">
        <v>3</v>
      </c>
      <c r="F9" s="79">
        <f t="shared" ref="F9:F72" si="5">J8</f>
        <v>249546.76903082817</v>
      </c>
      <c r="G9" s="18">
        <f t="shared" si="0"/>
        <v>-1580.1700587324092</v>
      </c>
      <c r="H9" s="18">
        <f t="shared" si="1"/>
        <v>-1351.7116655836526</v>
      </c>
      <c r="I9" s="18">
        <f t="shared" si="2"/>
        <v>-228.45839314875673</v>
      </c>
      <c r="J9" s="79">
        <f t="shared" si="3"/>
        <v>249318.31063767942</v>
      </c>
      <c r="K9" s="18">
        <f t="shared" si="4"/>
        <v>-1580.1700587324094</v>
      </c>
      <c r="L9" s="30"/>
      <c r="M9" s="66" t="s">
        <v>89</v>
      </c>
      <c r="N9" s="67"/>
      <c r="O9" s="67"/>
      <c r="P9" s="67"/>
      <c r="Q9" s="68"/>
      <c r="S9" s="2" t="s">
        <v>90</v>
      </c>
      <c r="T9" s="2">
        <v>5.0000000000000001E-3</v>
      </c>
      <c r="U9" s="2">
        <v>0</v>
      </c>
      <c r="V9" s="2">
        <v>0</v>
      </c>
    </row>
    <row r="10" spans="1:22" x14ac:dyDescent="0.3">
      <c r="A10" s="30" t="s">
        <v>90</v>
      </c>
      <c r="B10" s="69">
        <v>5.0000000000000001E-3</v>
      </c>
      <c r="C10" s="70" t="s">
        <v>91</v>
      </c>
      <c r="D10" s="30"/>
      <c r="E10" s="35">
        <v>4</v>
      </c>
      <c r="F10" s="79">
        <f t="shared" si="5"/>
        <v>249318.31063767942</v>
      </c>
      <c r="G10" s="18">
        <f t="shared" si="0"/>
        <v>-1580.1700587324092</v>
      </c>
      <c r="H10" s="18">
        <f t="shared" si="1"/>
        <v>-1350.4741826207635</v>
      </c>
      <c r="I10" s="18">
        <f t="shared" si="2"/>
        <v>-229.69587611164579</v>
      </c>
      <c r="J10" s="79">
        <f t="shared" si="3"/>
        <v>249088.61476156776</v>
      </c>
      <c r="K10" s="18">
        <f t="shared" si="4"/>
        <v>-1580.1700587324092</v>
      </c>
      <c r="L10" s="30"/>
      <c r="M10" s="66" t="s">
        <v>92</v>
      </c>
      <c r="N10" s="67"/>
      <c r="O10" s="67"/>
      <c r="P10" s="67"/>
      <c r="Q10" s="68"/>
      <c r="S10" s="2" t="s">
        <v>93</v>
      </c>
      <c r="T10" s="2">
        <v>5.0000000000000001E-3</v>
      </c>
      <c r="U10" s="2">
        <v>0</v>
      </c>
      <c r="V10" s="2">
        <v>0</v>
      </c>
    </row>
    <row r="11" spans="1:22" x14ac:dyDescent="0.3">
      <c r="A11" s="30" t="s">
        <v>93</v>
      </c>
      <c r="B11" s="80">
        <f>(B9*0.01)+B10</f>
        <v>1.4999999999999999E-2</v>
      </c>
      <c r="C11" s="33" t="str">
        <f ca="1">_xlfn.FORMULATEXT(B11)</f>
        <v>=(B9*0.01)+B10</v>
      </c>
      <c r="D11" s="30"/>
      <c r="E11" s="35">
        <v>5</v>
      </c>
      <c r="F11" s="79">
        <f t="shared" si="5"/>
        <v>249088.61476156776</v>
      </c>
      <c r="G11" s="18">
        <f t="shared" si="0"/>
        <v>-1580.1700587324092</v>
      </c>
      <c r="H11" s="18">
        <f t="shared" si="1"/>
        <v>-1349.2299966251587</v>
      </c>
      <c r="I11" s="18">
        <f t="shared" si="2"/>
        <v>-230.94006210725055</v>
      </c>
      <c r="J11" s="79">
        <f t="shared" si="3"/>
        <v>248857.67469946051</v>
      </c>
      <c r="K11" s="18">
        <f t="shared" si="4"/>
        <v>-1580.1700587324092</v>
      </c>
      <c r="L11" s="30"/>
      <c r="M11" s="66" t="s">
        <v>94</v>
      </c>
      <c r="N11" s="67"/>
      <c r="O11" s="67"/>
      <c r="P11" s="67"/>
      <c r="Q11" s="68"/>
      <c r="S11" s="2" t="s">
        <v>95</v>
      </c>
      <c r="T11" s="98">
        <v>248750</v>
      </c>
      <c r="U11" s="98">
        <v>250000</v>
      </c>
      <c r="V11" s="98">
        <v>250000</v>
      </c>
    </row>
    <row r="12" spans="1:22" ht="14.5" thickBot="1" x14ac:dyDescent="0.35">
      <c r="A12" s="71" t="s">
        <v>95</v>
      </c>
      <c r="B12" s="81">
        <f>B6*(1-B11)</f>
        <v>246250</v>
      </c>
      <c r="C12" s="33" t="str">
        <f t="shared" ref="C12:C13" ca="1" si="6">_xlfn.FORMULATEXT(B12)</f>
        <v>=B6*(1-B11)</v>
      </c>
      <c r="D12" s="30"/>
      <c r="E12" s="35">
        <v>6</v>
      </c>
      <c r="F12" s="79">
        <f t="shared" si="5"/>
        <v>248857.67469946051</v>
      </c>
      <c r="G12" s="18">
        <f t="shared" si="0"/>
        <v>-1580.1700587324092</v>
      </c>
      <c r="H12" s="18">
        <f t="shared" si="1"/>
        <v>-1347.9790712887445</v>
      </c>
      <c r="I12" s="18">
        <f t="shared" si="2"/>
        <v>-232.19098744366477</v>
      </c>
      <c r="J12" s="79">
        <f t="shared" si="3"/>
        <v>248625.48371201684</v>
      </c>
      <c r="K12" s="18">
        <f t="shared" si="4"/>
        <v>-1580.1700587324094</v>
      </c>
      <c r="L12" s="30"/>
      <c r="M12" s="72">
        <f>B6-B12</f>
        <v>3750</v>
      </c>
      <c r="N12" s="73" t="s">
        <v>96</v>
      </c>
      <c r="O12" s="73"/>
      <c r="P12" s="73"/>
      <c r="Q12" s="74"/>
      <c r="S12" s="2" t="s">
        <v>97</v>
      </c>
      <c r="T12" s="98">
        <v>-1580.1700587324092</v>
      </c>
      <c r="U12" s="98">
        <v>-1580.1700587324092</v>
      </c>
      <c r="V12" s="98">
        <v>-1596.6470450616341</v>
      </c>
    </row>
    <row r="13" spans="1:22" x14ac:dyDescent="0.3">
      <c r="A13" s="30" t="s">
        <v>97</v>
      </c>
      <c r="B13" s="82">
        <f>PMT(B8/12,B7*12,B6)</f>
        <v>-1580.1700587324092</v>
      </c>
      <c r="C13" s="33" t="str">
        <f t="shared" ca="1" si="6"/>
        <v>=PMT(B8/12,B7*12,B6)</v>
      </c>
      <c r="D13" s="30"/>
      <c r="E13" s="35">
        <v>7</v>
      </c>
      <c r="F13" s="79">
        <f t="shared" si="5"/>
        <v>248625.48371201684</v>
      </c>
      <c r="G13" s="18">
        <f t="shared" si="0"/>
        <v>-1580.1700587324092</v>
      </c>
      <c r="H13" s="18">
        <f t="shared" si="1"/>
        <v>-1346.7213701067578</v>
      </c>
      <c r="I13" s="18">
        <f t="shared" si="2"/>
        <v>-233.44868862565136</v>
      </c>
      <c r="J13" s="79">
        <f t="shared" si="3"/>
        <v>248392.03502339119</v>
      </c>
      <c r="K13" s="18">
        <f t="shared" si="4"/>
        <v>-1580.1700587324092</v>
      </c>
      <c r="L13" s="30"/>
    </row>
    <row r="14" spans="1:22" x14ac:dyDescent="0.3">
      <c r="A14" s="30"/>
      <c r="B14" s="30"/>
      <c r="C14" s="30"/>
      <c r="D14" s="30"/>
      <c r="E14" s="35">
        <v>8</v>
      </c>
      <c r="F14" s="79">
        <f t="shared" si="5"/>
        <v>248392.03502339119</v>
      </c>
      <c r="G14" s="18">
        <f t="shared" si="0"/>
        <v>-1580.1700587324092</v>
      </c>
      <c r="H14" s="18">
        <f t="shared" si="1"/>
        <v>-1345.4568563767023</v>
      </c>
      <c r="I14" s="18">
        <f t="shared" si="2"/>
        <v>-234.71320235570698</v>
      </c>
      <c r="J14" s="79">
        <f t="shared" si="3"/>
        <v>248157.32182103547</v>
      </c>
      <c r="K14" s="18">
        <f t="shared" si="4"/>
        <v>-1580.1700587324092</v>
      </c>
      <c r="L14" s="30"/>
      <c r="S14" s="2" t="s">
        <v>98</v>
      </c>
    </row>
    <row r="15" spans="1:22" x14ac:dyDescent="0.3">
      <c r="A15" s="29" t="s">
        <v>98</v>
      </c>
      <c r="B15" s="103"/>
      <c r="C15" s="30"/>
      <c r="D15" s="30"/>
      <c r="E15" s="35">
        <v>9</v>
      </c>
      <c r="F15" s="79">
        <f t="shared" si="5"/>
        <v>248157.32182103547</v>
      </c>
      <c r="G15" s="18">
        <f t="shared" si="0"/>
        <v>-1580.1700587324092</v>
      </c>
      <c r="H15" s="18">
        <f t="shared" si="1"/>
        <v>-1344.1854931972755</v>
      </c>
      <c r="I15" s="18">
        <f t="shared" si="2"/>
        <v>-235.9845655351337</v>
      </c>
      <c r="J15" s="79">
        <f t="shared" si="3"/>
        <v>247921.33725550034</v>
      </c>
      <c r="K15" s="18">
        <f t="shared" si="4"/>
        <v>-1580.1700587324092</v>
      </c>
      <c r="L15" s="30"/>
      <c r="S15" s="2" t="s">
        <v>99</v>
      </c>
      <c r="T15" s="99">
        <v>5.4568715112875352E-3</v>
      </c>
      <c r="U15" s="99">
        <v>5.4166666666668126E-3</v>
      </c>
      <c r="V15" s="99">
        <v>5.5000000000000838E-3</v>
      </c>
    </row>
    <row r="16" spans="1:22" x14ac:dyDescent="0.3">
      <c r="A16" s="30" t="s">
        <v>99</v>
      </c>
      <c r="B16" s="83">
        <f>RATE(B7*12,B13,B12)</f>
        <v>5.5382489322941429E-3</v>
      </c>
      <c r="C16" s="33" t="str">
        <f t="shared" ref="C16:C18" ca="1" si="7">_xlfn.FORMULATEXT(B16)</f>
        <v>=RATE(B7*12,B13,B12)</v>
      </c>
      <c r="D16" s="105"/>
      <c r="E16" s="35">
        <v>10</v>
      </c>
      <c r="F16" s="79">
        <f t="shared" si="5"/>
        <v>247921.33725550034</v>
      </c>
      <c r="G16" s="18">
        <f t="shared" si="0"/>
        <v>-1580.1700587324092</v>
      </c>
      <c r="H16" s="18">
        <f t="shared" si="1"/>
        <v>-1342.9072434672935</v>
      </c>
      <c r="I16" s="18">
        <f t="shared" si="2"/>
        <v>-237.26281526511573</v>
      </c>
      <c r="J16" s="79">
        <f t="shared" si="3"/>
        <v>247684.07444023524</v>
      </c>
      <c r="K16" s="18">
        <f t="shared" si="4"/>
        <v>-1580.1700587324092</v>
      </c>
      <c r="L16" s="30"/>
      <c r="M16" s="108"/>
      <c r="S16" s="2" t="s">
        <v>100</v>
      </c>
      <c r="T16" s="99">
        <v>6.7483960562508383E-2</v>
      </c>
      <c r="U16" s="99">
        <v>6.6971852002546184E-2</v>
      </c>
      <c r="V16" s="99">
        <v>6.8033559467648441E-2</v>
      </c>
    </row>
    <row r="17" spans="1:22" x14ac:dyDescent="0.3">
      <c r="A17" s="30" t="s">
        <v>100</v>
      </c>
      <c r="B17" s="83">
        <f>(1+B16)^(12)-1</f>
        <v>6.8521193773362077E-2</v>
      </c>
      <c r="C17" s="33" t="str">
        <f t="shared" ca="1" si="7"/>
        <v>=(1+B16)^(12)-1</v>
      </c>
      <c r="D17" s="30"/>
      <c r="E17" s="35">
        <v>11</v>
      </c>
      <c r="F17" s="79">
        <f t="shared" si="5"/>
        <v>247684.07444023524</v>
      </c>
      <c r="G17" s="18">
        <f t="shared" si="0"/>
        <v>-1580.1700587324092</v>
      </c>
      <c r="H17" s="18">
        <f t="shared" si="1"/>
        <v>-1341.6220698846075</v>
      </c>
      <c r="I17" s="18">
        <f t="shared" si="2"/>
        <v>-238.54798884780169</v>
      </c>
      <c r="J17" s="79">
        <f t="shared" si="3"/>
        <v>247445.52645138744</v>
      </c>
      <c r="K17" s="18">
        <f t="shared" si="4"/>
        <v>-1580.1700587324092</v>
      </c>
      <c r="L17" s="30"/>
      <c r="S17" s="2" t="s">
        <v>100</v>
      </c>
      <c r="T17" s="99">
        <v>6.7483960562508383E-2</v>
      </c>
      <c r="U17" s="99">
        <v>6.6971852002546184E-2</v>
      </c>
      <c r="V17" s="99">
        <v>6.8033559467648441E-2</v>
      </c>
    </row>
    <row r="18" spans="1:22" x14ac:dyDescent="0.3">
      <c r="A18" s="30" t="s">
        <v>100</v>
      </c>
      <c r="B18" s="84">
        <f>EFFECT(B16*12,12)</f>
        <v>6.8521193773362077E-2</v>
      </c>
      <c r="C18" s="33" t="str">
        <f t="shared" ca="1" si="7"/>
        <v>=EFFECT(B16*12,12)</v>
      </c>
      <c r="D18" s="30"/>
      <c r="E18" s="35">
        <v>12</v>
      </c>
      <c r="F18" s="79">
        <f t="shared" si="5"/>
        <v>247445.52645138744</v>
      </c>
      <c r="G18" s="18">
        <f t="shared" si="0"/>
        <v>-1580.1700587324092</v>
      </c>
      <c r="H18" s="18">
        <f t="shared" si="1"/>
        <v>-1340.3299349450153</v>
      </c>
      <c r="I18" s="18">
        <f t="shared" si="2"/>
        <v>-239.84012378739399</v>
      </c>
      <c r="J18" s="79">
        <f t="shared" si="3"/>
        <v>247205.68632760004</v>
      </c>
      <c r="K18" s="18">
        <f t="shared" si="4"/>
        <v>-1580.1700587324094</v>
      </c>
      <c r="L18" s="30"/>
    </row>
    <row r="19" spans="1:22" x14ac:dyDescent="0.3">
      <c r="A19" s="29" t="s">
        <v>101</v>
      </c>
      <c r="B19" s="30"/>
      <c r="C19" s="30"/>
      <c r="D19" s="30"/>
      <c r="E19" s="35">
        <v>13</v>
      </c>
      <c r="F19" s="79">
        <f t="shared" si="5"/>
        <v>247205.68632760004</v>
      </c>
      <c r="G19" s="18">
        <f t="shared" si="0"/>
        <v>-1580.1700587324092</v>
      </c>
      <c r="H19" s="18">
        <f t="shared" si="1"/>
        <v>-1339.0308009411669</v>
      </c>
      <c r="I19" s="18">
        <f t="shared" si="2"/>
        <v>-241.13925779124236</v>
      </c>
      <c r="J19" s="79">
        <f t="shared" si="3"/>
        <v>246964.54706980879</v>
      </c>
      <c r="K19" s="18">
        <f t="shared" si="4"/>
        <v>-1580.1700587324094</v>
      </c>
      <c r="L19" s="30"/>
    </row>
    <row r="20" spans="1:22" x14ac:dyDescent="0.3">
      <c r="A20" s="29" t="s">
        <v>102</v>
      </c>
      <c r="B20" s="30"/>
      <c r="C20" s="30"/>
      <c r="D20" s="30"/>
      <c r="E20" s="35">
        <v>14</v>
      </c>
      <c r="F20" s="79">
        <f t="shared" si="5"/>
        <v>246964.54706980879</v>
      </c>
      <c r="G20" s="18">
        <f t="shared" si="0"/>
        <v>-1580.1700587324092</v>
      </c>
      <c r="H20" s="18">
        <f t="shared" si="1"/>
        <v>-1337.7246299614644</v>
      </c>
      <c r="I20" s="18">
        <f t="shared" si="2"/>
        <v>-242.44542877094491</v>
      </c>
      <c r="J20" s="79">
        <f t="shared" si="3"/>
        <v>246722.10164103785</v>
      </c>
      <c r="K20" s="18">
        <f t="shared" si="4"/>
        <v>-1580.1700587324094</v>
      </c>
      <c r="L20" s="30"/>
    </row>
    <row r="21" spans="1:22" x14ac:dyDescent="0.3">
      <c r="A21" s="30"/>
      <c r="B21" s="30"/>
      <c r="C21" s="30"/>
      <c r="D21" s="30"/>
      <c r="E21" s="35">
        <v>15</v>
      </c>
      <c r="F21" s="79">
        <f t="shared" si="5"/>
        <v>246722.10164103785</v>
      </c>
      <c r="G21" s="18">
        <f t="shared" si="0"/>
        <v>-1580.1700587324092</v>
      </c>
      <c r="H21" s="18">
        <f t="shared" si="1"/>
        <v>-1336.411383888955</v>
      </c>
      <c r="I21" s="18">
        <f t="shared" si="2"/>
        <v>-243.75867484345423</v>
      </c>
      <c r="J21" s="79">
        <f t="shared" si="3"/>
        <v>246478.34296619441</v>
      </c>
      <c r="K21" s="18">
        <f t="shared" si="4"/>
        <v>-1580.1700587324092</v>
      </c>
      <c r="L21" s="30"/>
    </row>
    <row r="22" spans="1:22" x14ac:dyDescent="0.3">
      <c r="A22" s="29" t="s">
        <v>103</v>
      </c>
      <c r="B22" s="30"/>
      <c r="C22" s="30"/>
      <c r="D22" s="30"/>
      <c r="E22" s="35">
        <v>16</v>
      </c>
      <c r="F22" s="79">
        <f t="shared" si="5"/>
        <v>246478.34296619441</v>
      </c>
      <c r="G22" s="18">
        <f t="shared" si="0"/>
        <v>-1580.1700587324092</v>
      </c>
      <c r="H22" s="18">
        <f t="shared" si="1"/>
        <v>-1335.0910244002198</v>
      </c>
      <c r="I22" s="18">
        <f t="shared" si="2"/>
        <v>-245.07903433218954</v>
      </c>
      <c r="J22" s="79">
        <f t="shared" si="3"/>
        <v>246233.26393186222</v>
      </c>
      <c r="K22" s="18">
        <f t="shared" si="4"/>
        <v>-1580.1700587324094</v>
      </c>
      <c r="L22" s="30"/>
    </row>
    <row r="23" spans="1:22" x14ac:dyDescent="0.3">
      <c r="A23" s="29" t="s">
        <v>104</v>
      </c>
      <c r="B23" s="30"/>
      <c r="C23" s="30"/>
      <c r="D23" s="30"/>
      <c r="E23" s="35">
        <v>17</v>
      </c>
      <c r="F23" s="79">
        <f t="shared" si="5"/>
        <v>246233.26393186222</v>
      </c>
      <c r="G23" s="18">
        <f t="shared" si="0"/>
        <v>-1580.1700587324092</v>
      </c>
      <c r="H23" s="18">
        <f t="shared" si="1"/>
        <v>-1333.7635129642536</v>
      </c>
      <c r="I23" s="18">
        <f t="shared" si="2"/>
        <v>-246.40654576815558</v>
      </c>
      <c r="J23" s="79">
        <f t="shared" si="3"/>
        <v>245986.85738609408</v>
      </c>
      <c r="K23" s="18">
        <f t="shared" si="4"/>
        <v>-1580.1700587324092</v>
      </c>
      <c r="L23" s="30"/>
    </row>
    <row r="24" spans="1:22" x14ac:dyDescent="0.3">
      <c r="A24" s="29" t="s">
        <v>105</v>
      </c>
      <c r="B24" s="30"/>
      <c r="C24" s="30"/>
      <c r="D24" s="30"/>
      <c r="E24" s="35">
        <v>18</v>
      </c>
      <c r="F24" s="79">
        <f t="shared" si="5"/>
        <v>245986.85738609408</v>
      </c>
      <c r="G24" s="18">
        <f t="shared" si="0"/>
        <v>-1580.1700587324092</v>
      </c>
      <c r="H24" s="18">
        <f t="shared" si="1"/>
        <v>-1332.4288108413427</v>
      </c>
      <c r="I24" s="18">
        <f t="shared" si="2"/>
        <v>-247.74124789106648</v>
      </c>
      <c r="J24" s="79">
        <f t="shared" si="3"/>
        <v>245739.11613820301</v>
      </c>
      <c r="K24" s="18">
        <f t="shared" si="4"/>
        <v>-1580.1700587324092</v>
      </c>
      <c r="L24" s="30"/>
    </row>
    <row r="25" spans="1:22" ht="14.5" thickBot="1" x14ac:dyDescent="0.35">
      <c r="A25" s="59" t="s">
        <v>30</v>
      </c>
      <c r="B25" s="59" t="s">
        <v>106</v>
      </c>
      <c r="C25" s="59" t="s">
        <v>107</v>
      </c>
      <c r="D25" s="30"/>
      <c r="E25" s="35">
        <v>19</v>
      </c>
      <c r="F25" s="79">
        <f t="shared" si="5"/>
        <v>245739.11613820301</v>
      </c>
      <c r="G25" s="18">
        <f t="shared" si="0"/>
        <v>-1580.1700587324092</v>
      </c>
      <c r="H25" s="18">
        <f t="shared" si="1"/>
        <v>-1331.0868790819329</v>
      </c>
      <c r="I25" s="18">
        <f t="shared" si="2"/>
        <v>-249.08317965047641</v>
      </c>
      <c r="J25" s="79">
        <f t="shared" si="3"/>
        <v>245490.03295855253</v>
      </c>
      <c r="K25" s="18">
        <f t="shared" si="4"/>
        <v>-1580.1700587324094</v>
      </c>
      <c r="L25" s="30"/>
    </row>
    <row r="26" spans="1:22" ht="14.5" thickTop="1" x14ac:dyDescent="0.3">
      <c r="A26" s="75">
        <v>0</v>
      </c>
      <c r="B26" s="79">
        <f>B12</f>
        <v>246250</v>
      </c>
      <c r="C26" s="85" t="str">
        <f t="shared" ref="C26:C89" ca="1" si="8">_xlfn.FORMULATEXT(B26)</f>
        <v>=B12</v>
      </c>
      <c r="D26" s="30"/>
      <c r="E26" s="35">
        <v>20</v>
      </c>
      <c r="F26" s="79">
        <f t="shared" si="5"/>
        <v>245490.03295855253</v>
      </c>
      <c r="G26" s="18">
        <f t="shared" si="0"/>
        <v>-1580.1700587324092</v>
      </c>
      <c r="H26" s="18">
        <f t="shared" si="1"/>
        <v>-1329.7376785254928</v>
      </c>
      <c r="I26" s="18">
        <f t="shared" si="2"/>
        <v>-250.43238020691649</v>
      </c>
      <c r="J26" s="79">
        <f t="shared" si="3"/>
        <v>245239.60057834562</v>
      </c>
      <c r="K26" s="18">
        <f t="shared" si="4"/>
        <v>-1580.1700587324094</v>
      </c>
      <c r="L26" s="30"/>
    </row>
    <row r="27" spans="1:22" x14ac:dyDescent="0.3">
      <c r="A27" s="76">
        <v>1</v>
      </c>
      <c r="B27" s="18">
        <f>$B$13</f>
        <v>-1580.1700587324092</v>
      </c>
      <c r="C27" s="85" t="str">
        <f t="shared" ca="1" si="8"/>
        <v>=$B$13</v>
      </c>
      <c r="D27" s="30"/>
      <c r="E27" s="35">
        <v>21</v>
      </c>
      <c r="F27" s="79">
        <f t="shared" si="5"/>
        <v>245239.60057834562</v>
      </c>
      <c r="G27" s="18">
        <f t="shared" si="0"/>
        <v>-1580.1700587324092</v>
      </c>
      <c r="H27" s="18">
        <f t="shared" si="1"/>
        <v>-1328.3811697993722</v>
      </c>
      <c r="I27" s="18">
        <f t="shared" si="2"/>
        <v>-251.78888893303727</v>
      </c>
      <c r="J27" s="79">
        <f t="shared" si="3"/>
        <v>244987.81168941257</v>
      </c>
      <c r="K27" s="18">
        <f t="shared" si="4"/>
        <v>-1580.1700587324094</v>
      </c>
      <c r="L27" s="30"/>
    </row>
    <row r="28" spans="1:22" x14ac:dyDescent="0.3">
      <c r="A28" s="76">
        <v>2</v>
      </c>
      <c r="B28" s="18">
        <f t="shared" ref="B28:B91" si="9">$B$13</f>
        <v>-1580.1700587324092</v>
      </c>
      <c r="C28" s="85" t="str">
        <f t="shared" ca="1" si="8"/>
        <v>=$B$13</v>
      </c>
      <c r="D28" s="30"/>
      <c r="E28" s="35">
        <v>22</v>
      </c>
      <c r="F28" s="79">
        <f t="shared" si="5"/>
        <v>244987.81168941257</v>
      </c>
      <c r="G28" s="18">
        <f t="shared" si="0"/>
        <v>-1580.1700587324092</v>
      </c>
      <c r="H28" s="18">
        <f t="shared" si="1"/>
        <v>-1327.0173133176513</v>
      </c>
      <c r="I28" s="18">
        <f t="shared" si="2"/>
        <v>-253.1527454147579</v>
      </c>
      <c r="J28" s="79">
        <f t="shared" si="3"/>
        <v>244734.65894399781</v>
      </c>
      <c r="K28" s="18">
        <f t="shared" si="4"/>
        <v>-1580.1700587324092</v>
      </c>
      <c r="L28" s="30"/>
    </row>
    <row r="29" spans="1:22" x14ac:dyDescent="0.3">
      <c r="A29" s="76">
        <v>3</v>
      </c>
      <c r="B29" s="18">
        <f t="shared" si="9"/>
        <v>-1580.1700587324092</v>
      </c>
      <c r="C29" s="85" t="str">
        <f t="shared" ca="1" si="8"/>
        <v>=$B$13</v>
      </c>
      <c r="D29" s="30"/>
      <c r="E29" s="35">
        <v>23</v>
      </c>
      <c r="F29" s="79">
        <f t="shared" si="5"/>
        <v>244734.65894399781</v>
      </c>
      <c r="G29" s="18">
        <f t="shared" si="0"/>
        <v>-1580.1700587324092</v>
      </c>
      <c r="H29" s="18">
        <f t="shared" si="1"/>
        <v>-1325.6460692799883</v>
      </c>
      <c r="I29" s="18">
        <f t="shared" si="2"/>
        <v>-254.52398945242115</v>
      </c>
      <c r="J29" s="79">
        <f t="shared" si="3"/>
        <v>244480.13495454538</v>
      </c>
      <c r="K29" s="18">
        <f t="shared" si="4"/>
        <v>-1580.1700587324094</v>
      </c>
      <c r="L29" s="30"/>
    </row>
    <row r="30" spans="1:22" x14ac:dyDescent="0.3">
      <c r="A30" s="76">
        <v>4</v>
      </c>
      <c r="B30" s="18">
        <f t="shared" si="9"/>
        <v>-1580.1700587324092</v>
      </c>
      <c r="C30" s="85" t="str">
        <f t="shared" ca="1" si="8"/>
        <v>=$B$13</v>
      </c>
      <c r="D30" s="30"/>
      <c r="E30" s="35">
        <v>24</v>
      </c>
      <c r="F30" s="79">
        <f t="shared" si="5"/>
        <v>244480.13495454538</v>
      </c>
      <c r="G30" s="18">
        <f t="shared" si="0"/>
        <v>-1580.1700587324092</v>
      </c>
      <c r="H30" s="18">
        <f t="shared" si="1"/>
        <v>-1324.2673976704541</v>
      </c>
      <c r="I30" s="18">
        <f t="shared" si="2"/>
        <v>-255.90266106195511</v>
      </c>
      <c r="J30" s="79">
        <f t="shared" si="3"/>
        <v>244224.23229348342</v>
      </c>
      <c r="K30" s="18">
        <f t="shared" si="4"/>
        <v>-1580.1700587324092</v>
      </c>
      <c r="L30" s="30"/>
    </row>
    <row r="31" spans="1:22" x14ac:dyDescent="0.3">
      <c r="A31" s="76">
        <v>5</v>
      </c>
      <c r="B31" s="18">
        <f t="shared" si="9"/>
        <v>-1580.1700587324092</v>
      </c>
      <c r="C31" s="85" t="str">
        <f t="shared" ca="1" si="8"/>
        <v>=$B$13</v>
      </c>
      <c r="D31" s="30"/>
      <c r="E31" s="77">
        <v>25</v>
      </c>
      <c r="F31" s="79">
        <f t="shared" si="5"/>
        <v>244224.23229348342</v>
      </c>
      <c r="G31" s="18">
        <f t="shared" si="0"/>
        <v>-1580.1700587324092</v>
      </c>
      <c r="H31" s="18">
        <f t="shared" si="1"/>
        <v>-1322.8812582563685</v>
      </c>
      <c r="I31" s="18">
        <f t="shared" si="2"/>
        <v>-257.28880047604076</v>
      </c>
      <c r="J31" s="79">
        <f t="shared" si="3"/>
        <v>243966.94349300739</v>
      </c>
      <c r="K31" s="18">
        <f t="shared" si="4"/>
        <v>-1580.1700587324092</v>
      </c>
      <c r="L31" s="30"/>
    </row>
    <row r="32" spans="1:22" x14ac:dyDescent="0.3">
      <c r="A32" s="76">
        <v>6</v>
      </c>
      <c r="B32" s="18">
        <f t="shared" si="9"/>
        <v>-1580.1700587324092</v>
      </c>
      <c r="C32" s="85" t="str">
        <f t="shared" ca="1" si="8"/>
        <v>=$B$13</v>
      </c>
      <c r="D32" s="30"/>
      <c r="E32" s="35">
        <v>26</v>
      </c>
      <c r="F32" s="79">
        <f t="shared" si="5"/>
        <v>243966.94349300739</v>
      </c>
      <c r="G32" s="18">
        <f t="shared" si="0"/>
        <v>-1580.1700587324092</v>
      </c>
      <c r="H32" s="18">
        <f t="shared" si="1"/>
        <v>-1321.4876105871233</v>
      </c>
      <c r="I32" s="18">
        <f t="shared" si="2"/>
        <v>-258.68244814528595</v>
      </c>
      <c r="J32" s="79">
        <f t="shared" si="3"/>
        <v>243708.2610448621</v>
      </c>
      <c r="K32" s="18">
        <f t="shared" si="4"/>
        <v>-1580.1700587324092</v>
      </c>
      <c r="L32" s="30"/>
    </row>
    <row r="33" spans="1:12" x14ac:dyDescent="0.3">
      <c r="A33" s="76">
        <v>7</v>
      </c>
      <c r="B33" s="18">
        <f t="shared" si="9"/>
        <v>-1580.1700587324092</v>
      </c>
      <c r="C33" s="85" t="str">
        <f t="shared" ca="1" si="8"/>
        <v>=$B$13</v>
      </c>
      <c r="D33" s="30"/>
      <c r="E33" s="35">
        <v>27</v>
      </c>
      <c r="F33" s="79">
        <f t="shared" si="5"/>
        <v>243708.2610448621</v>
      </c>
      <c r="G33" s="18">
        <f t="shared" si="0"/>
        <v>-1580.1700587324092</v>
      </c>
      <c r="H33" s="18">
        <f t="shared" si="1"/>
        <v>-1320.0864139930031</v>
      </c>
      <c r="I33" s="18">
        <f t="shared" si="2"/>
        <v>-260.08364473940622</v>
      </c>
      <c r="J33" s="79">
        <f t="shared" si="3"/>
        <v>243448.17740012269</v>
      </c>
      <c r="K33" s="18">
        <f t="shared" si="4"/>
        <v>-1580.1700587324094</v>
      </c>
      <c r="L33" s="30"/>
    </row>
    <row r="34" spans="1:12" x14ac:dyDescent="0.3">
      <c r="A34" s="76">
        <v>8</v>
      </c>
      <c r="B34" s="18">
        <f t="shared" si="9"/>
        <v>-1580.1700587324092</v>
      </c>
      <c r="C34" s="85" t="str">
        <f t="shared" ca="1" si="8"/>
        <v>=$B$13</v>
      </c>
      <c r="D34" s="30"/>
      <c r="E34" s="35">
        <v>28</v>
      </c>
      <c r="F34" s="79">
        <f t="shared" si="5"/>
        <v>243448.17740012269</v>
      </c>
      <c r="G34" s="18">
        <f t="shared" si="0"/>
        <v>-1580.1700587324092</v>
      </c>
      <c r="H34" s="18">
        <f t="shared" si="1"/>
        <v>-1318.6776275839979</v>
      </c>
      <c r="I34" s="18">
        <f t="shared" si="2"/>
        <v>-261.49243114841136</v>
      </c>
      <c r="J34" s="79">
        <f t="shared" si="3"/>
        <v>243186.68496897427</v>
      </c>
      <c r="K34" s="18">
        <f t="shared" si="4"/>
        <v>-1580.1700587324094</v>
      </c>
      <c r="L34" s="30"/>
    </row>
    <row r="35" spans="1:12" x14ac:dyDescent="0.3">
      <c r="A35" s="76">
        <v>9</v>
      </c>
      <c r="B35" s="18">
        <f t="shared" si="9"/>
        <v>-1580.1700587324092</v>
      </c>
      <c r="C35" s="85" t="str">
        <f t="shared" ca="1" si="8"/>
        <v>=$B$13</v>
      </c>
      <c r="D35" s="30"/>
      <c r="E35" s="35">
        <v>29</v>
      </c>
      <c r="F35" s="79">
        <f t="shared" si="5"/>
        <v>243186.68496897427</v>
      </c>
      <c r="G35" s="18">
        <f t="shared" si="0"/>
        <v>-1580.1700587324092</v>
      </c>
      <c r="H35" s="18">
        <f t="shared" si="1"/>
        <v>-1317.2612102486107</v>
      </c>
      <c r="I35" s="18">
        <f t="shared" si="2"/>
        <v>-262.90884848379864</v>
      </c>
      <c r="J35" s="79">
        <f t="shared" si="3"/>
        <v>242923.77612049048</v>
      </c>
      <c r="K35" s="18">
        <f t="shared" si="4"/>
        <v>-1580.1700587324094</v>
      </c>
      <c r="L35" s="30"/>
    </row>
    <row r="36" spans="1:12" x14ac:dyDescent="0.3">
      <c r="A36" s="76">
        <v>10</v>
      </c>
      <c r="B36" s="18">
        <f t="shared" si="9"/>
        <v>-1580.1700587324092</v>
      </c>
      <c r="C36" s="85" t="str">
        <f t="shared" ca="1" si="8"/>
        <v>=$B$13</v>
      </c>
      <c r="D36" s="30"/>
      <c r="E36" s="35">
        <v>30</v>
      </c>
      <c r="F36" s="79">
        <f t="shared" si="5"/>
        <v>242923.77612049048</v>
      </c>
      <c r="G36" s="18">
        <f t="shared" si="0"/>
        <v>-1580.1700587324092</v>
      </c>
      <c r="H36" s="18">
        <f t="shared" si="1"/>
        <v>-1315.8371206526567</v>
      </c>
      <c r="I36" s="18">
        <f t="shared" si="2"/>
        <v>-264.33293807975252</v>
      </c>
      <c r="J36" s="79">
        <f t="shared" si="3"/>
        <v>242659.44318241073</v>
      </c>
      <c r="K36" s="18">
        <f t="shared" si="4"/>
        <v>-1580.1700587324092</v>
      </c>
      <c r="L36" s="30"/>
    </row>
    <row r="37" spans="1:12" x14ac:dyDescent="0.3">
      <c r="A37" s="76">
        <v>11</v>
      </c>
      <c r="B37" s="18">
        <f t="shared" si="9"/>
        <v>-1580.1700587324092</v>
      </c>
      <c r="C37" s="85" t="str">
        <f t="shared" ca="1" si="8"/>
        <v>=$B$13</v>
      </c>
      <c r="D37" s="30"/>
      <c r="E37" s="35">
        <v>31</v>
      </c>
      <c r="F37" s="79">
        <f t="shared" si="5"/>
        <v>242659.44318241073</v>
      </c>
      <c r="G37" s="18">
        <f t="shared" si="0"/>
        <v>-1580.1700587324092</v>
      </c>
      <c r="H37" s="18">
        <f t="shared" si="1"/>
        <v>-1314.4053172380579</v>
      </c>
      <c r="I37" s="18">
        <f t="shared" si="2"/>
        <v>-265.76474149435114</v>
      </c>
      <c r="J37" s="79">
        <f t="shared" si="3"/>
        <v>242393.67844091638</v>
      </c>
      <c r="K37" s="18">
        <f t="shared" si="4"/>
        <v>-1580.170058732409</v>
      </c>
      <c r="L37" s="30"/>
    </row>
    <row r="38" spans="1:12" x14ac:dyDescent="0.3">
      <c r="A38" s="76">
        <v>12</v>
      </c>
      <c r="B38" s="18">
        <f t="shared" si="9"/>
        <v>-1580.1700587324092</v>
      </c>
      <c r="C38" s="85" t="str">
        <f t="shared" ca="1" si="8"/>
        <v>=$B$13</v>
      </c>
      <c r="D38" s="30"/>
      <c r="E38" s="35">
        <v>32</v>
      </c>
      <c r="F38" s="79">
        <f t="shared" si="5"/>
        <v>242393.67844091638</v>
      </c>
      <c r="G38" s="18">
        <f t="shared" si="0"/>
        <v>-1580.1700587324092</v>
      </c>
      <c r="H38" s="18">
        <f t="shared" si="1"/>
        <v>-1312.9657582216303</v>
      </c>
      <c r="I38" s="18">
        <f t="shared" si="2"/>
        <v>-267.20430051077892</v>
      </c>
      <c r="J38" s="79">
        <f t="shared" si="3"/>
        <v>242126.4741404056</v>
      </c>
      <c r="K38" s="18">
        <f t="shared" si="4"/>
        <v>-1580.1700587324092</v>
      </c>
      <c r="L38" s="30"/>
    </row>
    <row r="39" spans="1:12" x14ac:dyDescent="0.3">
      <c r="A39" s="76">
        <v>13</v>
      </c>
      <c r="B39" s="18">
        <f t="shared" si="9"/>
        <v>-1580.1700587324092</v>
      </c>
      <c r="C39" s="85" t="str">
        <f t="shared" ca="1" si="8"/>
        <v>=$B$13</v>
      </c>
      <c r="D39" s="30"/>
      <c r="E39" s="35">
        <v>33</v>
      </c>
      <c r="F39" s="79">
        <f t="shared" si="5"/>
        <v>242126.4741404056</v>
      </c>
      <c r="G39" s="18">
        <f t="shared" si="0"/>
        <v>-1580.1700587324092</v>
      </c>
      <c r="H39" s="18">
        <f t="shared" si="1"/>
        <v>-1311.5184015938637</v>
      </c>
      <c r="I39" s="18">
        <f t="shared" si="2"/>
        <v>-268.65165713854566</v>
      </c>
      <c r="J39" s="79">
        <f t="shared" si="3"/>
        <v>241857.82248326705</v>
      </c>
      <c r="K39" s="18">
        <f t="shared" si="4"/>
        <v>-1580.1700587324094</v>
      </c>
      <c r="L39" s="30"/>
    </row>
    <row r="40" spans="1:12" x14ac:dyDescent="0.3">
      <c r="A40" s="76">
        <v>14</v>
      </c>
      <c r="B40" s="18">
        <f t="shared" si="9"/>
        <v>-1580.1700587324092</v>
      </c>
      <c r="C40" s="85" t="str">
        <f t="shared" ca="1" si="8"/>
        <v>=$B$13</v>
      </c>
      <c r="D40" s="30"/>
      <c r="E40" s="35">
        <v>34</v>
      </c>
      <c r="F40" s="79">
        <f t="shared" si="5"/>
        <v>241857.82248326705</v>
      </c>
      <c r="G40" s="18">
        <f t="shared" si="0"/>
        <v>-1580.1700587324092</v>
      </c>
      <c r="H40" s="18">
        <f t="shared" si="1"/>
        <v>-1310.0632051176965</v>
      </c>
      <c r="I40" s="18">
        <f t="shared" si="2"/>
        <v>-270.10685361471275</v>
      </c>
      <c r="J40" s="79">
        <f t="shared" si="3"/>
        <v>241587.71562965235</v>
      </c>
      <c r="K40" s="18">
        <f t="shared" si="4"/>
        <v>-1580.1700587324092</v>
      </c>
      <c r="L40" s="30"/>
    </row>
    <row r="41" spans="1:12" x14ac:dyDescent="0.3">
      <c r="A41" s="76">
        <v>15</v>
      </c>
      <c r="B41" s="18">
        <f t="shared" si="9"/>
        <v>-1580.1700587324092</v>
      </c>
      <c r="C41" s="85" t="str">
        <f t="shared" ca="1" si="8"/>
        <v>=$B$13</v>
      </c>
      <c r="D41" s="30"/>
      <c r="E41" s="35">
        <v>35</v>
      </c>
      <c r="F41" s="79">
        <f t="shared" si="5"/>
        <v>241587.71562965235</v>
      </c>
      <c r="G41" s="18">
        <f t="shared" si="0"/>
        <v>-1580.1700587324092</v>
      </c>
      <c r="H41" s="18">
        <f t="shared" si="1"/>
        <v>-1308.6001263272835</v>
      </c>
      <c r="I41" s="18">
        <f t="shared" si="2"/>
        <v>-271.56993240512571</v>
      </c>
      <c r="J41" s="79">
        <f t="shared" si="3"/>
        <v>241316.14569724721</v>
      </c>
      <c r="K41" s="18">
        <f t="shared" si="4"/>
        <v>-1580.1700587324092</v>
      </c>
      <c r="L41" s="30"/>
    </row>
    <row r="42" spans="1:12" x14ac:dyDescent="0.3">
      <c r="A42" s="76">
        <v>16</v>
      </c>
      <c r="B42" s="18">
        <f t="shared" si="9"/>
        <v>-1580.1700587324092</v>
      </c>
      <c r="C42" s="85" t="str">
        <f t="shared" ca="1" si="8"/>
        <v>=$B$13</v>
      </c>
      <c r="D42" s="30"/>
      <c r="E42" s="35">
        <v>36</v>
      </c>
      <c r="F42" s="79">
        <f t="shared" si="5"/>
        <v>241316.14569724721</v>
      </c>
      <c r="G42" s="18">
        <f t="shared" si="0"/>
        <v>-1580.1700587324092</v>
      </c>
      <c r="H42" s="18">
        <f t="shared" si="1"/>
        <v>-1307.1291225267557</v>
      </c>
      <c r="I42" s="18">
        <f t="shared" si="2"/>
        <v>-273.04093620565351</v>
      </c>
      <c r="J42" s="79">
        <f t="shared" si="3"/>
        <v>241043.10476104156</v>
      </c>
      <c r="K42" s="18">
        <f t="shared" si="4"/>
        <v>-1580.1700587324092</v>
      </c>
      <c r="L42" s="30"/>
    </row>
    <row r="43" spans="1:12" x14ac:dyDescent="0.3">
      <c r="A43" s="76">
        <v>17</v>
      </c>
      <c r="B43" s="18">
        <f t="shared" si="9"/>
        <v>-1580.1700587324092</v>
      </c>
      <c r="C43" s="85" t="str">
        <f t="shared" ca="1" si="8"/>
        <v>=$B$13</v>
      </c>
      <c r="D43" s="30"/>
      <c r="E43" s="35">
        <v>37</v>
      </c>
      <c r="F43" s="79">
        <f t="shared" si="5"/>
        <v>241043.10476104156</v>
      </c>
      <c r="G43" s="18">
        <f t="shared" si="0"/>
        <v>-1580.1700587324092</v>
      </c>
      <c r="H43" s="18">
        <f t="shared" si="1"/>
        <v>-1305.6501507889752</v>
      </c>
      <c r="I43" s="18">
        <f t="shared" si="2"/>
        <v>-274.51990794343413</v>
      </c>
      <c r="J43" s="79">
        <f t="shared" si="3"/>
        <v>240768.58485309812</v>
      </c>
      <c r="K43" s="18">
        <f t="shared" si="4"/>
        <v>-1580.1700587324094</v>
      </c>
      <c r="L43" s="30"/>
    </row>
    <row r="44" spans="1:12" x14ac:dyDescent="0.3">
      <c r="A44" s="76">
        <v>18</v>
      </c>
      <c r="B44" s="18">
        <f t="shared" si="9"/>
        <v>-1580.1700587324092</v>
      </c>
      <c r="C44" s="85" t="str">
        <f t="shared" ca="1" si="8"/>
        <v>=$B$13</v>
      </c>
      <c r="D44" s="30"/>
      <c r="E44" s="35">
        <v>38</v>
      </c>
      <c r="F44" s="79">
        <f t="shared" si="5"/>
        <v>240768.58485309812</v>
      </c>
      <c r="G44" s="18">
        <f t="shared" si="0"/>
        <v>-1580.1700587324092</v>
      </c>
      <c r="H44" s="18">
        <f t="shared" si="1"/>
        <v>-1304.1631679542816</v>
      </c>
      <c r="I44" s="18">
        <f t="shared" si="2"/>
        <v>-276.00689077812774</v>
      </c>
      <c r="J44" s="79">
        <f t="shared" si="3"/>
        <v>240492.57796231998</v>
      </c>
      <c r="K44" s="18">
        <f t="shared" si="4"/>
        <v>-1580.1700587324094</v>
      </c>
      <c r="L44" s="30"/>
    </row>
    <row r="45" spans="1:12" x14ac:dyDescent="0.3">
      <c r="A45" s="76">
        <v>19</v>
      </c>
      <c r="B45" s="18">
        <f t="shared" si="9"/>
        <v>-1580.1700587324092</v>
      </c>
      <c r="C45" s="85" t="str">
        <f t="shared" ca="1" si="8"/>
        <v>=$B$13</v>
      </c>
      <c r="D45" s="30"/>
      <c r="E45" s="35">
        <v>39</v>
      </c>
      <c r="F45" s="79">
        <f t="shared" si="5"/>
        <v>240492.57796231998</v>
      </c>
      <c r="G45" s="18">
        <f t="shared" si="0"/>
        <v>-1580.1700587324092</v>
      </c>
      <c r="H45" s="18">
        <f t="shared" si="1"/>
        <v>-1302.6681306292332</v>
      </c>
      <c r="I45" s="18">
        <f t="shared" si="2"/>
        <v>-277.50192810317594</v>
      </c>
      <c r="J45" s="79">
        <f t="shared" si="3"/>
        <v>240215.07603421679</v>
      </c>
      <c r="K45" s="18">
        <f t="shared" si="4"/>
        <v>-1580.1700587324092</v>
      </c>
      <c r="L45" s="30"/>
    </row>
    <row r="46" spans="1:12" x14ac:dyDescent="0.3">
      <c r="A46" s="76">
        <v>20</v>
      </c>
      <c r="B46" s="18">
        <f t="shared" si="9"/>
        <v>-1580.1700587324092</v>
      </c>
      <c r="C46" s="85" t="str">
        <f t="shared" ca="1" si="8"/>
        <v>=$B$13</v>
      </c>
      <c r="D46" s="30"/>
      <c r="E46" s="35">
        <v>40</v>
      </c>
      <c r="F46" s="79">
        <f t="shared" si="5"/>
        <v>240215.07603421679</v>
      </c>
      <c r="G46" s="18">
        <f t="shared" si="0"/>
        <v>-1580.1700587324092</v>
      </c>
      <c r="H46" s="18">
        <f t="shared" si="1"/>
        <v>-1301.1649951853412</v>
      </c>
      <c r="I46" s="18">
        <f t="shared" si="2"/>
        <v>-279.00506354706812</v>
      </c>
      <c r="J46" s="79">
        <f t="shared" si="3"/>
        <v>239936.07097066974</v>
      </c>
      <c r="K46" s="18">
        <f t="shared" si="4"/>
        <v>-1580.1700587324094</v>
      </c>
      <c r="L46" s="30"/>
    </row>
    <row r="47" spans="1:12" x14ac:dyDescent="0.3">
      <c r="A47" s="76">
        <v>21</v>
      </c>
      <c r="B47" s="18">
        <f t="shared" si="9"/>
        <v>-1580.1700587324092</v>
      </c>
      <c r="C47" s="85" t="str">
        <f t="shared" ca="1" si="8"/>
        <v>=$B$13</v>
      </c>
      <c r="D47" s="30"/>
      <c r="E47" s="35">
        <v>41</v>
      </c>
      <c r="F47" s="79">
        <f t="shared" si="5"/>
        <v>239936.07097066974</v>
      </c>
      <c r="G47" s="18">
        <f t="shared" si="0"/>
        <v>-1580.1700587324092</v>
      </c>
      <c r="H47" s="18">
        <f t="shared" si="1"/>
        <v>-1299.6537177577945</v>
      </c>
      <c r="I47" s="18">
        <f t="shared" si="2"/>
        <v>-280.51634097461471</v>
      </c>
      <c r="J47" s="79">
        <f t="shared" si="3"/>
        <v>239655.55462969514</v>
      </c>
      <c r="K47" s="18">
        <f t="shared" si="4"/>
        <v>-1580.1700587324092</v>
      </c>
      <c r="L47" s="30"/>
    </row>
    <row r="48" spans="1:12" x14ac:dyDescent="0.3">
      <c r="A48" s="76">
        <v>22</v>
      </c>
      <c r="B48" s="18">
        <f t="shared" si="9"/>
        <v>-1580.1700587324092</v>
      </c>
      <c r="C48" s="85" t="str">
        <f t="shared" ca="1" si="8"/>
        <v>=$B$13</v>
      </c>
      <c r="D48" s="30"/>
      <c r="E48" s="35">
        <v>42</v>
      </c>
      <c r="F48" s="79">
        <f t="shared" si="5"/>
        <v>239655.55462969514</v>
      </c>
      <c r="G48" s="18">
        <f t="shared" si="0"/>
        <v>-1580.1700587324092</v>
      </c>
      <c r="H48" s="18">
        <f t="shared" si="1"/>
        <v>-1298.1342542441819</v>
      </c>
      <c r="I48" s="18">
        <f t="shared" si="2"/>
        <v>-282.03580448822726</v>
      </c>
      <c r="J48" s="79">
        <f t="shared" si="3"/>
        <v>239373.51882520691</v>
      </c>
      <c r="K48" s="18">
        <f t="shared" si="4"/>
        <v>-1580.1700587324092</v>
      </c>
      <c r="L48" s="30"/>
    </row>
    <row r="49" spans="1:12" x14ac:dyDescent="0.3">
      <c r="A49" s="76">
        <v>23</v>
      </c>
      <c r="B49" s="18">
        <f t="shared" si="9"/>
        <v>-1580.1700587324092</v>
      </c>
      <c r="C49" s="85" t="str">
        <f t="shared" ca="1" si="8"/>
        <v>=$B$13</v>
      </c>
      <c r="D49" s="30"/>
      <c r="E49" s="35">
        <v>43</v>
      </c>
      <c r="F49" s="79">
        <f t="shared" si="5"/>
        <v>239373.51882520691</v>
      </c>
      <c r="G49" s="18">
        <f t="shared" si="0"/>
        <v>-1580.1700587324092</v>
      </c>
      <c r="H49" s="18">
        <f t="shared" si="1"/>
        <v>-1296.6065603032039</v>
      </c>
      <c r="I49" s="18">
        <f t="shared" si="2"/>
        <v>-283.5634984292052</v>
      </c>
      <c r="J49" s="79">
        <f t="shared" si="3"/>
        <v>239089.95532677771</v>
      </c>
      <c r="K49" s="18">
        <f t="shared" si="4"/>
        <v>-1580.170058732409</v>
      </c>
      <c r="L49" s="30"/>
    </row>
    <row r="50" spans="1:12" x14ac:dyDescent="0.3">
      <c r="A50" s="76">
        <v>24</v>
      </c>
      <c r="B50" s="18">
        <f t="shared" si="9"/>
        <v>-1580.1700587324092</v>
      </c>
      <c r="C50" s="85" t="str">
        <f t="shared" ca="1" si="8"/>
        <v>=$B$13</v>
      </c>
      <c r="D50" s="30"/>
      <c r="E50" s="35">
        <v>44</v>
      </c>
      <c r="F50" s="79">
        <f t="shared" si="5"/>
        <v>239089.95532677771</v>
      </c>
      <c r="G50" s="18">
        <f t="shared" si="0"/>
        <v>-1580.1700587324092</v>
      </c>
      <c r="H50" s="18">
        <f t="shared" si="1"/>
        <v>-1295.0705913533793</v>
      </c>
      <c r="I50" s="18">
        <f t="shared" si="2"/>
        <v>-285.09946737903005</v>
      </c>
      <c r="J50" s="79">
        <f t="shared" si="3"/>
        <v>238804.85585939867</v>
      </c>
      <c r="K50" s="18">
        <f t="shared" si="4"/>
        <v>-1580.1700587324094</v>
      </c>
      <c r="L50" s="30"/>
    </row>
    <row r="51" spans="1:12" x14ac:dyDescent="0.3">
      <c r="A51" s="76">
        <v>25</v>
      </c>
      <c r="B51" s="18">
        <f t="shared" si="9"/>
        <v>-1580.1700587324092</v>
      </c>
      <c r="C51" s="85" t="str">
        <f t="shared" ca="1" si="8"/>
        <v>=$B$13</v>
      </c>
      <c r="D51" s="30"/>
      <c r="E51" s="35">
        <v>45</v>
      </c>
      <c r="F51" s="79">
        <f t="shared" si="5"/>
        <v>238804.85585939867</v>
      </c>
      <c r="G51" s="18">
        <f t="shared" si="0"/>
        <v>-1580.1700587324092</v>
      </c>
      <c r="H51" s="18">
        <f t="shared" si="1"/>
        <v>-1293.5263025717429</v>
      </c>
      <c r="I51" s="18">
        <f t="shared" si="2"/>
        <v>-286.64375616066638</v>
      </c>
      <c r="J51" s="79">
        <f t="shared" si="3"/>
        <v>238518.21210323801</v>
      </c>
      <c r="K51" s="18">
        <f t="shared" si="4"/>
        <v>-1580.1700587324094</v>
      </c>
      <c r="L51" s="30"/>
    </row>
    <row r="52" spans="1:12" x14ac:dyDescent="0.3">
      <c r="A52" s="76">
        <v>26</v>
      </c>
      <c r="B52" s="18">
        <f t="shared" si="9"/>
        <v>-1580.1700587324092</v>
      </c>
      <c r="C52" s="85" t="str">
        <f t="shared" ca="1" si="8"/>
        <v>=$B$13</v>
      </c>
      <c r="D52" s="30"/>
      <c r="E52" s="35">
        <v>46</v>
      </c>
      <c r="F52" s="79">
        <f t="shared" si="5"/>
        <v>238518.21210323801</v>
      </c>
      <c r="G52" s="18">
        <f t="shared" si="0"/>
        <v>-1580.1700587324092</v>
      </c>
      <c r="H52" s="18">
        <f t="shared" si="1"/>
        <v>-1291.9736488925394</v>
      </c>
      <c r="I52" s="18">
        <f t="shared" si="2"/>
        <v>-288.19640983987</v>
      </c>
      <c r="J52" s="79">
        <f t="shared" si="3"/>
        <v>238230.01569339813</v>
      </c>
      <c r="K52" s="18">
        <f t="shared" si="4"/>
        <v>-1580.1700587324094</v>
      </c>
      <c r="L52" s="30"/>
    </row>
    <row r="53" spans="1:12" x14ac:dyDescent="0.3">
      <c r="A53" s="76">
        <v>27</v>
      </c>
      <c r="B53" s="18">
        <f t="shared" si="9"/>
        <v>-1580.1700587324092</v>
      </c>
      <c r="C53" s="85" t="str">
        <f t="shared" ca="1" si="8"/>
        <v>=$B$13</v>
      </c>
      <c r="D53" s="30"/>
      <c r="E53" s="35">
        <v>47</v>
      </c>
      <c r="F53" s="79">
        <f t="shared" si="5"/>
        <v>238230.01569339813</v>
      </c>
      <c r="G53" s="18">
        <f t="shared" si="0"/>
        <v>-1580.1700587324092</v>
      </c>
      <c r="H53" s="18">
        <f t="shared" si="1"/>
        <v>-1290.4125850059065</v>
      </c>
      <c r="I53" s="18">
        <f t="shared" si="2"/>
        <v>-289.75747372650267</v>
      </c>
      <c r="J53" s="79">
        <f t="shared" si="3"/>
        <v>237940.25821967164</v>
      </c>
      <c r="K53" s="18">
        <f t="shared" si="4"/>
        <v>-1580.1700587324092</v>
      </c>
      <c r="L53" s="30"/>
    </row>
    <row r="54" spans="1:12" x14ac:dyDescent="0.3">
      <c r="A54" s="76">
        <v>28</v>
      </c>
      <c r="B54" s="18">
        <f t="shared" si="9"/>
        <v>-1580.1700587324092</v>
      </c>
      <c r="C54" s="85" t="str">
        <f t="shared" ca="1" si="8"/>
        <v>=$B$13</v>
      </c>
      <c r="D54" s="30"/>
      <c r="E54" s="35">
        <v>48</v>
      </c>
      <c r="F54" s="79">
        <f t="shared" si="5"/>
        <v>237940.25821967164</v>
      </c>
      <c r="G54" s="18">
        <f t="shared" si="0"/>
        <v>-1580.1700587324092</v>
      </c>
      <c r="H54" s="18">
        <f t="shared" si="1"/>
        <v>-1288.8430653565547</v>
      </c>
      <c r="I54" s="18">
        <f t="shared" si="2"/>
        <v>-291.32699337585456</v>
      </c>
      <c r="J54" s="79">
        <f t="shared" si="3"/>
        <v>237648.9312262958</v>
      </c>
      <c r="K54" s="18">
        <f t="shared" si="4"/>
        <v>-1580.1700587324092</v>
      </c>
      <c r="L54" s="30"/>
    </row>
    <row r="55" spans="1:12" x14ac:dyDescent="0.3">
      <c r="A55" s="76">
        <v>29</v>
      </c>
      <c r="B55" s="18">
        <f t="shared" si="9"/>
        <v>-1580.1700587324092</v>
      </c>
      <c r="C55" s="85" t="str">
        <f t="shared" ca="1" si="8"/>
        <v>=$B$13</v>
      </c>
      <c r="D55" s="30"/>
      <c r="E55" s="35">
        <v>49</v>
      </c>
      <c r="F55" s="79">
        <f t="shared" si="5"/>
        <v>237648.9312262958</v>
      </c>
      <c r="G55" s="18">
        <f t="shared" si="0"/>
        <v>-1580.1700587324092</v>
      </c>
      <c r="H55" s="18">
        <f t="shared" si="1"/>
        <v>-1287.2650441424355</v>
      </c>
      <c r="I55" s="18">
        <f t="shared" si="2"/>
        <v>-292.9050145899738</v>
      </c>
      <c r="J55" s="79">
        <f t="shared" si="3"/>
        <v>237356.02621170582</v>
      </c>
      <c r="K55" s="18">
        <f t="shared" si="4"/>
        <v>-1580.1700587324094</v>
      </c>
      <c r="L55" s="30"/>
    </row>
    <row r="56" spans="1:12" x14ac:dyDescent="0.3">
      <c r="A56" s="76">
        <v>30</v>
      </c>
      <c r="B56" s="18">
        <f t="shared" si="9"/>
        <v>-1580.1700587324092</v>
      </c>
      <c r="C56" s="85" t="str">
        <f t="shared" ca="1" si="8"/>
        <v>=$B$13</v>
      </c>
      <c r="D56" s="30"/>
      <c r="E56" s="35">
        <v>50</v>
      </c>
      <c r="F56" s="79">
        <f t="shared" si="5"/>
        <v>237356.02621170582</v>
      </c>
      <c r="G56" s="18">
        <f t="shared" si="0"/>
        <v>-1580.1700587324092</v>
      </c>
      <c r="H56" s="18">
        <f t="shared" si="1"/>
        <v>-1285.6784753134064</v>
      </c>
      <c r="I56" s="18">
        <f t="shared" si="2"/>
        <v>-294.49158341900278</v>
      </c>
      <c r="J56" s="79">
        <f t="shared" si="3"/>
        <v>237061.53462828681</v>
      </c>
      <c r="K56" s="18">
        <f t="shared" si="4"/>
        <v>-1580.1700587324092</v>
      </c>
      <c r="L56" s="30"/>
    </row>
    <row r="57" spans="1:12" x14ac:dyDescent="0.3">
      <c r="A57" s="76">
        <v>31</v>
      </c>
      <c r="B57" s="18">
        <f t="shared" si="9"/>
        <v>-1580.1700587324092</v>
      </c>
      <c r="C57" s="85" t="str">
        <f t="shared" ca="1" si="8"/>
        <v>=$B$13</v>
      </c>
      <c r="D57" s="30"/>
      <c r="E57" s="35">
        <v>51</v>
      </c>
      <c r="F57" s="79">
        <f t="shared" si="5"/>
        <v>237061.53462828681</v>
      </c>
      <c r="G57" s="18">
        <f t="shared" si="0"/>
        <v>-1580.1700587324092</v>
      </c>
      <c r="H57" s="18">
        <f t="shared" si="1"/>
        <v>-1284.0833125698869</v>
      </c>
      <c r="I57" s="18">
        <f t="shared" si="2"/>
        <v>-296.08674616252233</v>
      </c>
      <c r="J57" s="79">
        <f t="shared" si="3"/>
        <v>236765.44788212428</v>
      </c>
      <c r="K57" s="18">
        <f t="shared" si="4"/>
        <v>-1580.1700587324092</v>
      </c>
      <c r="L57" s="30"/>
    </row>
    <row r="58" spans="1:12" x14ac:dyDescent="0.3">
      <c r="A58" s="76">
        <v>32</v>
      </c>
      <c r="B58" s="18">
        <f t="shared" si="9"/>
        <v>-1580.1700587324092</v>
      </c>
      <c r="C58" s="85" t="str">
        <f t="shared" ca="1" si="8"/>
        <v>=$B$13</v>
      </c>
      <c r="D58" s="30"/>
      <c r="E58" s="35">
        <v>52</v>
      </c>
      <c r="F58" s="79">
        <f t="shared" si="5"/>
        <v>236765.44788212428</v>
      </c>
      <c r="G58" s="18">
        <f t="shared" si="0"/>
        <v>-1580.1700587324092</v>
      </c>
      <c r="H58" s="18">
        <f t="shared" si="1"/>
        <v>-1282.4795093615064</v>
      </c>
      <c r="I58" s="18">
        <f t="shared" si="2"/>
        <v>-297.69054937090272</v>
      </c>
      <c r="J58" s="79">
        <f t="shared" si="3"/>
        <v>236467.75733275339</v>
      </c>
      <c r="K58" s="18">
        <f t="shared" si="4"/>
        <v>-1580.1700587324092</v>
      </c>
      <c r="L58" s="30"/>
    </row>
    <row r="59" spans="1:12" x14ac:dyDescent="0.3">
      <c r="A59" s="76">
        <v>33</v>
      </c>
      <c r="B59" s="18">
        <f t="shared" si="9"/>
        <v>-1580.1700587324092</v>
      </c>
      <c r="C59" s="85" t="str">
        <f t="shared" ca="1" si="8"/>
        <v>=$B$13</v>
      </c>
      <c r="D59" s="30"/>
      <c r="E59" s="35">
        <v>53</v>
      </c>
      <c r="F59" s="79">
        <f t="shared" si="5"/>
        <v>236467.75733275339</v>
      </c>
      <c r="G59" s="18">
        <f t="shared" si="0"/>
        <v>-1580.1700587324092</v>
      </c>
      <c r="H59" s="18">
        <f t="shared" si="1"/>
        <v>-1280.8670188857475</v>
      </c>
      <c r="I59" s="18">
        <f t="shared" si="2"/>
        <v>-299.30303984666182</v>
      </c>
      <c r="J59" s="79">
        <f t="shared" si="3"/>
        <v>236168.45429290674</v>
      </c>
      <c r="K59" s="18">
        <f t="shared" si="4"/>
        <v>-1580.1700587324094</v>
      </c>
      <c r="L59" s="30"/>
    </row>
    <row r="60" spans="1:12" x14ac:dyDescent="0.3">
      <c r="A60" s="76">
        <v>34</v>
      </c>
      <c r="B60" s="18">
        <f t="shared" si="9"/>
        <v>-1580.1700587324092</v>
      </c>
      <c r="C60" s="85" t="str">
        <f t="shared" ca="1" si="8"/>
        <v>=$B$13</v>
      </c>
      <c r="D60" s="30"/>
      <c r="E60" s="35">
        <v>54</v>
      </c>
      <c r="F60" s="79">
        <f t="shared" si="5"/>
        <v>236168.45429290674</v>
      </c>
      <c r="G60" s="18">
        <f t="shared" si="0"/>
        <v>-1580.1700587324092</v>
      </c>
      <c r="H60" s="18">
        <f t="shared" si="1"/>
        <v>-1279.2457940865781</v>
      </c>
      <c r="I60" s="18">
        <f t="shared" si="2"/>
        <v>-300.92426464583122</v>
      </c>
      <c r="J60" s="79">
        <f t="shared" si="3"/>
        <v>235867.5300282609</v>
      </c>
      <c r="K60" s="18">
        <f t="shared" si="4"/>
        <v>-1580.1700587324094</v>
      </c>
      <c r="L60" s="30"/>
    </row>
    <row r="61" spans="1:12" x14ac:dyDescent="0.3">
      <c r="A61" s="76">
        <v>35</v>
      </c>
      <c r="B61" s="18">
        <f t="shared" si="9"/>
        <v>-1580.1700587324092</v>
      </c>
      <c r="C61" s="85" t="str">
        <f t="shared" ca="1" si="8"/>
        <v>=$B$13</v>
      </c>
      <c r="D61" s="30"/>
      <c r="E61" s="35">
        <v>55</v>
      </c>
      <c r="F61" s="79">
        <f t="shared" si="5"/>
        <v>235867.5300282609</v>
      </c>
      <c r="G61" s="18">
        <f t="shared" si="0"/>
        <v>-1580.1700587324092</v>
      </c>
      <c r="H61" s="18">
        <f t="shared" si="1"/>
        <v>-1277.6157876530797</v>
      </c>
      <c r="I61" s="18">
        <f t="shared" si="2"/>
        <v>-302.5542710793294</v>
      </c>
      <c r="J61" s="79">
        <f t="shared" si="3"/>
        <v>235564.97575718156</v>
      </c>
      <c r="K61" s="18">
        <f t="shared" si="4"/>
        <v>-1580.170058732409</v>
      </c>
      <c r="L61" s="30"/>
    </row>
    <row r="62" spans="1:12" x14ac:dyDescent="0.3">
      <c r="A62" s="76">
        <v>36</v>
      </c>
      <c r="B62" s="18">
        <f t="shared" si="9"/>
        <v>-1580.1700587324092</v>
      </c>
      <c r="C62" s="85" t="str">
        <f t="shared" ca="1" si="8"/>
        <v>=$B$13</v>
      </c>
      <c r="D62" s="30"/>
      <c r="E62" s="35">
        <v>56</v>
      </c>
      <c r="F62" s="79">
        <f t="shared" si="5"/>
        <v>235564.97575718156</v>
      </c>
      <c r="G62" s="18">
        <f t="shared" si="0"/>
        <v>-1580.1700587324092</v>
      </c>
      <c r="H62" s="18">
        <f t="shared" si="1"/>
        <v>-1275.9769520180669</v>
      </c>
      <c r="I62" s="18">
        <f t="shared" si="2"/>
        <v>-304.19310671434249</v>
      </c>
      <c r="J62" s="79">
        <f t="shared" si="3"/>
        <v>235260.78265046721</v>
      </c>
      <c r="K62" s="18">
        <f t="shared" si="4"/>
        <v>-1580.1700587324094</v>
      </c>
      <c r="L62" s="30"/>
    </row>
    <row r="63" spans="1:12" x14ac:dyDescent="0.3">
      <c r="A63" s="76">
        <v>37</v>
      </c>
      <c r="B63" s="18">
        <f t="shared" si="9"/>
        <v>-1580.1700587324092</v>
      </c>
      <c r="C63" s="85" t="str">
        <f t="shared" ca="1" si="8"/>
        <v>=$B$13</v>
      </c>
      <c r="D63" s="30"/>
      <c r="E63" s="35">
        <v>57</v>
      </c>
      <c r="F63" s="79">
        <f t="shared" si="5"/>
        <v>235260.78265046721</v>
      </c>
      <c r="G63" s="18">
        <f t="shared" si="0"/>
        <v>-1580.1700587324092</v>
      </c>
      <c r="H63" s="18">
        <f t="shared" si="1"/>
        <v>-1274.3292393566974</v>
      </c>
      <c r="I63" s="18">
        <f t="shared" si="2"/>
        <v>-305.84081937571182</v>
      </c>
      <c r="J63" s="79">
        <f t="shared" si="3"/>
        <v>234954.94183109151</v>
      </c>
      <c r="K63" s="18">
        <f t="shared" si="4"/>
        <v>-1580.1700587324092</v>
      </c>
      <c r="L63" s="30"/>
    </row>
    <row r="64" spans="1:12" x14ac:dyDescent="0.3">
      <c r="A64" s="76">
        <v>38</v>
      </c>
      <c r="B64" s="18">
        <f t="shared" si="9"/>
        <v>-1580.1700587324092</v>
      </c>
      <c r="C64" s="85" t="str">
        <f t="shared" ca="1" si="8"/>
        <v>=$B$13</v>
      </c>
      <c r="D64" s="30"/>
      <c r="E64" s="35">
        <v>58</v>
      </c>
      <c r="F64" s="79">
        <f t="shared" si="5"/>
        <v>234954.94183109151</v>
      </c>
      <c r="G64" s="18">
        <f t="shared" si="0"/>
        <v>-1580.1700587324092</v>
      </c>
      <c r="H64" s="18">
        <f t="shared" si="1"/>
        <v>-1272.6726015850788</v>
      </c>
      <c r="I64" s="18">
        <f t="shared" si="2"/>
        <v>-307.49745714733029</v>
      </c>
      <c r="J64" s="79">
        <f t="shared" si="3"/>
        <v>234647.44437394416</v>
      </c>
      <c r="K64" s="18">
        <f t="shared" si="4"/>
        <v>-1580.1700587324092</v>
      </c>
      <c r="L64" s="30"/>
    </row>
    <row r="65" spans="1:12" x14ac:dyDescent="0.3">
      <c r="A65" s="76">
        <v>39</v>
      </c>
      <c r="B65" s="18">
        <f t="shared" si="9"/>
        <v>-1580.1700587324092</v>
      </c>
      <c r="C65" s="85" t="str">
        <f t="shared" ca="1" si="8"/>
        <v>=$B$13</v>
      </c>
      <c r="D65" s="30"/>
      <c r="E65" s="35">
        <v>59</v>
      </c>
      <c r="F65" s="79">
        <f t="shared" si="5"/>
        <v>234647.44437394416</v>
      </c>
      <c r="G65" s="18">
        <f t="shared" si="0"/>
        <v>-1580.1700587324092</v>
      </c>
      <c r="H65" s="18">
        <f t="shared" si="1"/>
        <v>-1271.0069903588642</v>
      </c>
      <c r="I65" s="18">
        <f t="shared" si="2"/>
        <v>-309.16306837354506</v>
      </c>
      <c r="J65" s="79">
        <f t="shared" si="3"/>
        <v>234338.28130557062</v>
      </c>
      <c r="K65" s="18">
        <f t="shared" si="4"/>
        <v>-1580.1700587324092</v>
      </c>
      <c r="L65" s="30"/>
    </row>
    <row r="66" spans="1:12" x14ac:dyDescent="0.3">
      <c r="A66" s="76">
        <v>40</v>
      </c>
      <c r="B66" s="18">
        <f t="shared" si="9"/>
        <v>-1580.1700587324092</v>
      </c>
      <c r="C66" s="85" t="str">
        <f t="shared" ca="1" si="8"/>
        <v>=$B$13</v>
      </c>
      <c r="D66" s="30"/>
      <c r="E66" s="35">
        <v>60</v>
      </c>
      <c r="F66" s="79">
        <f t="shared" si="5"/>
        <v>234338.28130557062</v>
      </c>
      <c r="G66" s="18">
        <f t="shared" si="0"/>
        <v>-1580.1700587324092</v>
      </c>
      <c r="H66" s="18">
        <f t="shared" si="1"/>
        <v>-1269.332357071841</v>
      </c>
      <c r="I66" s="18">
        <f t="shared" si="2"/>
        <v>-310.83770166056837</v>
      </c>
      <c r="J66" s="79">
        <f t="shared" si="3"/>
        <v>234027.44360391004</v>
      </c>
      <c r="K66" s="18">
        <f t="shared" si="4"/>
        <v>-1580.1700587324094</v>
      </c>
      <c r="L66" s="30"/>
    </row>
    <row r="67" spans="1:12" x14ac:dyDescent="0.3">
      <c r="A67" s="76">
        <v>41</v>
      </c>
      <c r="B67" s="18">
        <f t="shared" si="9"/>
        <v>-1580.1700587324092</v>
      </c>
      <c r="C67" s="85" t="str">
        <f t="shared" ca="1" si="8"/>
        <v>=$B$13</v>
      </c>
      <c r="D67" s="30"/>
      <c r="E67" s="35">
        <v>61</v>
      </c>
      <c r="F67" s="79">
        <f t="shared" si="5"/>
        <v>234027.44360391004</v>
      </c>
      <c r="G67" s="18">
        <f t="shared" si="0"/>
        <v>-1580.1700587324092</v>
      </c>
      <c r="H67" s="18">
        <f t="shared" si="1"/>
        <v>-1267.6486528545126</v>
      </c>
      <c r="I67" s="18">
        <f t="shared" si="2"/>
        <v>-312.52140587789648</v>
      </c>
      <c r="J67" s="79">
        <f t="shared" si="3"/>
        <v>233714.92219803215</v>
      </c>
      <c r="K67" s="18">
        <f t="shared" si="4"/>
        <v>-1580.1700587324092</v>
      </c>
      <c r="L67" s="30"/>
    </row>
    <row r="68" spans="1:12" x14ac:dyDescent="0.3">
      <c r="A68" s="76">
        <v>42</v>
      </c>
      <c r="B68" s="18">
        <f t="shared" si="9"/>
        <v>-1580.1700587324092</v>
      </c>
      <c r="C68" s="85" t="str">
        <f t="shared" ca="1" si="8"/>
        <v>=$B$13</v>
      </c>
      <c r="D68" s="30"/>
      <c r="E68" s="35">
        <v>62</v>
      </c>
      <c r="F68" s="79">
        <f t="shared" si="5"/>
        <v>233714.92219803215</v>
      </c>
      <c r="G68" s="18">
        <f t="shared" si="0"/>
        <v>-1580.1700587324092</v>
      </c>
      <c r="H68" s="18">
        <f t="shared" si="1"/>
        <v>-1265.9558285726741</v>
      </c>
      <c r="I68" s="18">
        <f t="shared" si="2"/>
        <v>-314.214230159735</v>
      </c>
      <c r="J68" s="79">
        <f t="shared" si="3"/>
        <v>233400.70796787241</v>
      </c>
      <c r="K68" s="18">
        <f t="shared" si="4"/>
        <v>-1580.1700587324092</v>
      </c>
      <c r="L68" s="30"/>
    </row>
    <row r="69" spans="1:12" x14ac:dyDescent="0.3">
      <c r="A69" s="76">
        <v>43</v>
      </c>
      <c r="B69" s="18">
        <f t="shared" si="9"/>
        <v>-1580.1700587324092</v>
      </c>
      <c r="C69" s="85" t="str">
        <f t="shared" ca="1" si="8"/>
        <v>=$B$13</v>
      </c>
      <c r="D69" s="30"/>
      <c r="E69" s="35">
        <v>63</v>
      </c>
      <c r="F69" s="79">
        <f t="shared" si="5"/>
        <v>233400.70796787241</v>
      </c>
      <c r="G69" s="18">
        <f t="shared" si="0"/>
        <v>-1580.1700587324092</v>
      </c>
      <c r="H69" s="18">
        <f t="shared" si="1"/>
        <v>-1264.2538348259757</v>
      </c>
      <c r="I69" s="18">
        <f t="shared" si="2"/>
        <v>-315.91622390643363</v>
      </c>
      <c r="J69" s="79">
        <f t="shared" si="3"/>
        <v>233084.79174396596</v>
      </c>
      <c r="K69" s="18">
        <f t="shared" si="4"/>
        <v>-1580.1700587324094</v>
      </c>
      <c r="L69" s="30"/>
    </row>
    <row r="70" spans="1:12" x14ac:dyDescent="0.3">
      <c r="A70" s="76">
        <v>44</v>
      </c>
      <c r="B70" s="18">
        <f t="shared" si="9"/>
        <v>-1580.1700587324092</v>
      </c>
      <c r="C70" s="85" t="str">
        <f t="shared" ca="1" si="8"/>
        <v>=$B$13</v>
      </c>
      <c r="D70" s="30"/>
      <c r="E70" s="35">
        <v>64</v>
      </c>
      <c r="F70" s="79">
        <f t="shared" si="5"/>
        <v>233084.79174396596</v>
      </c>
      <c r="G70" s="18">
        <f t="shared" si="0"/>
        <v>-1580.1700587324092</v>
      </c>
      <c r="H70" s="18">
        <f t="shared" si="1"/>
        <v>-1262.5426219464825</v>
      </c>
      <c r="I70" s="18">
        <f t="shared" si="2"/>
        <v>-317.62743678592676</v>
      </c>
      <c r="J70" s="79">
        <f t="shared" si="3"/>
        <v>232767.16430718004</v>
      </c>
      <c r="K70" s="18">
        <f t="shared" si="4"/>
        <v>-1580.1700587324094</v>
      </c>
      <c r="L70" s="30"/>
    </row>
    <row r="71" spans="1:12" x14ac:dyDescent="0.3">
      <c r="A71" s="76">
        <v>45</v>
      </c>
      <c r="B71" s="18">
        <f t="shared" si="9"/>
        <v>-1580.1700587324092</v>
      </c>
      <c r="C71" s="85" t="str">
        <f t="shared" ca="1" si="8"/>
        <v>=$B$13</v>
      </c>
      <c r="D71" s="30"/>
      <c r="E71" s="35">
        <v>65</v>
      </c>
      <c r="F71" s="79">
        <f t="shared" si="5"/>
        <v>232767.16430718004</v>
      </c>
      <c r="G71" s="18">
        <f t="shared" si="0"/>
        <v>-1580.1700587324092</v>
      </c>
      <c r="H71" s="18">
        <f t="shared" si="1"/>
        <v>-1260.8221399972253</v>
      </c>
      <c r="I71" s="18">
        <f t="shared" si="2"/>
        <v>-319.3479187351839</v>
      </c>
      <c r="J71" s="79">
        <f t="shared" si="3"/>
        <v>232447.81638844486</v>
      </c>
      <c r="K71" s="18">
        <f t="shared" si="4"/>
        <v>-1580.1700587324092</v>
      </c>
      <c r="L71" s="30"/>
    </row>
    <row r="72" spans="1:12" x14ac:dyDescent="0.3">
      <c r="A72" s="76">
        <v>46</v>
      </c>
      <c r="B72" s="18">
        <f t="shared" si="9"/>
        <v>-1580.1700587324092</v>
      </c>
      <c r="C72" s="85" t="str">
        <f t="shared" ca="1" si="8"/>
        <v>=$B$13</v>
      </c>
      <c r="D72" s="30"/>
      <c r="E72" s="35">
        <v>66</v>
      </c>
      <c r="F72" s="79">
        <f t="shared" si="5"/>
        <v>232447.81638844486</v>
      </c>
      <c r="G72" s="18">
        <f t="shared" ref="G72:G135" si="10">$B$13</f>
        <v>-1580.1700587324092</v>
      </c>
      <c r="H72" s="18">
        <f t="shared" ref="H72:H135" si="11">IPMT($B$8/12,$E72,$B$7*12,$B$6)</f>
        <v>-1259.0923387707433</v>
      </c>
      <c r="I72" s="18">
        <f t="shared" ref="I72:I135" si="12">PPMT($B$8/12,$E72,$B$7*12,$B$6)</f>
        <v>-321.07771996166611</v>
      </c>
      <c r="J72" s="79">
        <f t="shared" ref="J72:J135" si="13">F72+I72</f>
        <v>232126.73866848319</v>
      </c>
      <c r="K72" s="18">
        <f t="shared" ref="K72:K135" si="14">H72+I72</f>
        <v>-1580.1700587324094</v>
      </c>
      <c r="L72" s="30"/>
    </row>
    <row r="73" spans="1:12" x14ac:dyDescent="0.3">
      <c r="A73" s="76">
        <v>47</v>
      </c>
      <c r="B73" s="18">
        <f t="shared" si="9"/>
        <v>-1580.1700587324092</v>
      </c>
      <c r="C73" s="85" t="str">
        <f t="shared" ca="1" si="8"/>
        <v>=$B$13</v>
      </c>
      <c r="D73" s="30"/>
      <c r="E73" s="35">
        <v>67</v>
      </c>
      <c r="F73" s="79">
        <f t="shared" ref="F73:F136" si="15">J72</f>
        <v>232126.73866848319</v>
      </c>
      <c r="G73" s="18">
        <f t="shared" si="10"/>
        <v>-1580.1700587324092</v>
      </c>
      <c r="H73" s="18">
        <f t="shared" si="11"/>
        <v>-1257.3531677876174</v>
      </c>
      <c r="I73" s="18">
        <f t="shared" si="12"/>
        <v>-322.81689094479185</v>
      </c>
      <c r="J73" s="79">
        <f t="shared" si="13"/>
        <v>231803.9217775384</v>
      </c>
      <c r="K73" s="18">
        <f t="shared" si="14"/>
        <v>-1580.1700587324092</v>
      </c>
      <c r="L73" s="30"/>
    </row>
    <row r="74" spans="1:12" x14ac:dyDescent="0.3">
      <c r="A74" s="76">
        <v>48</v>
      </c>
      <c r="B74" s="18">
        <f t="shared" si="9"/>
        <v>-1580.1700587324092</v>
      </c>
      <c r="C74" s="85" t="str">
        <f t="shared" ca="1" si="8"/>
        <v>=$B$13</v>
      </c>
      <c r="D74" s="30"/>
      <c r="E74" s="35">
        <v>68</v>
      </c>
      <c r="F74" s="79">
        <f t="shared" si="15"/>
        <v>231803.9217775384</v>
      </c>
      <c r="G74" s="18">
        <f t="shared" si="10"/>
        <v>-1580.1700587324092</v>
      </c>
      <c r="H74" s="18">
        <f t="shared" si="11"/>
        <v>-1255.6045762949998</v>
      </c>
      <c r="I74" s="18">
        <f t="shared" si="12"/>
        <v>-324.56548243740946</v>
      </c>
      <c r="J74" s="79">
        <f t="shared" si="13"/>
        <v>231479.356295101</v>
      </c>
      <c r="K74" s="18">
        <f t="shared" si="14"/>
        <v>-1580.1700587324092</v>
      </c>
      <c r="L74" s="30"/>
    </row>
    <row r="75" spans="1:12" x14ac:dyDescent="0.3">
      <c r="A75" s="76">
        <v>49</v>
      </c>
      <c r="B75" s="18">
        <f t="shared" si="9"/>
        <v>-1580.1700587324092</v>
      </c>
      <c r="C75" s="85" t="str">
        <f t="shared" ca="1" si="8"/>
        <v>=$B$13</v>
      </c>
      <c r="D75" s="30"/>
      <c r="E75" s="35">
        <v>69</v>
      </c>
      <c r="F75" s="79">
        <f t="shared" si="15"/>
        <v>231479.356295101</v>
      </c>
      <c r="G75" s="18">
        <f t="shared" si="10"/>
        <v>-1580.1700587324092</v>
      </c>
      <c r="H75" s="18">
        <f t="shared" si="11"/>
        <v>-1253.8465132651304</v>
      </c>
      <c r="I75" s="18">
        <f t="shared" si="12"/>
        <v>-326.32354546727873</v>
      </c>
      <c r="J75" s="79">
        <f t="shared" si="13"/>
        <v>231153.03274963371</v>
      </c>
      <c r="K75" s="18">
        <f t="shared" si="14"/>
        <v>-1580.1700587324092</v>
      </c>
      <c r="L75" s="30"/>
    </row>
    <row r="76" spans="1:12" x14ac:dyDescent="0.3">
      <c r="A76" s="76">
        <v>50</v>
      </c>
      <c r="B76" s="18">
        <f t="shared" si="9"/>
        <v>-1580.1700587324092</v>
      </c>
      <c r="C76" s="85" t="str">
        <f t="shared" ca="1" si="8"/>
        <v>=$B$13</v>
      </c>
      <c r="D76" s="30"/>
      <c r="E76" s="35">
        <v>70</v>
      </c>
      <c r="F76" s="79">
        <f t="shared" si="15"/>
        <v>231153.03274963371</v>
      </c>
      <c r="G76" s="18">
        <f t="shared" si="10"/>
        <v>-1580.1700587324092</v>
      </c>
      <c r="H76" s="18">
        <f t="shared" si="11"/>
        <v>-1252.0789273938494</v>
      </c>
      <c r="I76" s="18">
        <f t="shared" si="12"/>
        <v>-328.09113133855982</v>
      </c>
      <c r="J76" s="79">
        <f t="shared" si="13"/>
        <v>230824.94161829515</v>
      </c>
      <c r="K76" s="18">
        <f t="shared" si="14"/>
        <v>-1580.1700587324092</v>
      </c>
      <c r="L76" s="30"/>
    </row>
    <row r="77" spans="1:12" x14ac:dyDescent="0.3">
      <c r="A77" s="76">
        <v>51</v>
      </c>
      <c r="B77" s="18">
        <f t="shared" si="9"/>
        <v>-1580.1700587324092</v>
      </c>
      <c r="C77" s="85" t="str">
        <f t="shared" ca="1" si="8"/>
        <v>=$B$13</v>
      </c>
      <c r="D77" s="30"/>
      <c r="E77" s="35">
        <v>71</v>
      </c>
      <c r="F77" s="79">
        <f t="shared" si="15"/>
        <v>230824.94161829515</v>
      </c>
      <c r="G77" s="18">
        <f t="shared" si="10"/>
        <v>-1580.1700587324092</v>
      </c>
      <c r="H77" s="18">
        <f t="shared" si="11"/>
        <v>-1250.3017670990989</v>
      </c>
      <c r="I77" s="18">
        <f t="shared" si="12"/>
        <v>-329.86829163331038</v>
      </c>
      <c r="J77" s="79">
        <f t="shared" si="13"/>
        <v>230495.07332666183</v>
      </c>
      <c r="K77" s="18">
        <f t="shared" si="14"/>
        <v>-1580.1700587324094</v>
      </c>
      <c r="L77" s="30"/>
    </row>
    <row r="78" spans="1:12" x14ac:dyDescent="0.3">
      <c r="A78" s="76">
        <v>52</v>
      </c>
      <c r="B78" s="18">
        <f t="shared" si="9"/>
        <v>-1580.1700587324092</v>
      </c>
      <c r="C78" s="85" t="str">
        <f t="shared" ca="1" si="8"/>
        <v>=$B$13</v>
      </c>
      <c r="D78" s="30"/>
      <c r="E78" s="35">
        <v>72</v>
      </c>
      <c r="F78" s="79">
        <f t="shared" si="15"/>
        <v>230495.07332666183</v>
      </c>
      <c r="G78" s="18">
        <f t="shared" si="10"/>
        <v>-1580.1700587324092</v>
      </c>
      <c r="H78" s="18">
        <f t="shared" si="11"/>
        <v>-1248.5149805194185</v>
      </c>
      <c r="I78" s="18">
        <f t="shared" si="12"/>
        <v>-331.65507821299082</v>
      </c>
      <c r="J78" s="79">
        <f t="shared" si="13"/>
        <v>230163.41824844884</v>
      </c>
      <c r="K78" s="18">
        <f t="shared" si="14"/>
        <v>-1580.1700587324094</v>
      </c>
      <c r="L78" s="30"/>
    </row>
    <row r="79" spans="1:12" x14ac:dyDescent="0.3">
      <c r="A79" s="76">
        <v>53</v>
      </c>
      <c r="B79" s="18">
        <f t="shared" si="9"/>
        <v>-1580.1700587324092</v>
      </c>
      <c r="C79" s="85" t="str">
        <f t="shared" ca="1" si="8"/>
        <v>=$B$13</v>
      </c>
      <c r="D79" s="30"/>
      <c r="E79" s="35">
        <v>73</v>
      </c>
      <c r="F79" s="79">
        <f t="shared" si="15"/>
        <v>230163.41824844884</v>
      </c>
      <c r="G79" s="18">
        <f t="shared" si="10"/>
        <v>-1580.1700587324092</v>
      </c>
      <c r="H79" s="18">
        <f t="shared" si="11"/>
        <v>-1246.7185155124314</v>
      </c>
      <c r="I79" s="18">
        <f t="shared" si="12"/>
        <v>-333.45154321997785</v>
      </c>
      <c r="J79" s="79">
        <f t="shared" si="13"/>
        <v>229829.96670522887</v>
      </c>
      <c r="K79" s="18">
        <f t="shared" si="14"/>
        <v>-1580.1700587324092</v>
      </c>
      <c r="L79" s="30"/>
    </row>
    <row r="80" spans="1:12" x14ac:dyDescent="0.3">
      <c r="A80" s="76">
        <v>54</v>
      </c>
      <c r="B80" s="18">
        <f t="shared" si="9"/>
        <v>-1580.1700587324092</v>
      </c>
      <c r="C80" s="85" t="str">
        <f t="shared" ca="1" si="8"/>
        <v>=$B$13</v>
      </c>
      <c r="D80" s="30"/>
      <c r="E80" s="35">
        <v>74</v>
      </c>
      <c r="F80" s="79">
        <f t="shared" si="15"/>
        <v>229829.96670522887</v>
      </c>
      <c r="G80" s="18">
        <f t="shared" si="10"/>
        <v>-1580.1700587324092</v>
      </c>
      <c r="H80" s="18">
        <f t="shared" si="11"/>
        <v>-1244.9123196533235</v>
      </c>
      <c r="I80" s="18">
        <f t="shared" si="12"/>
        <v>-335.25773907908604</v>
      </c>
      <c r="J80" s="79">
        <f t="shared" si="13"/>
        <v>229494.70896614977</v>
      </c>
      <c r="K80" s="18">
        <f t="shared" si="14"/>
        <v>-1580.1700587324094</v>
      </c>
      <c r="L80" s="30"/>
    </row>
    <row r="81" spans="1:12" x14ac:dyDescent="0.3">
      <c r="A81" s="76">
        <v>55</v>
      </c>
      <c r="B81" s="18">
        <f t="shared" si="9"/>
        <v>-1580.1700587324092</v>
      </c>
      <c r="C81" s="85" t="str">
        <f t="shared" ca="1" si="8"/>
        <v>=$B$13</v>
      </c>
      <c r="D81" s="30"/>
      <c r="E81" s="35">
        <v>75</v>
      </c>
      <c r="F81" s="79">
        <f t="shared" si="15"/>
        <v>229494.70896614977</v>
      </c>
      <c r="G81" s="18">
        <f t="shared" si="10"/>
        <v>-1580.1700587324092</v>
      </c>
      <c r="H81" s="18">
        <f t="shared" si="11"/>
        <v>-1243.0963402333114</v>
      </c>
      <c r="I81" s="18">
        <f t="shared" si="12"/>
        <v>-337.07371849909777</v>
      </c>
      <c r="J81" s="79">
        <f t="shared" si="13"/>
        <v>229157.63524765067</v>
      </c>
      <c r="K81" s="18">
        <f t="shared" si="14"/>
        <v>-1580.1700587324092</v>
      </c>
      <c r="L81" s="30"/>
    </row>
    <row r="82" spans="1:12" x14ac:dyDescent="0.3">
      <c r="A82" s="76">
        <v>56</v>
      </c>
      <c r="B82" s="18">
        <f t="shared" si="9"/>
        <v>-1580.1700587324092</v>
      </c>
      <c r="C82" s="85" t="str">
        <f t="shared" ca="1" si="8"/>
        <v>=$B$13</v>
      </c>
      <c r="D82" s="30"/>
      <c r="E82" s="35">
        <v>76</v>
      </c>
      <c r="F82" s="79">
        <f t="shared" si="15"/>
        <v>229157.63524765067</v>
      </c>
      <c r="G82" s="18">
        <f t="shared" si="10"/>
        <v>-1580.1700587324092</v>
      </c>
      <c r="H82" s="18">
        <f t="shared" si="11"/>
        <v>-1241.270524258108</v>
      </c>
      <c r="I82" s="18">
        <f t="shared" si="12"/>
        <v>-338.89953447430128</v>
      </c>
      <c r="J82" s="79">
        <f t="shared" si="13"/>
        <v>228818.73571317637</v>
      </c>
      <c r="K82" s="18">
        <f t="shared" si="14"/>
        <v>-1580.1700587324094</v>
      </c>
      <c r="L82" s="30"/>
    </row>
    <row r="83" spans="1:12" x14ac:dyDescent="0.3">
      <c r="A83" s="76">
        <v>57</v>
      </c>
      <c r="B83" s="18">
        <f t="shared" si="9"/>
        <v>-1580.1700587324092</v>
      </c>
      <c r="C83" s="85" t="str">
        <f t="shared" ca="1" si="8"/>
        <v>=$B$13</v>
      </c>
      <c r="D83" s="30"/>
      <c r="E83" s="35">
        <v>77</v>
      </c>
      <c r="F83" s="79">
        <f t="shared" si="15"/>
        <v>228818.73571317637</v>
      </c>
      <c r="G83" s="18">
        <f t="shared" si="10"/>
        <v>-1580.1700587324092</v>
      </c>
      <c r="H83" s="18">
        <f t="shared" si="11"/>
        <v>-1239.4348184463722</v>
      </c>
      <c r="I83" s="18">
        <f t="shared" si="12"/>
        <v>-340.73524028603703</v>
      </c>
      <c r="J83" s="79">
        <f t="shared" si="13"/>
        <v>228478.00047289033</v>
      </c>
      <c r="K83" s="18">
        <f t="shared" si="14"/>
        <v>-1580.1700587324092</v>
      </c>
      <c r="L83" s="30"/>
    </row>
    <row r="84" spans="1:12" x14ac:dyDescent="0.3">
      <c r="A84" s="76">
        <v>58</v>
      </c>
      <c r="B84" s="18">
        <f t="shared" si="9"/>
        <v>-1580.1700587324092</v>
      </c>
      <c r="C84" s="85" t="str">
        <f t="shared" ca="1" si="8"/>
        <v>=$B$13</v>
      </c>
      <c r="D84" s="30"/>
      <c r="E84" s="35">
        <v>78</v>
      </c>
      <c r="F84" s="79">
        <f t="shared" si="15"/>
        <v>228478.00047289033</v>
      </c>
      <c r="G84" s="18">
        <f t="shared" si="10"/>
        <v>-1580.1700587324092</v>
      </c>
      <c r="H84" s="18">
        <f t="shared" si="11"/>
        <v>-1237.5891692281562</v>
      </c>
      <c r="I84" s="18">
        <f t="shared" si="12"/>
        <v>-342.58088950425309</v>
      </c>
      <c r="J84" s="79">
        <f t="shared" si="13"/>
        <v>228135.41958338607</v>
      </c>
      <c r="K84" s="18">
        <f t="shared" si="14"/>
        <v>-1580.1700587324092</v>
      </c>
      <c r="L84" s="30"/>
    </row>
    <row r="85" spans="1:12" x14ac:dyDescent="0.3">
      <c r="A85" s="76">
        <v>59</v>
      </c>
      <c r="B85" s="18">
        <f t="shared" si="9"/>
        <v>-1580.1700587324092</v>
      </c>
      <c r="C85" s="85" t="str">
        <f t="shared" ca="1" si="8"/>
        <v>=$B$13</v>
      </c>
      <c r="D85" s="30"/>
      <c r="E85" s="35">
        <v>79</v>
      </c>
      <c r="F85" s="79">
        <f t="shared" si="15"/>
        <v>228135.41958338607</v>
      </c>
      <c r="G85" s="18">
        <f t="shared" si="10"/>
        <v>-1580.1700587324092</v>
      </c>
      <c r="H85" s="18">
        <f t="shared" si="11"/>
        <v>-1235.7335227433416</v>
      </c>
      <c r="I85" s="18">
        <f t="shared" si="12"/>
        <v>-344.43653598906775</v>
      </c>
      <c r="J85" s="79">
        <f t="shared" si="13"/>
        <v>227790.98304739699</v>
      </c>
      <c r="K85" s="18">
        <f t="shared" si="14"/>
        <v>-1580.1700587324094</v>
      </c>
      <c r="L85" s="30"/>
    </row>
    <row r="86" spans="1:12" x14ac:dyDescent="0.3">
      <c r="A86" s="76">
        <v>60</v>
      </c>
      <c r="B86" s="18">
        <f t="shared" si="9"/>
        <v>-1580.1700587324092</v>
      </c>
      <c r="C86" s="85" t="str">
        <f t="shared" ca="1" si="8"/>
        <v>=$B$13</v>
      </c>
      <c r="D86" s="30"/>
      <c r="E86" s="35">
        <v>80</v>
      </c>
      <c r="F86" s="79">
        <f t="shared" si="15"/>
        <v>227790.98304739699</v>
      </c>
      <c r="G86" s="18">
        <f t="shared" si="10"/>
        <v>-1580.1700587324092</v>
      </c>
      <c r="H86" s="18">
        <f t="shared" si="11"/>
        <v>-1233.8678248400674</v>
      </c>
      <c r="I86" s="18">
        <f t="shared" si="12"/>
        <v>-346.30223389234186</v>
      </c>
      <c r="J86" s="79">
        <f t="shared" si="13"/>
        <v>227444.68081350464</v>
      </c>
      <c r="K86" s="18">
        <f t="shared" si="14"/>
        <v>-1580.1700587324094</v>
      </c>
      <c r="L86" s="30"/>
    </row>
    <row r="87" spans="1:12" x14ac:dyDescent="0.3">
      <c r="A87" s="76">
        <v>61</v>
      </c>
      <c r="B87" s="18">
        <f t="shared" si="9"/>
        <v>-1580.1700587324092</v>
      </c>
      <c r="C87" s="85" t="str">
        <f t="shared" ca="1" si="8"/>
        <v>=$B$13</v>
      </c>
      <c r="D87" s="30"/>
      <c r="E87" s="35">
        <v>81</v>
      </c>
      <c r="F87" s="79">
        <f t="shared" si="15"/>
        <v>227444.68081350464</v>
      </c>
      <c r="G87" s="18">
        <f t="shared" si="10"/>
        <v>-1580.1700587324092</v>
      </c>
      <c r="H87" s="18">
        <f t="shared" si="11"/>
        <v>-1231.9920210731505</v>
      </c>
      <c r="I87" s="18">
        <f t="shared" si="12"/>
        <v>-348.17803765925873</v>
      </c>
      <c r="J87" s="79">
        <f t="shared" si="13"/>
        <v>227096.50277584538</v>
      </c>
      <c r="K87" s="18">
        <f t="shared" si="14"/>
        <v>-1580.1700587324092</v>
      </c>
      <c r="L87" s="30"/>
    </row>
    <row r="88" spans="1:12" x14ac:dyDescent="0.3">
      <c r="A88" s="76">
        <v>62</v>
      </c>
      <c r="B88" s="18">
        <f t="shared" si="9"/>
        <v>-1580.1700587324092</v>
      </c>
      <c r="C88" s="85" t="str">
        <f t="shared" ca="1" si="8"/>
        <v>=$B$13</v>
      </c>
      <c r="D88" s="30"/>
      <c r="E88" s="35">
        <v>82</v>
      </c>
      <c r="F88" s="79">
        <f t="shared" si="15"/>
        <v>227096.50277584538</v>
      </c>
      <c r="G88" s="18">
        <f t="shared" si="10"/>
        <v>-1580.1700587324092</v>
      </c>
      <c r="H88" s="18">
        <f t="shared" si="11"/>
        <v>-1230.1060567024961</v>
      </c>
      <c r="I88" s="18">
        <f t="shared" si="12"/>
        <v>-350.06400202991307</v>
      </c>
      <c r="J88" s="79">
        <f t="shared" si="13"/>
        <v>226746.43877381546</v>
      </c>
      <c r="K88" s="18">
        <f t="shared" si="14"/>
        <v>-1580.1700587324092</v>
      </c>
      <c r="L88" s="30"/>
    </row>
    <row r="89" spans="1:12" x14ac:dyDescent="0.3">
      <c r="A89" s="76">
        <v>63</v>
      </c>
      <c r="B89" s="18">
        <f t="shared" si="9"/>
        <v>-1580.1700587324092</v>
      </c>
      <c r="C89" s="85" t="str">
        <f t="shared" ca="1" si="8"/>
        <v>=$B$13</v>
      </c>
      <c r="D89" s="30"/>
      <c r="E89" s="35">
        <v>83</v>
      </c>
      <c r="F89" s="79">
        <f t="shared" si="15"/>
        <v>226746.43877381546</v>
      </c>
      <c r="G89" s="18">
        <f t="shared" si="10"/>
        <v>-1580.1700587324092</v>
      </c>
      <c r="H89" s="18">
        <f t="shared" si="11"/>
        <v>-1228.2098766915008</v>
      </c>
      <c r="I89" s="18">
        <f t="shared" si="12"/>
        <v>-351.96018204090842</v>
      </c>
      <c r="J89" s="79">
        <f t="shared" si="13"/>
        <v>226394.47859177456</v>
      </c>
      <c r="K89" s="18">
        <f t="shared" si="14"/>
        <v>-1580.1700587324092</v>
      </c>
      <c r="L89" s="30"/>
    </row>
    <row r="90" spans="1:12" x14ac:dyDescent="0.3">
      <c r="A90" s="76">
        <v>64</v>
      </c>
      <c r="B90" s="18">
        <f t="shared" si="9"/>
        <v>-1580.1700587324092</v>
      </c>
      <c r="C90" s="85" t="str">
        <f t="shared" ref="C90:C153" ca="1" si="16">_xlfn.FORMULATEXT(B90)</f>
        <v>=$B$13</v>
      </c>
      <c r="D90" s="30"/>
      <c r="E90" s="35">
        <v>84</v>
      </c>
      <c r="F90" s="79">
        <f t="shared" si="15"/>
        <v>226394.47859177456</v>
      </c>
      <c r="G90" s="18">
        <f t="shared" si="10"/>
        <v>-1580.1700587324092</v>
      </c>
      <c r="H90" s="18">
        <f t="shared" si="11"/>
        <v>-1226.303425705446</v>
      </c>
      <c r="I90" s="18">
        <f t="shared" si="12"/>
        <v>-353.86663302696331</v>
      </c>
      <c r="J90" s="79">
        <f t="shared" si="13"/>
        <v>226040.61195874758</v>
      </c>
      <c r="K90" s="18">
        <f t="shared" si="14"/>
        <v>-1580.1700587324094</v>
      </c>
      <c r="L90" s="30"/>
    </row>
    <row r="91" spans="1:12" x14ac:dyDescent="0.3">
      <c r="A91" s="76">
        <v>65</v>
      </c>
      <c r="B91" s="18">
        <f t="shared" si="9"/>
        <v>-1580.1700587324092</v>
      </c>
      <c r="C91" s="85" t="str">
        <f t="shared" ca="1" si="16"/>
        <v>=$B$13</v>
      </c>
      <c r="D91" s="30"/>
      <c r="E91" s="35">
        <v>85</v>
      </c>
      <c r="F91" s="79">
        <f t="shared" si="15"/>
        <v>226040.61195874758</v>
      </c>
      <c r="G91" s="18">
        <f t="shared" si="10"/>
        <v>-1580.1700587324092</v>
      </c>
      <c r="H91" s="18">
        <f t="shared" si="11"/>
        <v>-1224.3866481098833</v>
      </c>
      <c r="I91" s="18">
        <f t="shared" si="12"/>
        <v>-355.78341062252599</v>
      </c>
      <c r="J91" s="79">
        <f t="shared" si="13"/>
        <v>225684.82854812505</v>
      </c>
      <c r="K91" s="18">
        <f t="shared" si="14"/>
        <v>-1580.1700587324092</v>
      </c>
      <c r="L91" s="30"/>
    </row>
    <row r="92" spans="1:12" x14ac:dyDescent="0.3">
      <c r="A92" s="76">
        <v>66</v>
      </c>
      <c r="B92" s="18">
        <f t="shared" ref="B92:B155" si="17">$B$13</f>
        <v>-1580.1700587324092</v>
      </c>
      <c r="C92" s="85" t="str">
        <f t="shared" ca="1" si="16"/>
        <v>=$B$13</v>
      </c>
      <c r="D92" s="30"/>
      <c r="E92" s="35">
        <v>86</v>
      </c>
      <c r="F92" s="79">
        <f t="shared" si="15"/>
        <v>225684.82854812505</v>
      </c>
      <c r="G92" s="18">
        <f t="shared" si="10"/>
        <v>-1580.1700587324092</v>
      </c>
      <c r="H92" s="18">
        <f t="shared" si="11"/>
        <v>-1222.459487969011</v>
      </c>
      <c r="I92" s="18">
        <f t="shared" si="12"/>
        <v>-357.71057076339804</v>
      </c>
      <c r="J92" s="79">
        <f t="shared" si="13"/>
        <v>225327.11797736166</v>
      </c>
      <c r="K92" s="18">
        <f t="shared" si="14"/>
        <v>-1580.170058732409</v>
      </c>
      <c r="L92" s="30"/>
    </row>
    <row r="93" spans="1:12" x14ac:dyDescent="0.3">
      <c r="A93" s="76">
        <v>67</v>
      </c>
      <c r="B93" s="18">
        <f t="shared" si="17"/>
        <v>-1580.1700587324092</v>
      </c>
      <c r="C93" s="85" t="str">
        <f t="shared" ca="1" si="16"/>
        <v>=$B$13</v>
      </c>
      <c r="D93" s="30"/>
      <c r="E93" s="35">
        <v>87</v>
      </c>
      <c r="F93" s="79">
        <f t="shared" si="15"/>
        <v>225327.11797736166</v>
      </c>
      <c r="G93" s="18">
        <f t="shared" si="10"/>
        <v>-1580.1700587324092</v>
      </c>
      <c r="H93" s="18">
        <f t="shared" si="11"/>
        <v>-1220.5218890440428</v>
      </c>
      <c r="I93" s="18">
        <f t="shared" si="12"/>
        <v>-359.64816968836652</v>
      </c>
      <c r="J93" s="79">
        <f t="shared" si="13"/>
        <v>224967.4698076733</v>
      </c>
      <c r="K93" s="18">
        <f t="shared" si="14"/>
        <v>-1580.1700587324094</v>
      </c>
      <c r="L93" s="30"/>
    </row>
    <row r="94" spans="1:12" x14ac:dyDescent="0.3">
      <c r="A94" s="76">
        <v>68</v>
      </c>
      <c r="B94" s="18">
        <f t="shared" si="17"/>
        <v>-1580.1700587324092</v>
      </c>
      <c r="C94" s="85" t="str">
        <f t="shared" ca="1" si="16"/>
        <v>=$B$13</v>
      </c>
      <c r="D94" s="30"/>
      <c r="E94" s="35">
        <v>88</v>
      </c>
      <c r="F94" s="79">
        <f t="shared" si="15"/>
        <v>224967.4698076733</v>
      </c>
      <c r="G94" s="18">
        <f t="shared" si="10"/>
        <v>-1580.1700587324092</v>
      </c>
      <c r="H94" s="18">
        <f t="shared" si="11"/>
        <v>-1218.5737947915641</v>
      </c>
      <c r="I94" s="18">
        <f t="shared" si="12"/>
        <v>-361.59626394084518</v>
      </c>
      <c r="J94" s="79">
        <f t="shared" si="13"/>
        <v>224605.87354373245</v>
      </c>
      <c r="K94" s="18">
        <f t="shared" si="14"/>
        <v>-1580.1700587324092</v>
      </c>
      <c r="L94" s="30"/>
    </row>
    <row r="95" spans="1:12" x14ac:dyDescent="0.3">
      <c r="A95" s="76">
        <v>69</v>
      </c>
      <c r="B95" s="18">
        <f t="shared" si="17"/>
        <v>-1580.1700587324092</v>
      </c>
      <c r="C95" s="85" t="str">
        <f t="shared" ca="1" si="16"/>
        <v>=$B$13</v>
      </c>
      <c r="D95" s="30"/>
      <c r="E95" s="35">
        <v>89</v>
      </c>
      <c r="F95" s="79">
        <f t="shared" si="15"/>
        <v>224605.87354373245</v>
      </c>
      <c r="G95" s="18">
        <f t="shared" si="10"/>
        <v>-1580.1700587324092</v>
      </c>
      <c r="H95" s="18">
        <f t="shared" si="11"/>
        <v>-1216.6151483618846</v>
      </c>
      <c r="I95" s="18">
        <f t="shared" si="12"/>
        <v>-363.55491037052474</v>
      </c>
      <c r="J95" s="79">
        <f t="shared" si="13"/>
        <v>224242.31863336192</v>
      </c>
      <c r="K95" s="18">
        <f t="shared" si="14"/>
        <v>-1580.1700587324094</v>
      </c>
      <c r="L95" s="30"/>
    </row>
    <row r="96" spans="1:12" x14ac:dyDescent="0.3">
      <c r="A96" s="76">
        <v>70</v>
      </c>
      <c r="B96" s="18">
        <f t="shared" si="17"/>
        <v>-1580.1700587324092</v>
      </c>
      <c r="C96" s="85" t="str">
        <f t="shared" ca="1" si="16"/>
        <v>=$B$13</v>
      </c>
      <c r="D96" s="30"/>
      <c r="E96" s="35">
        <v>90</v>
      </c>
      <c r="F96" s="79">
        <f t="shared" si="15"/>
        <v>224242.31863336192</v>
      </c>
      <c r="G96" s="18">
        <f t="shared" si="10"/>
        <v>-1580.1700587324092</v>
      </c>
      <c r="H96" s="18">
        <f t="shared" si="11"/>
        <v>-1214.6458925973775</v>
      </c>
      <c r="I96" s="18">
        <f t="shared" si="12"/>
        <v>-365.52416613503175</v>
      </c>
      <c r="J96" s="79">
        <f t="shared" si="13"/>
        <v>223876.79446722689</v>
      </c>
      <c r="K96" s="18">
        <f t="shared" si="14"/>
        <v>-1580.1700587324092</v>
      </c>
      <c r="L96" s="30"/>
    </row>
    <row r="97" spans="1:12" x14ac:dyDescent="0.3">
      <c r="A97" s="76">
        <v>71</v>
      </c>
      <c r="B97" s="18">
        <f t="shared" si="17"/>
        <v>-1580.1700587324092</v>
      </c>
      <c r="C97" s="85" t="str">
        <f t="shared" ca="1" si="16"/>
        <v>=$B$13</v>
      </c>
      <c r="D97" s="30"/>
      <c r="E97" s="35">
        <v>91</v>
      </c>
      <c r="F97" s="79">
        <f t="shared" si="15"/>
        <v>223876.79446722689</v>
      </c>
      <c r="G97" s="18">
        <f t="shared" si="10"/>
        <v>-1580.1700587324092</v>
      </c>
      <c r="H97" s="18">
        <f t="shared" si="11"/>
        <v>-1212.6659700308128</v>
      </c>
      <c r="I97" s="18">
        <f t="shared" si="12"/>
        <v>-367.50408870159652</v>
      </c>
      <c r="J97" s="79">
        <f t="shared" si="13"/>
        <v>223509.2903785253</v>
      </c>
      <c r="K97" s="18">
        <f t="shared" si="14"/>
        <v>-1580.1700587324094</v>
      </c>
      <c r="L97" s="30"/>
    </row>
    <row r="98" spans="1:12" x14ac:dyDescent="0.3">
      <c r="A98" s="76">
        <v>72</v>
      </c>
      <c r="B98" s="18">
        <f t="shared" si="17"/>
        <v>-1580.1700587324092</v>
      </c>
      <c r="C98" s="85" t="str">
        <f t="shared" ca="1" si="16"/>
        <v>=$B$13</v>
      </c>
      <c r="D98" s="30"/>
      <c r="E98" s="35">
        <v>92</v>
      </c>
      <c r="F98" s="79">
        <f t="shared" si="15"/>
        <v>223509.2903785253</v>
      </c>
      <c r="G98" s="18">
        <f t="shared" si="10"/>
        <v>-1580.1700587324092</v>
      </c>
      <c r="H98" s="18">
        <f t="shared" si="11"/>
        <v>-1210.675322883679</v>
      </c>
      <c r="I98" s="18">
        <f t="shared" si="12"/>
        <v>-369.4947358487301</v>
      </c>
      <c r="J98" s="79">
        <f t="shared" si="13"/>
        <v>223139.79564267656</v>
      </c>
      <c r="K98" s="18">
        <f t="shared" si="14"/>
        <v>-1580.170058732409</v>
      </c>
      <c r="L98" s="30"/>
    </row>
    <row r="99" spans="1:12" x14ac:dyDescent="0.3">
      <c r="A99" s="76">
        <v>73</v>
      </c>
      <c r="B99" s="18">
        <f t="shared" si="17"/>
        <v>-1580.1700587324092</v>
      </c>
      <c r="C99" s="85" t="str">
        <f t="shared" ca="1" si="16"/>
        <v>=$B$13</v>
      </c>
      <c r="D99" s="30"/>
      <c r="E99" s="35">
        <v>93</v>
      </c>
      <c r="F99" s="79">
        <f t="shared" si="15"/>
        <v>223139.79564267656</v>
      </c>
      <c r="G99" s="18">
        <f t="shared" si="10"/>
        <v>-1580.1700587324092</v>
      </c>
      <c r="H99" s="18">
        <f t="shared" si="11"/>
        <v>-1208.6738930644985</v>
      </c>
      <c r="I99" s="18">
        <f t="shared" si="12"/>
        <v>-371.4961656679107</v>
      </c>
      <c r="J99" s="79">
        <f t="shared" si="13"/>
        <v>222768.29947700864</v>
      </c>
      <c r="K99" s="18">
        <f t="shared" si="14"/>
        <v>-1580.1700587324092</v>
      </c>
      <c r="L99" s="30"/>
    </row>
    <row r="100" spans="1:12" x14ac:dyDescent="0.3">
      <c r="A100" s="76">
        <v>74</v>
      </c>
      <c r="B100" s="18">
        <f t="shared" si="17"/>
        <v>-1580.1700587324092</v>
      </c>
      <c r="C100" s="85" t="str">
        <f t="shared" ca="1" si="16"/>
        <v>=$B$13</v>
      </c>
      <c r="D100" s="30"/>
      <c r="E100" s="35">
        <v>94</v>
      </c>
      <c r="F100" s="79">
        <f t="shared" si="15"/>
        <v>222768.29947700864</v>
      </c>
      <c r="G100" s="18">
        <f t="shared" si="10"/>
        <v>-1580.1700587324092</v>
      </c>
      <c r="H100" s="18">
        <f t="shared" si="11"/>
        <v>-1206.6616221671306</v>
      </c>
      <c r="I100" s="18">
        <f t="shared" si="12"/>
        <v>-373.50843656527854</v>
      </c>
      <c r="J100" s="79">
        <f t="shared" si="13"/>
        <v>222394.79104044335</v>
      </c>
      <c r="K100" s="18">
        <f t="shared" si="14"/>
        <v>-1580.1700587324092</v>
      </c>
      <c r="L100" s="30"/>
    </row>
    <row r="101" spans="1:12" x14ac:dyDescent="0.3">
      <c r="A101" s="76">
        <v>75</v>
      </c>
      <c r="B101" s="18">
        <f t="shared" si="17"/>
        <v>-1580.1700587324092</v>
      </c>
      <c r="C101" s="85" t="str">
        <f t="shared" ca="1" si="16"/>
        <v>=$B$13</v>
      </c>
      <c r="D101" s="30"/>
      <c r="E101" s="35">
        <v>95</v>
      </c>
      <c r="F101" s="79">
        <f t="shared" si="15"/>
        <v>222394.79104044335</v>
      </c>
      <c r="G101" s="18">
        <f t="shared" si="10"/>
        <v>-1580.1700587324092</v>
      </c>
      <c r="H101" s="18">
        <f t="shared" si="11"/>
        <v>-1204.6384514690687</v>
      </c>
      <c r="I101" s="18">
        <f t="shared" si="12"/>
        <v>-375.5316072633405</v>
      </c>
      <c r="J101" s="79">
        <f t="shared" si="13"/>
        <v>222019.25943318001</v>
      </c>
      <c r="K101" s="18">
        <f t="shared" si="14"/>
        <v>-1580.1700587324092</v>
      </c>
      <c r="L101" s="30"/>
    </row>
    <row r="102" spans="1:12" x14ac:dyDescent="0.3">
      <c r="A102" s="76">
        <v>76</v>
      </c>
      <c r="B102" s="18">
        <f t="shared" si="17"/>
        <v>-1580.1700587324092</v>
      </c>
      <c r="C102" s="85" t="str">
        <f t="shared" ca="1" si="16"/>
        <v>=$B$13</v>
      </c>
      <c r="D102" s="30"/>
      <c r="E102" s="35">
        <v>96</v>
      </c>
      <c r="F102" s="79">
        <f t="shared" si="15"/>
        <v>222019.25943318001</v>
      </c>
      <c r="G102" s="18">
        <f t="shared" si="10"/>
        <v>-1580.1700587324092</v>
      </c>
      <c r="H102" s="18">
        <f t="shared" si="11"/>
        <v>-1202.6043219297258</v>
      </c>
      <c r="I102" s="18">
        <f t="shared" si="12"/>
        <v>-377.56573680268366</v>
      </c>
      <c r="J102" s="79">
        <f t="shared" si="13"/>
        <v>221641.69369637733</v>
      </c>
      <c r="K102" s="18">
        <f t="shared" si="14"/>
        <v>-1580.1700587324094</v>
      </c>
      <c r="L102" s="30"/>
    </row>
    <row r="103" spans="1:12" x14ac:dyDescent="0.3">
      <c r="A103" s="76">
        <v>77</v>
      </c>
      <c r="B103" s="18">
        <f t="shared" si="17"/>
        <v>-1580.1700587324092</v>
      </c>
      <c r="C103" s="85" t="str">
        <f t="shared" ca="1" si="16"/>
        <v>=$B$13</v>
      </c>
      <c r="D103" s="30"/>
      <c r="E103" s="35">
        <v>97</v>
      </c>
      <c r="F103" s="79">
        <f t="shared" si="15"/>
        <v>221641.69369637733</v>
      </c>
      <c r="G103" s="18">
        <f t="shared" si="10"/>
        <v>-1580.1700587324092</v>
      </c>
      <c r="H103" s="18">
        <f t="shared" si="11"/>
        <v>-1200.559174188711</v>
      </c>
      <c r="I103" s="18">
        <f t="shared" si="12"/>
        <v>-379.61088454369821</v>
      </c>
      <c r="J103" s="79">
        <f t="shared" si="13"/>
        <v>221262.08281183362</v>
      </c>
      <c r="K103" s="18">
        <f t="shared" si="14"/>
        <v>-1580.1700587324092</v>
      </c>
      <c r="L103" s="30"/>
    </row>
    <row r="104" spans="1:12" x14ac:dyDescent="0.3">
      <c r="A104" s="76">
        <v>78</v>
      </c>
      <c r="B104" s="18">
        <f t="shared" si="17"/>
        <v>-1580.1700587324092</v>
      </c>
      <c r="C104" s="85" t="str">
        <f t="shared" ca="1" si="16"/>
        <v>=$B$13</v>
      </c>
      <c r="D104" s="30"/>
      <c r="E104" s="35">
        <v>98</v>
      </c>
      <c r="F104" s="79">
        <f t="shared" si="15"/>
        <v>221262.08281183362</v>
      </c>
      <c r="G104" s="18">
        <f t="shared" si="10"/>
        <v>-1580.1700587324092</v>
      </c>
      <c r="H104" s="18">
        <f t="shared" si="11"/>
        <v>-1198.5029485640994</v>
      </c>
      <c r="I104" s="18">
        <f t="shared" si="12"/>
        <v>-381.66711016830982</v>
      </c>
      <c r="J104" s="79">
        <f t="shared" si="13"/>
        <v>220880.4157016653</v>
      </c>
      <c r="K104" s="18">
        <f t="shared" si="14"/>
        <v>-1580.1700587324092</v>
      </c>
      <c r="L104" s="30"/>
    </row>
    <row r="105" spans="1:12" x14ac:dyDescent="0.3">
      <c r="A105" s="76">
        <v>79</v>
      </c>
      <c r="B105" s="18">
        <f t="shared" si="17"/>
        <v>-1580.1700587324092</v>
      </c>
      <c r="C105" s="85" t="str">
        <f t="shared" ca="1" si="16"/>
        <v>=$B$13</v>
      </c>
      <c r="D105" s="30"/>
      <c r="E105" s="35">
        <v>99</v>
      </c>
      <c r="F105" s="79">
        <f t="shared" si="15"/>
        <v>220880.4157016653</v>
      </c>
      <c r="G105" s="18">
        <f t="shared" si="10"/>
        <v>-1580.1700587324092</v>
      </c>
      <c r="H105" s="18">
        <f t="shared" si="11"/>
        <v>-1196.4355850506877</v>
      </c>
      <c r="I105" s="18">
        <f t="shared" si="12"/>
        <v>-383.73447368172151</v>
      </c>
      <c r="J105" s="79">
        <f t="shared" si="13"/>
        <v>220496.68122798359</v>
      </c>
      <c r="K105" s="18">
        <f t="shared" si="14"/>
        <v>-1580.1700587324092</v>
      </c>
      <c r="L105" s="30"/>
    </row>
    <row r="106" spans="1:12" x14ac:dyDescent="0.3">
      <c r="A106" s="76">
        <v>80</v>
      </c>
      <c r="B106" s="18">
        <f t="shared" si="17"/>
        <v>-1580.1700587324092</v>
      </c>
      <c r="C106" s="85" t="str">
        <f t="shared" ca="1" si="16"/>
        <v>=$B$13</v>
      </c>
      <c r="D106" s="30"/>
      <c r="E106" s="35">
        <v>100</v>
      </c>
      <c r="F106" s="79">
        <f t="shared" si="15"/>
        <v>220496.68122798359</v>
      </c>
      <c r="G106" s="18">
        <f t="shared" si="10"/>
        <v>-1580.1700587324092</v>
      </c>
      <c r="H106" s="18">
        <f t="shared" si="11"/>
        <v>-1194.3570233182452</v>
      </c>
      <c r="I106" s="18">
        <f t="shared" si="12"/>
        <v>-385.81303541416418</v>
      </c>
      <c r="J106" s="79">
        <f t="shared" si="13"/>
        <v>220110.86819256941</v>
      </c>
      <c r="K106" s="18">
        <f t="shared" si="14"/>
        <v>-1580.1700587324094</v>
      </c>
      <c r="L106" s="30"/>
    </row>
    <row r="107" spans="1:12" x14ac:dyDescent="0.3">
      <c r="A107" s="76">
        <v>81</v>
      </c>
      <c r="B107" s="18">
        <f t="shared" si="17"/>
        <v>-1580.1700587324092</v>
      </c>
      <c r="C107" s="85" t="str">
        <f t="shared" ca="1" si="16"/>
        <v>=$B$13</v>
      </c>
      <c r="D107" s="30"/>
      <c r="E107" s="35">
        <v>101</v>
      </c>
      <c r="F107" s="79">
        <f t="shared" si="15"/>
        <v>220110.86819256941</v>
      </c>
      <c r="G107" s="18">
        <f t="shared" si="10"/>
        <v>-1580.1700587324092</v>
      </c>
      <c r="H107" s="18">
        <f t="shared" si="11"/>
        <v>-1192.2672027097517</v>
      </c>
      <c r="I107" s="18">
        <f t="shared" si="12"/>
        <v>-387.9028560226576</v>
      </c>
      <c r="J107" s="79">
        <f t="shared" si="13"/>
        <v>219722.96533654677</v>
      </c>
      <c r="K107" s="18">
        <f t="shared" si="14"/>
        <v>-1580.1700587324094</v>
      </c>
      <c r="L107" s="30"/>
    </row>
    <row r="108" spans="1:12" x14ac:dyDescent="0.3">
      <c r="A108" s="76">
        <v>82</v>
      </c>
      <c r="B108" s="18">
        <f t="shared" si="17"/>
        <v>-1580.1700587324092</v>
      </c>
      <c r="C108" s="85" t="str">
        <f t="shared" ca="1" si="16"/>
        <v>=$B$13</v>
      </c>
      <c r="D108" s="30"/>
      <c r="E108" s="35">
        <v>102</v>
      </c>
      <c r="F108" s="79">
        <f t="shared" si="15"/>
        <v>219722.96533654677</v>
      </c>
      <c r="G108" s="18">
        <f t="shared" si="10"/>
        <v>-1580.1700587324092</v>
      </c>
      <c r="H108" s="18">
        <f t="shared" si="11"/>
        <v>-1190.1660622396289</v>
      </c>
      <c r="I108" s="18">
        <f t="shared" si="12"/>
        <v>-390.00399649278035</v>
      </c>
      <c r="J108" s="79">
        <f t="shared" si="13"/>
        <v>219332.961340054</v>
      </c>
      <c r="K108" s="18">
        <f t="shared" si="14"/>
        <v>-1580.1700587324092</v>
      </c>
      <c r="L108" s="30"/>
    </row>
    <row r="109" spans="1:12" x14ac:dyDescent="0.3">
      <c r="A109" s="76">
        <v>83</v>
      </c>
      <c r="B109" s="18">
        <f t="shared" si="17"/>
        <v>-1580.1700587324092</v>
      </c>
      <c r="C109" s="85" t="str">
        <f t="shared" ca="1" si="16"/>
        <v>=$B$13</v>
      </c>
      <c r="D109" s="30"/>
      <c r="E109" s="35">
        <v>103</v>
      </c>
      <c r="F109" s="79">
        <f t="shared" si="15"/>
        <v>219332.961340054</v>
      </c>
      <c r="G109" s="18">
        <f t="shared" si="10"/>
        <v>-1580.1700587324092</v>
      </c>
      <c r="H109" s="18">
        <f t="shared" si="11"/>
        <v>-1188.0535405919597</v>
      </c>
      <c r="I109" s="18">
        <f t="shared" si="12"/>
        <v>-392.11651814044944</v>
      </c>
      <c r="J109" s="79">
        <f t="shared" si="13"/>
        <v>218940.84482191355</v>
      </c>
      <c r="K109" s="18">
        <f t="shared" si="14"/>
        <v>-1580.1700587324092</v>
      </c>
      <c r="L109" s="30"/>
    </row>
    <row r="110" spans="1:12" x14ac:dyDescent="0.3">
      <c r="A110" s="76">
        <v>84</v>
      </c>
      <c r="B110" s="18">
        <f t="shared" si="17"/>
        <v>-1580.1700587324092</v>
      </c>
      <c r="C110" s="85" t="str">
        <f t="shared" ca="1" si="16"/>
        <v>=$B$13</v>
      </c>
      <c r="D110" s="30"/>
      <c r="E110" s="35">
        <v>104</v>
      </c>
      <c r="F110" s="79">
        <f t="shared" si="15"/>
        <v>218940.84482191355</v>
      </c>
      <c r="G110" s="18">
        <f t="shared" si="10"/>
        <v>-1580.1700587324092</v>
      </c>
      <c r="H110" s="18">
        <f t="shared" si="11"/>
        <v>-1185.9295761186991</v>
      </c>
      <c r="I110" s="18">
        <f t="shared" si="12"/>
        <v>-394.2404826137103</v>
      </c>
      <c r="J110" s="79">
        <f t="shared" si="13"/>
        <v>218546.60433929984</v>
      </c>
      <c r="K110" s="18">
        <f t="shared" si="14"/>
        <v>-1580.1700587324094</v>
      </c>
      <c r="L110" s="30"/>
    </row>
    <row r="111" spans="1:12" x14ac:dyDescent="0.3">
      <c r="A111" s="76">
        <v>85</v>
      </c>
      <c r="B111" s="18">
        <f t="shared" si="17"/>
        <v>-1580.1700587324092</v>
      </c>
      <c r="C111" s="85" t="str">
        <f t="shared" ca="1" si="16"/>
        <v>=$B$13</v>
      </c>
      <c r="D111" s="30"/>
      <c r="E111" s="35">
        <v>105</v>
      </c>
      <c r="F111" s="79">
        <f t="shared" si="15"/>
        <v>218546.60433929984</v>
      </c>
      <c r="G111" s="18">
        <f t="shared" si="10"/>
        <v>-1580.1700587324092</v>
      </c>
      <c r="H111" s="18">
        <f t="shared" si="11"/>
        <v>-1183.7941068378746</v>
      </c>
      <c r="I111" s="18">
        <f t="shared" si="12"/>
        <v>-396.37595189453464</v>
      </c>
      <c r="J111" s="79">
        <f t="shared" si="13"/>
        <v>218150.22838740531</v>
      </c>
      <c r="K111" s="18">
        <f t="shared" si="14"/>
        <v>-1580.1700587324092</v>
      </c>
      <c r="L111" s="30"/>
    </row>
    <row r="112" spans="1:12" x14ac:dyDescent="0.3">
      <c r="A112" s="76">
        <v>86</v>
      </c>
      <c r="B112" s="18">
        <f t="shared" si="17"/>
        <v>-1580.1700587324092</v>
      </c>
      <c r="C112" s="85" t="str">
        <f t="shared" ca="1" si="16"/>
        <v>=$B$13</v>
      </c>
      <c r="D112" s="30"/>
      <c r="E112" s="35">
        <v>106</v>
      </c>
      <c r="F112" s="79">
        <f t="shared" si="15"/>
        <v>218150.22838740531</v>
      </c>
      <c r="G112" s="18">
        <f t="shared" si="10"/>
        <v>-1580.1700587324092</v>
      </c>
      <c r="H112" s="18">
        <f t="shared" si="11"/>
        <v>-1181.6470704317794</v>
      </c>
      <c r="I112" s="18">
        <f t="shared" si="12"/>
        <v>-398.52298830063</v>
      </c>
      <c r="J112" s="79">
        <f t="shared" si="13"/>
        <v>217751.70539910469</v>
      </c>
      <c r="K112" s="18">
        <f t="shared" si="14"/>
        <v>-1580.1700587324094</v>
      </c>
      <c r="L112" s="30"/>
    </row>
    <row r="113" spans="1:12" x14ac:dyDescent="0.3">
      <c r="A113" s="76">
        <v>87</v>
      </c>
      <c r="B113" s="18">
        <f t="shared" si="17"/>
        <v>-1580.1700587324092</v>
      </c>
      <c r="C113" s="85" t="str">
        <f t="shared" ca="1" si="16"/>
        <v>=$B$13</v>
      </c>
      <c r="D113" s="30"/>
      <c r="E113" s="35">
        <v>107</v>
      </c>
      <c r="F113" s="79">
        <f t="shared" si="15"/>
        <v>217751.70539910469</v>
      </c>
      <c r="G113" s="18">
        <f t="shared" si="10"/>
        <v>-1580.1700587324092</v>
      </c>
      <c r="H113" s="18">
        <f t="shared" si="11"/>
        <v>-1179.4884042451508</v>
      </c>
      <c r="I113" s="18">
        <f t="shared" si="12"/>
        <v>-400.68165448725836</v>
      </c>
      <c r="J113" s="79">
        <f t="shared" si="13"/>
        <v>217351.02374461741</v>
      </c>
      <c r="K113" s="18">
        <f t="shared" si="14"/>
        <v>-1580.1700587324092</v>
      </c>
      <c r="L113" s="30"/>
    </row>
    <row r="114" spans="1:12" x14ac:dyDescent="0.3">
      <c r="A114" s="76">
        <v>88</v>
      </c>
      <c r="B114" s="18">
        <f t="shared" si="17"/>
        <v>-1580.1700587324092</v>
      </c>
      <c r="C114" s="85" t="str">
        <f t="shared" ca="1" si="16"/>
        <v>=$B$13</v>
      </c>
      <c r="D114" s="30"/>
      <c r="E114" s="35">
        <v>108</v>
      </c>
      <c r="F114" s="79">
        <f t="shared" si="15"/>
        <v>217351.02374461741</v>
      </c>
      <c r="G114" s="18">
        <f t="shared" si="10"/>
        <v>-1580.1700587324092</v>
      </c>
      <c r="H114" s="18">
        <f t="shared" si="11"/>
        <v>-1177.3180452833449</v>
      </c>
      <c r="I114" s="18">
        <f t="shared" si="12"/>
        <v>-402.85201344906437</v>
      </c>
      <c r="J114" s="79">
        <f t="shared" si="13"/>
        <v>216948.17173116835</v>
      </c>
      <c r="K114" s="18">
        <f t="shared" si="14"/>
        <v>-1580.1700587324092</v>
      </c>
      <c r="L114" s="30"/>
    </row>
    <row r="115" spans="1:12" x14ac:dyDescent="0.3">
      <c r="A115" s="76">
        <v>89</v>
      </c>
      <c r="B115" s="18">
        <f t="shared" si="17"/>
        <v>-1580.1700587324092</v>
      </c>
      <c r="C115" s="85" t="str">
        <f t="shared" ca="1" si="16"/>
        <v>=$B$13</v>
      </c>
      <c r="D115" s="30"/>
      <c r="E115" s="35">
        <v>109</v>
      </c>
      <c r="F115" s="79">
        <f t="shared" si="15"/>
        <v>216948.17173116835</v>
      </c>
      <c r="G115" s="18">
        <f t="shared" si="10"/>
        <v>-1580.1700587324092</v>
      </c>
      <c r="H115" s="18">
        <f t="shared" si="11"/>
        <v>-1175.1359302104956</v>
      </c>
      <c r="I115" s="18">
        <f t="shared" si="12"/>
        <v>-405.03412852191349</v>
      </c>
      <c r="J115" s="79">
        <f t="shared" si="13"/>
        <v>216543.13760264643</v>
      </c>
      <c r="K115" s="18">
        <f t="shared" si="14"/>
        <v>-1580.1700587324092</v>
      </c>
      <c r="L115" s="30"/>
    </row>
    <row r="116" spans="1:12" x14ac:dyDescent="0.3">
      <c r="A116" s="76">
        <v>90</v>
      </c>
      <c r="B116" s="18">
        <f t="shared" si="17"/>
        <v>-1580.1700587324092</v>
      </c>
      <c r="C116" s="85" t="str">
        <f t="shared" ca="1" si="16"/>
        <v>=$B$13</v>
      </c>
      <c r="D116" s="30"/>
      <c r="E116" s="35">
        <v>110</v>
      </c>
      <c r="F116" s="79">
        <f t="shared" si="15"/>
        <v>216543.13760264643</v>
      </c>
      <c r="G116" s="18">
        <f t="shared" si="10"/>
        <v>-1580.1700587324092</v>
      </c>
      <c r="H116" s="18">
        <f t="shared" si="11"/>
        <v>-1172.9419953476688</v>
      </c>
      <c r="I116" s="18">
        <f t="shared" si="12"/>
        <v>-407.22806338474049</v>
      </c>
      <c r="J116" s="79">
        <f t="shared" si="13"/>
        <v>216135.90953926169</v>
      </c>
      <c r="K116" s="18">
        <f t="shared" si="14"/>
        <v>-1580.1700587324094</v>
      </c>
      <c r="L116" s="30"/>
    </row>
    <row r="117" spans="1:12" x14ac:dyDescent="0.3">
      <c r="A117" s="76">
        <v>91</v>
      </c>
      <c r="B117" s="18">
        <f t="shared" si="17"/>
        <v>-1580.1700587324092</v>
      </c>
      <c r="C117" s="85" t="str">
        <f t="shared" ca="1" si="16"/>
        <v>=$B$13</v>
      </c>
      <c r="D117" s="30"/>
      <c r="E117" s="35">
        <v>111</v>
      </c>
      <c r="F117" s="79">
        <f t="shared" si="15"/>
        <v>216135.90953926169</v>
      </c>
      <c r="G117" s="18">
        <f t="shared" si="10"/>
        <v>-1580.1700587324092</v>
      </c>
      <c r="H117" s="18">
        <f t="shared" si="11"/>
        <v>-1170.7361766710014</v>
      </c>
      <c r="I117" s="18">
        <f t="shared" si="12"/>
        <v>-409.43388206140787</v>
      </c>
      <c r="J117" s="79">
        <f t="shared" si="13"/>
        <v>215726.47565720027</v>
      </c>
      <c r="K117" s="18">
        <f t="shared" si="14"/>
        <v>-1580.1700587324094</v>
      </c>
      <c r="L117" s="30"/>
    </row>
    <row r="118" spans="1:12" x14ac:dyDescent="0.3">
      <c r="A118" s="76">
        <v>92</v>
      </c>
      <c r="B118" s="18">
        <f t="shared" si="17"/>
        <v>-1580.1700587324092</v>
      </c>
      <c r="C118" s="85" t="str">
        <f t="shared" ca="1" si="16"/>
        <v>=$B$13</v>
      </c>
      <c r="D118" s="30"/>
      <c r="E118" s="35">
        <v>112</v>
      </c>
      <c r="F118" s="79">
        <f t="shared" si="15"/>
        <v>215726.47565720027</v>
      </c>
      <c r="G118" s="18">
        <f t="shared" si="10"/>
        <v>-1580.1700587324092</v>
      </c>
      <c r="H118" s="18">
        <f t="shared" si="11"/>
        <v>-1168.5184098098352</v>
      </c>
      <c r="I118" s="18">
        <f t="shared" si="12"/>
        <v>-411.65164892257388</v>
      </c>
      <c r="J118" s="79">
        <f t="shared" si="13"/>
        <v>215314.8240082777</v>
      </c>
      <c r="K118" s="18">
        <f t="shared" si="14"/>
        <v>-1580.1700587324092</v>
      </c>
      <c r="L118" s="30"/>
    </row>
    <row r="119" spans="1:12" x14ac:dyDescent="0.3">
      <c r="A119" s="76">
        <v>93</v>
      </c>
      <c r="B119" s="18">
        <f t="shared" si="17"/>
        <v>-1580.1700587324092</v>
      </c>
      <c r="C119" s="85" t="str">
        <f t="shared" ca="1" si="16"/>
        <v>=$B$13</v>
      </c>
      <c r="D119" s="30"/>
      <c r="E119" s="35">
        <v>113</v>
      </c>
      <c r="F119" s="79">
        <f t="shared" si="15"/>
        <v>215314.8240082777</v>
      </c>
      <c r="G119" s="18">
        <f t="shared" si="10"/>
        <v>-1580.1700587324092</v>
      </c>
      <c r="H119" s="18">
        <f t="shared" si="11"/>
        <v>-1166.2886300448383</v>
      </c>
      <c r="I119" s="18">
        <f t="shared" si="12"/>
        <v>-413.88142868757103</v>
      </c>
      <c r="J119" s="79">
        <f t="shared" si="13"/>
        <v>214900.94257959013</v>
      </c>
      <c r="K119" s="18">
        <f t="shared" si="14"/>
        <v>-1580.1700587324094</v>
      </c>
      <c r="L119" s="30"/>
    </row>
    <row r="120" spans="1:12" x14ac:dyDescent="0.3">
      <c r="A120" s="76">
        <v>94</v>
      </c>
      <c r="B120" s="18">
        <f t="shared" si="17"/>
        <v>-1580.1700587324092</v>
      </c>
      <c r="C120" s="85" t="str">
        <f t="shared" ca="1" si="16"/>
        <v>=$B$13</v>
      </c>
      <c r="D120" s="30"/>
      <c r="E120" s="35">
        <v>114</v>
      </c>
      <c r="F120" s="79">
        <f t="shared" si="15"/>
        <v>214900.94257959013</v>
      </c>
      <c r="G120" s="18">
        <f t="shared" si="10"/>
        <v>-1580.1700587324092</v>
      </c>
      <c r="H120" s="18">
        <f t="shared" si="11"/>
        <v>-1164.0467723061138</v>
      </c>
      <c r="I120" s="18">
        <f t="shared" si="12"/>
        <v>-416.12328642629535</v>
      </c>
      <c r="J120" s="79">
        <f t="shared" si="13"/>
        <v>214484.81929316383</v>
      </c>
      <c r="K120" s="18">
        <f t="shared" si="14"/>
        <v>-1580.1700587324092</v>
      </c>
      <c r="L120" s="30"/>
    </row>
    <row r="121" spans="1:12" x14ac:dyDescent="0.3">
      <c r="A121" s="76">
        <v>95</v>
      </c>
      <c r="B121" s="18">
        <f t="shared" si="17"/>
        <v>-1580.1700587324092</v>
      </c>
      <c r="C121" s="85" t="str">
        <f t="shared" ca="1" si="16"/>
        <v>=$B$13</v>
      </c>
      <c r="D121" s="30"/>
      <c r="E121" s="35">
        <v>115</v>
      </c>
      <c r="F121" s="79">
        <f t="shared" si="15"/>
        <v>214484.81929316383</v>
      </c>
      <c r="G121" s="18">
        <f t="shared" si="10"/>
        <v>-1580.1700587324092</v>
      </c>
      <c r="H121" s="18">
        <f t="shared" si="11"/>
        <v>-1161.7927711713046</v>
      </c>
      <c r="I121" s="18">
        <f t="shared" si="12"/>
        <v>-418.37728756110448</v>
      </c>
      <c r="J121" s="79">
        <f t="shared" si="13"/>
        <v>214066.44200560273</v>
      </c>
      <c r="K121" s="18">
        <f t="shared" si="14"/>
        <v>-1580.170058732409</v>
      </c>
      <c r="L121" s="30"/>
    </row>
    <row r="122" spans="1:12" x14ac:dyDescent="0.3">
      <c r="A122" s="76">
        <v>96</v>
      </c>
      <c r="B122" s="18">
        <f t="shared" si="17"/>
        <v>-1580.1700587324092</v>
      </c>
      <c r="C122" s="85" t="str">
        <f t="shared" ca="1" si="16"/>
        <v>=$B$13</v>
      </c>
      <c r="D122" s="30"/>
      <c r="E122" s="35">
        <v>116</v>
      </c>
      <c r="F122" s="79">
        <f t="shared" si="15"/>
        <v>214066.44200560273</v>
      </c>
      <c r="G122" s="18">
        <f t="shared" si="10"/>
        <v>-1580.1700587324092</v>
      </c>
      <c r="H122" s="18">
        <f t="shared" si="11"/>
        <v>-1159.5265608636821</v>
      </c>
      <c r="I122" s="18">
        <f t="shared" si="12"/>
        <v>-420.64349786872714</v>
      </c>
      <c r="J122" s="79">
        <f t="shared" si="13"/>
        <v>213645.798507734</v>
      </c>
      <c r="K122" s="18">
        <f t="shared" si="14"/>
        <v>-1580.1700587324092</v>
      </c>
      <c r="L122" s="30"/>
    </row>
    <row r="123" spans="1:12" x14ac:dyDescent="0.3">
      <c r="A123" s="76">
        <v>97</v>
      </c>
      <c r="B123" s="18">
        <f t="shared" si="17"/>
        <v>-1580.1700587324092</v>
      </c>
      <c r="C123" s="85" t="str">
        <f t="shared" ca="1" si="16"/>
        <v>=$B$13</v>
      </c>
      <c r="D123" s="30"/>
      <c r="E123" s="35">
        <v>117</v>
      </c>
      <c r="F123" s="79">
        <f t="shared" si="15"/>
        <v>213645.798507734</v>
      </c>
      <c r="G123" s="18">
        <f t="shared" si="10"/>
        <v>-1580.1700587324092</v>
      </c>
      <c r="H123" s="18">
        <f t="shared" si="11"/>
        <v>-1157.2480752502265</v>
      </c>
      <c r="I123" s="18">
        <f t="shared" si="12"/>
        <v>-422.92198348218278</v>
      </c>
      <c r="J123" s="79">
        <f t="shared" si="13"/>
        <v>213222.87652425183</v>
      </c>
      <c r="K123" s="18">
        <f t="shared" si="14"/>
        <v>-1580.1700587324094</v>
      </c>
      <c r="L123" s="30"/>
    </row>
    <row r="124" spans="1:12" x14ac:dyDescent="0.3">
      <c r="A124" s="76">
        <v>98</v>
      </c>
      <c r="B124" s="18">
        <f t="shared" si="17"/>
        <v>-1580.1700587324092</v>
      </c>
      <c r="C124" s="85" t="str">
        <f t="shared" ca="1" si="16"/>
        <v>=$B$13</v>
      </c>
      <c r="D124" s="30"/>
      <c r="E124" s="35">
        <v>118</v>
      </c>
      <c r="F124" s="79">
        <f t="shared" si="15"/>
        <v>213222.87652425183</v>
      </c>
      <c r="G124" s="18">
        <f t="shared" si="10"/>
        <v>-1580.1700587324092</v>
      </c>
      <c r="H124" s="18">
        <f t="shared" si="11"/>
        <v>-1154.9572478396981</v>
      </c>
      <c r="I124" s="18">
        <f t="shared" si="12"/>
        <v>-425.21281089271127</v>
      </c>
      <c r="J124" s="79">
        <f t="shared" si="13"/>
        <v>212797.66371335913</v>
      </c>
      <c r="K124" s="18">
        <f t="shared" si="14"/>
        <v>-1580.1700587324094</v>
      </c>
      <c r="L124" s="30"/>
    </row>
    <row r="125" spans="1:12" x14ac:dyDescent="0.3">
      <c r="A125" s="76">
        <v>99</v>
      </c>
      <c r="B125" s="18">
        <f t="shared" si="17"/>
        <v>-1580.1700587324092</v>
      </c>
      <c r="C125" s="85" t="str">
        <f t="shared" ca="1" si="16"/>
        <v>=$B$13</v>
      </c>
      <c r="D125" s="30"/>
      <c r="E125" s="35">
        <v>119</v>
      </c>
      <c r="F125" s="79">
        <f t="shared" si="15"/>
        <v>212797.66371335913</v>
      </c>
      <c r="G125" s="18">
        <f t="shared" si="10"/>
        <v>-1580.1700587324092</v>
      </c>
      <c r="H125" s="18">
        <f t="shared" si="11"/>
        <v>-1152.654011780696</v>
      </c>
      <c r="I125" s="18">
        <f t="shared" si="12"/>
        <v>-427.51604695171341</v>
      </c>
      <c r="J125" s="79">
        <f t="shared" si="13"/>
        <v>212370.14766640743</v>
      </c>
      <c r="K125" s="18">
        <f t="shared" si="14"/>
        <v>-1580.1700587324094</v>
      </c>
      <c r="L125" s="30"/>
    </row>
    <row r="126" spans="1:12" x14ac:dyDescent="0.3">
      <c r="A126" s="76">
        <v>100</v>
      </c>
      <c r="B126" s="18">
        <f t="shared" si="17"/>
        <v>-1580.1700587324092</v>
      </c>
      <c r="C126" s="85" t="str">
        <f t="shared" ca="1" si="16"/>
        <v>=$B$13</v>
      </c>
      <c r="D126" s="30"/>
      <c r="E126" s="35">
        <v>120</v>
      </c>
      <c r="F126" s="79">
        <f t="shared" si="15"/>
        <v>212370.14766640743</v>
      </c>
      <c r="G126" s="18">
        <f t="shared" si="10"/>
        <v>-1580.1700587324092</v>
      </c>
      <c r="H126" s="18">
        <f t="shared" si="11"/>
        <v>-1150.3382998597074</v>
      </c>
      <c r="I126" s="18">
        <f t="shared" si="12"/>
        <v>-429.83175887270187</v>
      </c>
      <c r="J126" s="79">
        <f t="shared" si="13"/>
        <v>211940.31590753474</v>
      </c>
      <c r="K126" s="18">
        <f t="shared" si="14"/>
        <v>-1580.1700587324092</v>
      </c>
      <c r="L126" s="30"/>
    </row>
    <row r="127" spans="1:12" x14ac:dyDescent="0.3">
      <c r="A127" s="76">
        <v>101</v>
      </c>
      <c r="B127" s="18">
        <f t="shared" si="17"/>
        <v>-1580.1700587324092</v>
      </c>
      <c r="C127" s="85" t="str">
        <f t="shared" ca="1" si="16"/>
        <v>=$B$13</v>
      </c>
      <c r="D127" s="30"/>
      <c r="E127" s="35">
        <v>121</v>
      </c>
      <c r="F127" s="79">
        <f t="shared" si="15"/>
        <v>211940.31590753474</v>
      </c>
      <c r="G127" s="18">
        <f t="shared" si="10"/>
        <v>-1580.1700587324092</v>
      </c>
      <c r="H127" s="18">
        <f t="shared" si="11"/>
        <v>-1148.0100444991469</v>
      </c>
      <c r="I127" s="18">
        <f t="shared" si="12"/>
        <v>-432.16001423326236</v>
      </c>
      <c r="J127" s="79">
        <f t="shared" si="13"/>
        <v>211508.15589330147</v>
      </c>
      <c r="K127" s="18">
        <f t="shared" si="14"/>
        <v>-1580.1700587324094</v>
      </c>
      <c r="L127" s="30"/>
    </row>
    <row r="128" spans="1:12" x14ac:dyDescent="0.3">
      <c r="A128" s="76">
        <v>102</v>
      </c>
      <c r="B128" s="18">
        <f t="shared" si="17"/>
        <v>-1580.1700587324092</v>
      </c>
      <c r="C128" s="85" t="str">
        <f t="shared" ca="1" si="16"/>
        <v>=$B$13</v>
      </c>
      <c r="D128" s="30"/>
      <c r="E128" s="35">
        <v>122</v>
      </c>
      <c r="F128" s="79">
        <f t="shared" si="15"/>
        <v>211508.15589330147</v>
      </c>
      <c r="G128" s="18">
        <f t="shared" si="10"/>
        <v>-1580.1700587324092</v>
      </c>
      <c r="H128" s="18">
        <f t="shared" si="11"/>
        <v>-1145.6691777553835</v>
      </c>
      <c r="I128" s="18">
        <f t="shared" si="12"/>
        <v>-434.50088097702582</v>
      </c>
      <c r="J128" s="79">
        <f t="shared" si="13"/>
        <v>211073.65501232445</v>
      </c>
      <c r="K128" s="18">
        <f t="shared" si="14"/>
        <v>-1580.1700587324094</v>
      </c>
      <c r="L128" s="30"/>
    </row>
    <row r="129" spans="1:12" x14ac:dyDescent="0.3">
      <c r="A129" s="76">
        <v>103</v>
      </c>
      <c r="B129" s="18">
        <f t="shared" si="17"/>
        <v>-1580.1700587324092</v>
      </c>
      <c r="C129" s="85" t="str">
        <f t="shared" ca="1" si="16"/>
        <v>=$B$13</v>
      </c>
      <c r="D129" s="30"/>
      <c r="E129" s="35">
        <v>123</v>
      </c>
      <c r="F129" s="79">
        <f t="shared" si="15"/>
        <v>211073.65501232445</v>
      </c>
      <c r="G129" s="18">
        <f t="shared" si="10"/>
        <v>-1580.1700587324092</v>
      </c>
      <c r="H129" s="18">
        <f t="shared" si="11"/>
        <v>-1143.3156313167578</v>
      </c>
      <c r="I129" s="18">
        <f t="shared" si="12"/>
        <v>-436.8544274156514</v>
      </c>
      <c r="J129" s="79">
        <f t="shared" si="13"/>
        <v>210636.80058490881</v>
      </c>
      <c r="K129" s="18">
        <f t="shared" si="14"/>
        <v>-1580.1700587324092</v>
      </c>
      <c r="L129" s="30"/>
    </row>
    <row r="130" spans="1:12" x14ac:dyDescent="0.3">
      <c r="A130" s="76">
        <v>104</v>
      </c>
      <c r="B130" s="18">
        <f t="shared" si="17"/>
        <v>-1580.1700587324092</v>
      </c>
      <c r="C130" s="85" t="str">
        <f t="shared" ca="1" si="16"/>
        <v>=$B$13</v>
      </c>
      <c r="D130" s="30"/>
      <c r="E130" s="35">
        <v>124</v>
      </c>
      <c r="F130" s="79">
        <f t="shared" si="15"/>
        <v>210636.80058490881</v>
      </c>
      <c r="G130" s="18">
        <f t="shared" si="10"/>
        <v>-1580.1700587324092</v>
      </c>
      <c r="H130" s="18">
        <f t="shared" si="11"/>
        <v>-1140.9493365015896</v>
      </c>
      <c r="I130" s="18">
        <f t="shared" si="12"/>
        <v>-439.22072223081955</v>
      </c>
      <c r="J130" s="79">
        <f t="shared" si="13"/>
        <v>210197.57986267799</v>
      </c>
      <c r="K130" s="18">
        <f t="shared" si="14"/>
        <v>-1580.1700587324092</v>
      </c>
      <c r="L130" s="30"/>
    </row>
    <row r="131" spans="1:12" x14ac:dyDescent="0.3">
      <c r="A131" s="76">
        <v>105</v>
      </c>
      <c r="B131" s="18">
        <f t="shared" si="17"/>
        <v>-1580.1700587324092</v>
      </c>
      <c r="C131" s="85" t="str">
        <f t="shared" ca="1" si="16"/>
        <v>=$B$13</v>
      </c>
      <c r="D131" s="30"/>
      <c r="E131" s="35">
        <v>125</v>
      </c>
      <c r="F131" s="79">
        <f t="shared" si="15"/>
        <v>210197.57986267799</v>
      </c>
      <c r="G131" s="18">
        <f t="shared" si="10"/>
        <v>-1580.1700587324092</v>
      </c>
      <c r="H131" s="18">
        <f t="shared" si="11"/>
        <v>-1138.5702242561729</v>
      </c>
      <c r="I131" s="18">
        <f t="shared" si="12"/>
        <v>-441.59983447623648</v>
      </c>
      <c r="J131" s="79">
        <f t="shared" si="13"/>
        <v>209755.98002820174</v>
      </c>
      <c r="K131" s="18">
        <f t="shared" si="14"/>
        <v>-1580.1700587324094</v>
      </c>
      <c r="L131" s="30"/>
    </row>
    <row r="132" spans="1:12" x14ac:dyDescent="0.3">
      <c r="A132" s="76">
        <v>106</v>
      </c>
      <c r="B132" s="18">
        <f t="shared" si="17"/>
        <v>-1580.1700587324092</v>
      </c>
      <c r="C132" s="85" t="str">
        <f t="shared" ca="1" si="16"/>
        <v>=$B$13</v>
      </c>
      <c r="D132" s="30"/>
      <c r="E132" s="35">
        <v>126</v>
      </c>
      <c r="F132" s="79">
        <f t="shared" si="15"/>
        <v>209755.98002820174</v>
      </c>
      <c r="G132" s="18">
        <f t="shared" si="10"/>
        <v>-1580.1700587324092</v>
      </c>
      <c r="H132" s="18">
        <f t="shared" si="11"/>
        <v>-1136.1782251527598</v>
      </c>
      <c r="I132" s="18">
        <f t="shared" si="12"/>
        <v>-443.99183357964949</v>
      </c>
      <c r="J132" s="79">
        <f t="shared" si="13"/>
        <v>209311.9881946221</v>
      </c>
      <c r="K132" s="18">
        <f t="shared" si="14"/>
        <v>-1580.1700587324092</v>
      </c>
      <c r="L132" s="30"/>
    </row>
    <row r="133" spans="1:12" x14ac:dyDescent="0.3">
      <c r="A133" s="76">
        <v>107</v>
      </c>
      <c r="B133" s="18">
        <f t="shared" si="17"/>
        <v>-1580.1700587324092</v>
      </c>
      <c r="C133" s="85" t="str">
        <f t="shared" ca="1" si="16"/>
        <v>=$B$13</v>
      </c>
      <c r="D133" s="30"/>
      <c r="E133" s="35">
        <v>127</v>
      </c>
      <c r="F133" s="79">
        <f t="shared" si="15"/>
        <v>209311.9881946221</v>
      </c>
      <c r="G133" s="18">
        <f t="shared" si="10"/>
        <v>-1580.1700587324092</v>
      </c>
      <c r="H133" s="18">
        <f t="shared" si="11"/>
        <v>-1133.7732693875366</v>
      </c>
      <c r="I133" s="18">
        <f t="shared" si="12"/>
        <v>-446.39678934487256</v>
      </c>
      <c r="J133" s="79">
        <f t="shared" si="13"/>
        <v>208865.59140527723</v>
      </c>
      <c r="K133" s="18">
        <f t="shared" si="14"/>
        <v>-1580.1700587324092</v>
      </c>
      <c r="L133" s="30"/>
    </row>
    <row r="134" spans="1:12" x14ac:dyDescent="0.3">
      <c r="A134" s="76">
        <v>108</v>
      </c>
      <c r="B134" s="18">
        <f t="shared" si="17"/>
        <v>-1580.1700587324092</v>
      </c>
      <c r="C134" s="85" t="str">
        <f t="shared" ca="1" si="16"/>
        <v>=$B$13</v>
      </c>
      <c r="D134" s="30"/>
      <c r="E134" s="35">
        <v>128</v>
      </c>
      <c r="F134" s="79">
        <f t="shared" si="15"/>
        <v>208865.59140527723</v>
      </c>
      <c r="G134" s="18">
        <f t="shared" si="10"/>
        <v>-1580.1700587324092</v>
      </c>
      <c r="H134" s="18">
        <f t="shared" si="11"/>
        <v>-1131.3552867785854</v>
      </c>
      <c r="I134" s="18">
        <f t="shared" si="12"/>
        <v>-448.81477195382394</v>
      </c>
      <c r="J134" s="79">
        <f t="shared" si="13"/>
        <v>208416.7766333234</v>
      </c>
      <c r="K134" s="18">
        <f t="shared" si="14"/>
        <v>-1580.1700587324094</v>
      </c>
      <c r="L134" s="30"/>
    </row>
    <row r="135" spans="1:12" x14ac:dyDescent="0.3">
      <c r="A135" s="76">
        <v>109</v>
      </c>
      <c r="B135" s="18">
        <f t="shared" si="17"/>
        <v>-1580.1700587324092</v>
      </c>
      <c r="C135" s="85" t="str">
        <f t="shared" ca="1" si="16"/>
        <v>=$B$13</v>
      </c>
      <c r="D135" s="30"/>
      <c r="E135" s="35">
        <v>129</v>
      </c>
      <c r="F135" s="79">
        <f t="shared" si="15"/>
        <v>208416.7766333234</v>
      </c>
      <c r="G135" s="18">
        <f t="shared" si="10"/>
        <v>-1580.1700587324092</v>
      </c>
      <c r="H135" s="18">
        <f t="shared" si="11"/>
        <v>-1128.9242067638354</v>
      </c>
      <c r="I135" s="18">
        <f t="shared" si="12"/>
        <v>-451.24585196857379</v>
      </c>
      <c r="J135" s="79">
        <f t="shared" si="13"/>
        <v>207965.53078135484</v>
      </c>
      <c r="K135" s="18">
        <f t="shared" si="14"/>
        <v>-1580.1700587324092</v>
      </c>
      <c r="L135" s="30"/>
    </row>
    <row r="136" spans="1:12" x14ac:dyDescent="0.3">
      <c r="A136" s="76">
        <v>110</v>
      </c>
      <c r="B136" s="18">
        <f t="shared" si="17"/>
        <v>-1580.1700587324092</v>
      </c>
      <c r="C136" s="85" t="str">
        <f t="shared" ca="1" si="16"/>
        <v>=$B$13</v>
      </c>
      <c r="D136" s="30"/>
      <c r="E136" s="35">
        <v>130</v>
      </c>
      <c r="F136" s="79">
        <f t="shared" si="15"/>
        <v>207965.53078135484</v>
      </c>
      <c r="G136" s="18">
        <f t="shared" ref="G136:G199" si="18">$B$13</f>
        <v>-1580.1700587324092</v>
      </c>
      <c r="H136" s="18">
        <f t="shared" ref="H136:H199" si="19">IPMT($B$8/12,$E136,$B$7*12,$B$6)</f>
        <v>-1126.4799583990057</v>
      </c>
      <c r="I136" s="18">
        <f t="shared" ref="I136:I199" si="20">PPMT($B$8/12,$E136,$B$7*12,$B$6)</f>
        <v>-453.69010033340356</v>
      </c>
      <c r="J136" s="79">
        <f t="shared" ref="J136:J199" si="21">F136+I136</f>
        <v>207511.84068102145</v>
      </c>
      <c r="K136" s="18">
        <f t="shared" ref="K136:K199" si="22">H136+I136</f>
        <v>-1580.1700587324092</v>
      </c>
      <c r="L136" s="30"/>
    </row>
    <row r="137" spans="1:12" x14ac:dyDescent="0.3">
      <c r="A137" s="76">
        <v>111</v>
      </c>
      <c r="B137" s="18">
        <f t="shared" si="17"/>
        <v>-1580.1700587324092</v>
      </c>
      <c r="C137" s="85" t="str">
        <f t="shared" ca="1" si="16"/>
        <v>=$B$13</v>
      </c>
      <c r="D137" s="30"/>
      <c r="E137" s="35">
        <v>131</v>
      </c>
      <c r="F137" s="79">
        <f t="shared" ref="F137:F200" si="23">J136</f>
        <v>207511.84068102145</v>
      </c>
      <c r="G137" s="18">
        <f t="shared" si="18"/>
        <v>-1580.1700587324092</v>
      </c>
      <c r="H137" s="18">
        <f t="shared" si="19"/>
        <v>-1124.022470355533</v>
      </c>
      <c r="I137" s="18">
        <f t="shared" si="20"/>
        <v>-456.14758837687623</v>
      </c>
      <c r="J137" s="79">
        <f t="shared" si="21"/>
        <v>207055.69309264456</v>
      </c>
      <c r="K137" s="18">
        <f t="shared" si="22"/>
        <v>-1580.1700587324092</v>
      </c>
      <c r="L137" s="30"/>
    </row>
    <row r="138" spans="1:12" x14ac:dyDescent="0.3">
      <c r="A138" s="76">
        <v>112</v>
      </c>
      <c r="B138" s="18">
        <f t="shared" si="17"/>
        <v>-1580.1700587324092</v>
      </c>
      <c r="C138" s="85" t="str">
        <f t="shared" ca="1" si="16"/>
        <v>=$B$13</v>
      </c>
      <c r="D138" s="30"/>
      <c r="E138" s="35">
        <v>132</v>
      </c>
      <c r="F138" s="79">
        <f t="shared" si="23"/>
        <v>207055.69309264456</v>
      </c>
      <c r="G138" s="18">
        <f t="shared" si="18"/>
        <v>-1580.1700587324092</v>
      </c>
      <c r="H138" s="18">
        <f t="shared" si="19"/>
        <v>-1121.5516709184917</v>
      </c>
      <c r="I138" s="18">
        <f t="shared" si="20"/>
        <v>-458.61838781391754</v>
      </c>
      <c r="J138" s="79">
        <f t="shared" si="21"/>
        <v>206597.07470483065</v>
      </c>
      <c r="K138" s="18">
        <f t="shared" si="22"/>
        <v>-1580.1700587324092</v>
      </c>
      <c r="L138" s="30"/>
    </row>
    <row r="139" spans="1:12" x14ac:dyDescent="0.3">
      <c r="A139" s="76">
        <v>113</v>
      </c>
      <c r="B139" s="18">
        <f t="shared" si="17"/>
        <v>-1580.1700587324092</v>
      </c>
      <c r="C139" s="85" t="str">
        <f t="shared" ca="1" si="16"/>
        <v>=$B$13</v>
      </c>
      <c r="D139" s="30"/>
      <c r="E139" s="35">
        <v>133</v>
      </c>
      <c r="F139" s="79">
        <f t="shared" si="23"/>
        <v>206597.07470483065</v>
      </c>
      <c r="G139" s="18">
        <f t="shared" si="18"/>
        <v>-1580.1700587324092</v>
      </c>
      <c r="H139" s="18">
        <f t="shared" si="19"/>
        <v>-1119.0674879844996</v>
      </c>
      <c r="I139" s="18">
        <f t="shared" si="20"/>
        <v>-461.10257074790962</v>
      </c>
      <c r="J139" s="79">
        <f t="shared" si="21"/>
        <v>206135.97213408275</v>
      </c>
      <c r="K139" s="18">
        <f t="shared" si="22"/>
        <v>-1580.1700587324092</v>
      </c>
      <c r="L139" s="30"/>
    </row>
    <row r="140" spans="1:12" x14ac:dyDescent="0.3">
      <c r="A140" s="76">
        <v>114</v>
      </c>
      <c r="B140" s="18">
        <f t="shared" si="17"/>
        <v>-1580.1700587324092</v>
      </c>
      <c r="C140" s="85" t="str">
        <f t="shared" ca="1" si="16"/>
        <v>=$B$13</v>
      </c>
      <c r="D140" s="30"/>
      <c r="E140" s="35">
        <v>134</v>
      </c>
      <c r="F140" s="79">
        <f t="shared" si="23"/>
        <v>206135.97213408275</v>
      </c>
      <c r="G140" s="18">
        <f t="shared" si="18"/>
        <v>-1580.1700587324092</v>
      </c>
      <c r="H140" s="18">
        <f t="shared" si="19"/>
        <v>-1116.5698490596153</v>
      </c>
      <c r="I140" s="18">
        <f t="shared" si="20"/>
        <v>-463.60020967279416</v>
      </c>
      <c r="J140" s="79">
        <f t="shared" si="21"/>
        <v>205672.37192440996</v>
      </c>
      <c r="K140" s="18">
        <f t="shared" si="22"/>
        <v>-1580.1700587324094</v>
      </c>
      <c r="L140" s="30"/>
    </row>
    <row r="141" spans="1:12" x14ac:dyDescent="0.3">
      <c r="A141" s="76">
        <v>115</v>
      </c>
      <c r="B141" s="18">
        <f t="shared" si="17"/>
        <v>-1580.1700587324092</v>
      </c>
      <c r="C141" s="85" t="str">
        <f t="shared" ca="1" si="16"/>
        <v>=$B$13</v>
      </c>
      <c r="D141" s="30"/>
      <c r="E141" s="35">
        <v>135</v>
      </c>
      <c r="F141" s="79">
        <f t="shared" si="23"/>
        <v>205672.37192440996</v>
      </c>
      <c r="G141" s="18">
        <f t="shared" si="18"/>
        <v>-1580.1700587324092</v>
      </c>
      <c r="H141" s="18">
        <f t="shared" si="19"/>
        <v>-1114.0586812572208</v>
      </c>
      <c r="I141" s="18">
        <f t="shared" si="20"/>
        <v>-466.11137747518853</v>
      </c>
      <c r="J141" s="79">
        <f t="shared" si="21"/>
        <v>205206.26054693476</v>
      </c>
      <c r="K141" s="18">
        <f t="shared" si="22"/>
        <v>-1580.1700587324094</v>
      </c>
      <c r="L141" s="30"/>
    </row>
    <row r="142" spans="1:12" x14ac:dyDescent="0.3">
      <c r="A142" s="76">
        <v>116</v>
      </c>
      <c r="B142" s="18">
        <f t="shared" si="17"/>
        <v>-1580.1700587324092</v>
      </c>
      <c r="C142" s="85" t="str">
        <f t="shared" ca="1" si="16"/>
        <v>=$B$13</v>
      </c>
      <c r="D142" s="30"/>
      <c r="E142" s="35">
        <v>136</v>
      </c>
      <c r="F142" s="79">
        <f t="shared" si="23"/>
        <v>205206.26054693476</v>
      </c>
      <c r="G142" s="18">
        <f t="shared" si="18"/>
        <v>-1580.1700587324092</v>
      </c>
      <c r="H142" s="18">
        <f t="shared" si="19"/>
        <v>-1111.5339112958968</v>
      </c>
      <c r="I142" s="18">
        <f t="shared" si="20"/>
        <v>-468.63614743651243</v>
      </c>
      <c r="J142" s="79">
        <f t="shared" si="21"/>
        <v>204737.62439949825</v>
      </c>
      <c r="K142" s="18">
        <f t="shared" si="22"/>
        <v>-1580.1700587324092</v>
      </c>
      <c r="L142" s="30"/>
    </row>
    <row r="143" spans="1:12" x14ac:dyDescent="0.3">
      <c r="A143" s="76">
        <v>117</v>
      </c>
      <c r="B143" s="18">
        <f t="shared" si="17"/>
        <v>-1580.1700587324092</v>
      </c>
      <c r="C143" s="85" t="str">
        <f t="shared" ca="1" si="16"/>
        <v>=$B$13</v>
      </c>
      <c r="D143" s="30"/>
      <c r="E143" s="35">
        <v>137</v>
      </c>
      <c r="F143" s="79">
        <f t="shared" si="23"/>
        <v>204737.62439949825</v>
      </c>
      <c r="G143" s="18">
        <f t="shared" si="18"/>
        <v>-1580.1700587324092</v>
      </c>
      <c r="H143" s="18">
        <f t="shared" si="19"/>
        <v>-1108.9954654972823</v>
      </c>
      <c r="I143" s="18">
        <f t="shared" si="20"/>
        <v>-471.17459323512679</v>
      </c>
      <c r="J143" s="79">
        <f t="shared" si="21"/>
        <v>204266.44980626312</v>
      </c>
      <c r="K143" s="18">
        <f t="shared" si="22"/>
        <v>-1580.1700587324092</v>
      </c>
      <c r="L143" s="30"/>
    </row>
    <row r="144" spans="1:12" x14ac:dyDescent="0.3">
      <c r="A144" s="76">
        <v>118</v>
      </c>
      <c r="B144" s="18">
        <f t="shared" si="17"/>
        <v>-1580.1700587324092</v>
      </c>
      <c r="C144" s="85" t="str">
        <f t="shared" ca="1" si="16"/>
        <v>=$B$13</v>
      </c>
      <c r="D144" s="30"/>
      <c r="E144" s="35">
        <v>138</v>
      </c>
      <c r="F144" s="79">
        <f t="shared" si="23"/>
        <v>204266.44980626312</v>
      </c>
      <c r="G144" s="18">
        <f t="shared" si="18"/>
        <v>-1580.1700587324092</v>
      </c>
      <c r="H144" s="18">
        <f t="shared" si="19"/>
        <v>-1106.4432697839254</v>
      </c>
      <c r="I144" s="18">
        <f t="shared" si="20"/>
        <v>-473.72678894848377</v>
      </c>
      <c r="J144" s="79">
        <f t="shared" si="21"/>
        <v>203792.72301731462</v>
      </c>
      <c r="K144" s="18">
        <f t="shared" si="22"/>
        <v>-1580.1700587324092</v>
      </c>
      <c r="L144" s="30"/>
    </row>
    <row r="145" spans="1:12" x14ac:dyDescent="0.3">
      <c r="A145" s="76">
        <v>119</v>
      </c>
      <c r="B145" s="18">
        <f t="shared" si="17"/>
        <v>-1580.1700587324092</v>
      </c>
      <c r="C145" s="85" t="str">
        <f t="shared" ca="1" si="16"/>
        <v>=$B$13</v>
      </c>
      <c r="D145" s="30"/>
      <c r="E145" s="35">
        <v>139</v>
      </c>
      <c r="F145" s="79">
        <f t="shared" si="23"/>
        <v>203792.72301731462</v>
      </c>
      <c r="G145" s="18">
        <f t="shared" si="18"/>
        <v>-1580.1700587324092</v>
      </c>
      <c r="H145" s="18">
        <f t="shared" si="19"/>
        <v>-1103.8772496771212</v>
      </c>
      <c r="I145" s="18">
        <f t="shared" si="20"/>
        <v>-476.29280905528805</v>
      </c>
      <c r="J145" s="79">
        <f t="shared" si="21"/>
        <v>203316.43020825935</v>
      </c>
      <c r="K145" s="18">
        <f t="shared" si="22"/>
        <v>-1580.1700587324092</v>
      </c>
      <c r="L145" s="30"/>
    </row>
    <row r="146" spans="1:12" x14ac:dyDescent="0.3">
      <c r="A146" s="76">
        <v>120</v>
      </c>
      <c r="B146" s="18">
        <f t="shared" si="17"/>
        <v>-1580.1700587324092</v>
      </c>
      <c r="C146" s="85" t="str">
        <f t="shared" ca="1" si="16"/>
        <v>=$B$13</v>
      </c>
      <c r="D146" s="30"/>
      <c r="E146" s="35">
        <v>140</v>
      </c>
      <c r="F146" s="79">
        <f t="shared" si="23"/>
        <v>203316.43020825935</v>
      </c>
      <c r="G146" s="18">
        <f t="shared" si="18"/>
        <v>-1580.1700587324092</v>
      </c>
      <c r="H146" s="18">
        <f t="shared" si="19"/>
        <v>-1101.2973302947385</v>
      </c>
      <c r="I146" s="18">
        <f t="shared" si="20"/>
        <v>-478.8727284376709</v>
      </c>
      <c r="J146" s="79">
        <f t="shared" si="21"/>
        <v>202837.55747982167</v>
      </c>
      <c r="K146" s="18">
        <f t="shared" si="22"/>
        <v>-1580.1700587324094</v>
      </c>
      <c r="L146" s="30"/>
    </row>
    <row r="147" spans="1:12" x14ac:dyDescent="0.3">
      <c r="A147" s="76">
        <v>121</v>
      </c>
      <c r="B147" s="18">
        <f t="shared" si="17"/>
        <v>-1580.1700587324092</v>
      </c>
      <c r="C147" s="85" t="str">
        <f t="shared" ca="1" si="16"/>
        <v>=$B$13</v>
      </c>
      <c r="D147" s="30"/>
      <c r="E147" s="35">
        <v>141</v>
      </c>
      <c r="F147" s="79">
        <f t="shared" si="23"/>
        <v>202837.55747982167</v>
      </c>
      <c r="G147" s="18">
        <f t="shared" si="18"/>
        <v>-1580.1700587324092</v>
      </c>
      <c r="H147" s="18">
        <f t="shared" si="19"/>
        <v>-1098.7034363490343</v>
      </c>
      <c r="I147" s="18">
        <f t="shared" si="20"/>
        <v>-481.46662238337495</v>
      </c>
      <c r="J147" s="79">
        <f t="shared" si="21"/>
        <v>202356.09085743831</v>
      </c>
      <c r="K147" s="18">
        <f t="shared" si="22"/>
        <v>-1580.1700587324092</v>
      </c>
      <c r="L147" s="30"/>
    </row>
    <row r="148" spans="1:12" x14ac:dyDescent="0.3">
      <c r="A148" s="76">
        <v>122</v>
      </c>
      <c r="B148" s="18">
        <f t="shared" si="17"/>
        <v>-1580.1700587324092</v>
      </c>
      <c r="C148" s="85" t="str">
        <f t="shared" ca="1" si="16"/>
        <v>=$B$13</v>
      </c>
      <c r="D148" s="30"/>
      <c r="E148" s="35">
        <v>142</v>
      </c>
      <c r="F148" s="79">
        <f t="shared" si="23"/>
        <v>202356.09085743831</v>
      </c>
      <c r="G148" s="18">
        <f t="shared" si="18"/>
        <v>-1580.1700587324092</v>
      </c>
      <c r="H148" s="18">
        <f t="shared" si="19"/>
        <v>-1096.0954921444577</v>
      </c>
      <c r="I148" s="18">
        <f t="shared" si="20"/>
        <v>-484.07456658795149</v>
      </c>
      <c r="J148" s="79">
        <f t="shared" si="21"/>
        <v>201872.01629085036</v>
      </c>
      <c r="K148" s="18">
        <f t="shared" si="22"/>
        <v>-1580.1700587324092</v>
      </c>
      <c r="L148" s="30"/>
    </row>
    <row r="149" spans="1:12" x14ac:dyDescent="0.3">
      <c r="A149" s="76">
        <v>123</v>
      </c>
      <c r="B149" s="18">
        <f t="shared" si="17"/>
        <v>-1580.1700587324092</v>
      </c>
      <c r="C149" s="85" t="str">
        <f t="shared" ca="1" si="16"/>
        <v>=$B$13</v>
      </c>
      <c r="D149" s="30"/>
      <c r="E149" s="35">
        <v>143</v>
      </c>
      <c r="F149" s="79">
        <f t="shared" si="23"/>
        <v>201872.01629085036</v>
      </c>
      <c r="G149" s="18">
        <f t="shared" si="18"/>
        <v>-1580.1700587324092</v>
      </c>
      <c r="H149" s="18">
        <f t="shared" si="19"/>
        <v>-1093.4734215754397</v>
      </c>
      <c r="I149" s="18">
        <f t="shared" si="20"/>
        <v>-486.69663715696964</v>
      </c>
      <c r="J149" s="79">
        <f t="shared" si="21"/>
        <v>201385.31965369338</v>
      </c>
      <c r="K149" s="18">
        <f t="shared" si="22"/>
        <v>-1580.1700587324094</v>
      </c>
      <c r="L149" s="30"/>
    </row>
    <row r="150" spans="1:12" x14ac:dyDescent="0.3">
      <c r="A150" s="76">
        <v>124</v>
      </c>
      <c r="B150" s="18">
        <f t="shared" si="17"/>
        <v>-1580.1700587324092</v>
      </c>
      <c r="C150" s="85" t="str">
        <f t="shared" ca="1" si="16"/>
        <v>=$B$13</v>
      </c>
      <c r="D150" s="30"/>
      <c r="E150" s="35">
        <v>144</v>
      </c>
      <c r="F150" s="79">
        <f t="shared" si="23"/>
        <v>201385.31965369338</v>
      </c>
      <c r="G150" s="18">
        <f t="shared" si="18"/>
        <v>-1580.1700587324092</v>
      </c>
      <c r="H150" s="18">
        <f t="shared" si="19"/>
        <v>-1090.8371481241727</v>
      </c>
      <c r="I150" s="18">
        <f t="shared" si="20"/>
        <v>-489.3329106082366</v>
      </c>
      <c r="J150" s="79">
        <f t="shared" si="21"/>
        <v>200895.98674308514</v>
      </c>
      <c r="K150" s="18">
        <f t="shared" si="22"/>
        <v>-1580.1700587324094</v>
      </c>
      <c r="L150" s="30"/>
    </row>
    <row r="151" spans="1:12" x14ac:dyDescent="0.3">
      <c r="A151" s="76">
        <v>125</v>
      </c>
      <c r="B151" s="18">
        <f t="shared" si="17"/>
        <v>-1580.1700587324092</v>
      </c>
      <c r="C151" s="85" t="str">
        <f t="shared" ca="1" si="16"/>
        <v>=$B$13</v>
      </c>
      <c r="D151" s="30"/>
      <c r="E151" s="35">
        <v>145</v>
      </c>
      <c r="F151" s="79">
        <f t="shared" si="23"/>
        <v>200895.98674308514</v>
      </c>
      <c r="G151" s="18">
        <f t="shared" si="18"/>
        <v>-1580.1700587324092</v>
      </c>
      <c r="H151" s="18">
        <f t="shared" si="19"/>
        <v>-1088.1865948583782</v>
      </c>
      <c r="I151" s="18">
        <f t="shared" si="20"/>
        <v>-491.9834638740312</v>
      </c>
      <c r="J151" s="79">
        <f t="shared" si="21"/>
        <v>200404.00327921112</v>
      </c>
      <c r="K151" s="18">
        <f t="shared" si="22"/>
        <v>-1580.1700587324094</v>
      </c>
      <c r="L151" s="30"/>
    </row>
    <row r="152" spans="1:12" x14ac:dyDescent="0.3">
      <c r="A152" s="76">
        <v>126</v>
      </c>
      <c r="B152" s="18">
        <f t="shared" si="17"/>
        <v>-1580.1700587324092</v>
      </c>
      <c r="C152" s="85" t="str">
        <f t="shared" ca="1" si="16"/>
        <v>=$B$13</v>
      </c>
      <c r="D152" s="30"/>
      <c r="E152" s="35">
        <v>146</v>
      </c>
      <c r="F152" s="79">
        <f t="shared" si="23"/>
        <v>200404.00327921112</v>
      </c>
      <c r="G152" s="18">
        <f t="shared" si="18"/>
        <v>-1580.1700587324092</v>
      </c>
      <c r="H152" s="18">
        <f t="shared" si="19"/>
        <v>-1085.5216844290603</v>
      </c>
      <c r="I152" s="18">
        <f t="shared" si="20"/>
        <v>-494.64837430334893</v>
      </c>
      <c r="J152" s="79">
        <f t="shared" si="21"/>
        <v>199909.35490490776</v>
      </c>
      <c r="K152" s="18">
        <f t="shared" si="22"/>
        <v>-1580.1700587324092</v>
      </c>
      <c r="L152" s="30"/>
    </row>
    <row r="153" spans="1:12" x14ac:dyDescent="0.3">
      <c r="A153" s="76">
        <v>127</v>
      </c>
      <c r="B153" s="18">
        <f t="shared" si="17"/>
        <v>-1580.1700587324092</v>
      </c>
      <c r="C153" s="85" t="str">
        <f t="shared" ca="1" si="16"/>
        <v>=$B$13</v>
      </c>
      <c r="D153" s="30"/>
      <c r="E153" s="35">
        <v>147</v>
      </c>
      <c r="F153" s="79">
        <f t="shared" si="23"/>
        <v>199909.35490490776</v>
      </c>
      <c r="G153" s="18">
        <f t="shared" si="18"/>
        <v>-1580.1700587324092</v>
      </c>
      <c r="H153" s="18">
        <f t="shared" si="19"/>
        <v>-1082.8423390682508</v>
      </c>
      <c r="I153" s="18">
        <f t="shared" si="20"/>
        <v>-497.32771966415862</v>
      </c>
      <c r="J153" s="79">
        <f t="shared" si="21"/>
        <v>199412.02718524358</v>
      </c>
      <c r="K153" s="18">
        <f t="shared" si="22"/>
        <v>-1580.1700587324094</v>
      </c>
      <c r="L153" s="30"/>
    </row>
    <row r="154" spans="1:12" x14ac:dyDescent="0.3">
      <c r="A154" s="76">
        <v>128</v>
      </c>
      <c r="B154" s="18">
        <f t="shared" si="17"/>
        <v>-1580.1700587324092</v>
      </c>
      <c r="C154" s="85" t="str">
        <f t="shared" ref="C154:C217" ca="1" si="24">_xlfn.FORMULATEXT(B154)</f>
        <v>=$B$13</v>
      </c>
      <c r="D154" s="30"/>
      <c r="E154" s="35">
        <v>148</v>
      </c>
      <c r="F154" s="79">
        <f t="shared" si="23"/>
        <v>199412.02718524358</v>
      </c>
      <c r="G154" s="18">
        <f t="shared" si="18"/>
        <v>-1580.1700587324092</v>
      </c>
      <c r="H154" s="18">
        <f t="shared" si="19"/>
        <v>-1080.1484805867365</v>
      </c>
      <c r="I154" s="18">
        <f t="shared" si="20"/>
        <v>-500.02157814567278</v>
      </c>
      <c r="J154" s="79">
        <f t="shared" si="21"/>
        <v>198912.0056070979</v>
      </c>
      <c r="K154" s="18">
        <f t="shared" si="22"/>
        <v>-1580.1700587324092</v>
      </c>
      <c r="L154" s="30"/>
    </row>
    <row r="155" spans="1:12" x14ac:dyDescent="0.3">
      <c r="A155" s="76">
        <v>129</v>
      </c>
      <c r="B155" s="18">
        <f t="shared" si="17"/>
        <v>-1580.1700587324092</v>
      </c>
      <c r="C155" s="85" t="str">
        <f t="shared" ca="1" si="24"/>
        <v>=$B$13</v>
      </c>
      <c r="D155" s="30"/>
      <c r="E155" s="35">
        <v>149</v>
      </c>
      <c r="F155" s="79">
        <f t="shared" si="23"/>
        <v>198912.0056070979</v>
      </c>
      <c r="G155" s="18">
        <f t="shared" si="18"/>
        <v>-1580.1700587324092</v>
      </c>
      <c r="H155" s="18">
        <f t="shared" si="19"/>
        <v>-1077.4400303717807</v>
      </c>
      <c r="I155" s="18">
        <f t="shared" si="20"/>
        <v>-502.73002836062852</v>
      </c>
      <c r="J155" s="79">
        <f t="shared" si="21"/>
        <v>198409.27557873729</v>
      </c>
      <c r="K155" s="18">
        <f t="shared" si="22"/>
        <v>-1580.1700587324092</v>
      </c>
      <c r="L155" s="30"/>
    </row>
    <row r="156" spans="1:12" x14ac:dyDescent="0.3">
      <c r="A156" s="76">
        <v>130</v>
      </c>
      <c r="B156" s="18">
        <f t="shared" ref="B156:B219" si="25">$B$13</f>
        <v>-1580.1700587324092</v>
      </c>
      <c r="C156" s="85" t="str">
        <f t="shared" ca="1" si="24"/>
        <v>=$B$13</v>
      </c>
      <c r="D156" s="30"/>
      <c r="E156" s="35">
        <v>150</v>
      </c>
      <c r="F156" s="79">
        <f t="shared" si="23"/>
        <v>198409.27557873729</v>
      </c>
      <c r="G156" s="18">
        <f t="shared" si="18"/>
        <v>-1580.1700587324092</v>
      </c>
      <c r="H156" s="18">
        <f t="shared" si="19"/>
        <v>-1074.7169093848274</v>
      </c>
      <c r="I156" s="18">
        <f t="shared" si="20"/>
        <v>-505.45314934758204</v>
      </c>
      <c r="J156" s="79">
        <f t="shared" si="21"/>
        <v>197903.82242938969</v>
      </c>
      <c r="K156" s="18">
        <f t="shared" si="22"/>
        <v>-1580.1700587324094</v>
      </c>
      <c r="L156" s="30"/>
    </row>
    <row r="157" spans="1:12" x14ac:dyDescent="0.3">
      <c r="A157" s="76">
        <v>131</v>
      </c>
      <c r="B157" s="18">
        <f t="shared" si="25"/>
        <v>-1580.1700587324092</v>
      </c>
      <c r="C157" s="85" t="str">
        <f t="shared" ca="1" si="24"/>
        <v>=$B$13</v>
      </c>
      <c r="D157" s="30"/>
      <c r="E157" s="35">
        <v>151</v>
      </c>
      <c r="F157" s="79">
        <f t="shared" si="23"/>
        <v>197903.82242938969</v>
      </c>
      <c r="G157" s="18">
        <f t="shared" si="18"/>
        <v>-1580.1700587324092</v>
      </c>
      <c r="H157" s="18">
        <f t="shared" si="19"/>
        <v>-1071.9790381591947</v>
      </c>
      <c r="I157" s="18">
        <f t="shared" si="20"/>
        <v>-508.19102057321464</v>
      </c>
      <c r="J157" s="79">
        <f t="shared" si="21"/>
        <v>197395.63140881647</v>
      </c>
      <c r="K157" s="18">
        <f t="shared" si="22"/>
        <v>-1580.1700587324094</v>
      </c>
      <c r="L157" s="30"/>
    </row>
    <row r="158" spans="1:12" x14ac:dyDescent="0.3">
      <c r="A158" s="76">
        <v>132</v>
      </c>
      <c r="B158" s="18">
        <f t="shared" si="25"/>
        <v>-1580.1700587324092</v>
      </c>
      <c r="C158" s="85" t="str">
        <f t="shared" ca="1" si="24"/>
        <v>=$B$13</v>
      </c>
      <c r="D158" s="30"/>
      <c r="E158" s="35">
        <v>152</v>
      </c>
      <c r="F158" s="79">
        <f t="shared" si="23"/>
        <v>197395.63140881647</v>
      </c>
      <c r="G158" s="18">
        <f t="shared" si="18"/>
        <v>-1580.1700587324092</v>
      </c>
      <c r="H158" s="18">
        <f t="shared" si="19"/>
        <v>-1069.2263367977562</v>
      </c>
      <c r="I158" s="18">
        <f t="shared" si="20"/>
        <v>-510.9437219346529</v>
      </c>
      <c r="J158" s="79">
        <f t="shared" si="21"/>
        <v>196884.68768688181</v>
      </c>
      <c r="K158" s="18">
        <f t="shared" si="22"/>
        <v>-1580.170058732409</v>
      </c>
      <c r="L158" s="30"/>
    </row>
    <row r="159" spans="1:12" x14ac:dyDescent="0.3">
      <c r="A159" s="76">
        <v>133</v>
      </c>
      <c r="B159" s="18">
        <f t="shared" si="25"/>
        <v>-1580.1700587324092</v>
      </c>
      <c r="C159" s="85" t="str">
        <f t="shared" ca="1" si="24"/>
        <v>=$B$13</v>
      </c>
      <c r="D159" s="30"/>
      <c r="E159" s="35">
        <v>153</v>
      </c>
      <c r="F159" s="79">
        <f t="shared" si="23"/>
        <v>196884.68768688181</v>
      </c>
      <c r="G159" s="18">
        <f t="shared" si="18"/>
        <v>-1580.1700587324092</v>
      </c>
      <c r="H159" s="18">
        <f t="shared" si="19"/>
        <v>-1066.4587249706103</v>
      </c>
      <c r="I159" s="18">
        <f t="shared" si="20"/>
        <v>-513.71133376179898</v>
      </c>
      <c r="J159" s="79">
        <f t="shared" si="21"/>
        <v>196370.97635312</v>
      </c>
      <c r="K159" s="18">
        <f t="shared" si="22"/>
        <v>-1580.1700587324094</v>
      </c>
      <c r="L159" s="30"/>
    </row>
    <row r="160" spans="1:12" x14ac:dyDescent="0.3">
      <c r="A160" s="76">
        <v>134</v>
      </c>
      <c r="B160" s="18">
        <f t="shared" si="25"/>
        <v>-1580.1700587324092</v>
      </c>
      <c r="C160" s="85" t="str">
        <f t="shared" ca="1" si="24"/>
        <v>=$B$13</v>
      </c>
      <c r="D160" s="30"/>
      <c r="E160" s="35">
        <v>154</v>
      </c>
      <c r="F160" s="79">
        <f t="shared" si="23"/>
        <v>196370.97635312</v>
      </c>
      <c r="G160" s="18">
        <f t="shared" si="18"/>
        <v>-1580.1700587324092</v>
      </c>
      <c r="H160" s="18">
        <f t="shared" si="19"/>
        <v>-1063.6761219127338</v>
      </c>
      <c r="I160" s="18">
        <f t="shared" si="20"/>
        <v>-516.49393681967535</v>
      </c>
      <c r="J160" s="79">
        <f t="shared" si="21"/>
        <v>195854.48241630034</v>
      </c>
      <c r="K160" s="18">
        <f t="shared" si="22"/>
        <v>-1580.1700587324092</v>
      </c>
      <c r="L160" s="30"/>
    </row>
    <row r="161" spans="1:12" x14ac:dyDescent="0.3">
      <c r="A161" s="76">
        <v>135</v>
      </c>
      <c r="B161" s="18">
        <f t="shared" si="25"/>
        <v>-1580.1700587324092</v>
      </c>
      <c r="C161" s="85" t="str">
        <f t="shared" ca="1" si="24"/>
        <v>=$B$13</v>
      </c>
      <c r="D161" s="30"/>
      <c r="E161" s="35">
        <v>155</v>
      </c>
      <c r="F161" s="79">
        <f t="shared" si="23"/>
        <v>195854.48241630034</v>
      </c>
      <c r="G161" s="18">
        <f t="shared" si="18"/>
        <v>-1580.1700587324092</v>
      </c>
      <c r="H161" s="18">
        <f t="shared" si="19"/>
        <v>-1060.8784464216274</v>
      </c>
      <c r="I161" s="18">
        <f t="shared" si="20"/>
        <v>-519.29161231078206</v>
      </c>
      <c r="J161" s="79">
        <f t="shared" si="21"/>
        <v>195335.19080398956</v>
      </c>
      <c r="K161" s="18">
        <f t="shared" si="22"/>
        <v>-1580.1700587324094</v>
      </c>
      <c r="L161" s="30"/>
    </row>
    <row r="162" spans="1:12" x14ac:dyDescent="0.3">
      <c r="A162" s="76">
        <v>136</v>
      </c>
      <c r="B162" s="18">
        <f t="shared" si="25"/>
        <v>-1580.1700587324092</v>
      </c>
      <c r="C162" s="85" t="str">
        <f t="shared" ca="1" si="24"/>
        <v>=$B$13</v>
      </c>
      <c r="D162" s="30"/>
      <c r="E162" s="35">
        <v>156</v>
      </c>
      <c r="F162" s="79">
        <f t="shared" si="23"/>
        <v>195335.19080398956</v>
      </c>
      <c r="G162" s="18">
        <f t="shared" si="18"/>
        <v>-1580.1700587324092</v>
      </c>
      <c r="H162" s="18">
        <f t="shared" si="19"/>
        <v>-1058.065616854944</v>
      </c>
      <c r="I162" s="18">
        <f t="shared" si="20"/>
        <v>-522.10444187746532</v>
      </c>
      <c r="J162" s="79">
        <f t="shared" si="21"/>
        <v>194813.08636211211</v>
      </c>
      <c r="K162" s="18">
        <f t="shared" si="22"/>
        <v>-1580.1700587324094</v>
      </c>
      <c r="L162" s="30"/>
    </row>
    <row r="163" spans="1:12" x14ac:dyDescent="0.3">
      <c r="A163" s="76">
        <v>137</v>
      </c>
      <c r="B163" s="18">
        <f t="shared" si="25"/>
        <v>-1580.1700587324092</v>
      </c>
      <c r="C163" s="85" t="str">
        <f t="shared" ca="1" si="24"/>
        <v>=$B$13</v>
      </c>
      <c r="D163" s="30"/>
      <c r="E163" s="35">
        <v>157</v>
      </c>
      <c r="F163" s="79">
        <f t="shared" si="23"/>
        <v>194813.08636211211</v>
      </c>
      <c r="G163" s="18">
        <f t="shared" si="18"/>
        <v>-1580.1700587324092</v>
      </c>
      <c r="H163" s="18">
        <f t="shared" si="19"/>
        <v>-1055.2375511281077</v>
      </c>
      <c r="I163" s="18">
        <f t="shared" si="20"/>
        <v>-524.93250760430158</v>
      </c>
      <c r="J163" s="79">
        <f t="shared" si="21"/>
        <v>194288.15385450781</v>
      </c>
      <c r="K163" s="18">
        <f t="shared" si="22"/>
        <v>-1580.1700587324094</v>
      </c>
      <c r="L163" s="30"/>
    </row>
    <row r="164" spans="1:12" x14ac:dyDescent="0.3">
      <c r="A164" s="76">
        <v>138</v>
      </c>
      <c r="B164" s="18">
        <f t="shared" si="25"/>
        <v>-1580.1700587324092</v>
      </c>
      <c r="C164" s="85" t="str">
        <f t="shared" ca="1" si="24"/>
        <v>=$B$13</v>
      </c>
      <c r="D164" s="30"/>
      <c r="E164" s="35">
        <v>158</v>
      </c>
      <c r="F164" s="79">
        <f t="shared" si="23"/>
        <v>194288.15385450781</v>
      </c>
      <c r="G164" s="18">
        <f t="shared" si="18"/>
        <v>-1580.1700587324092</v>
      </c>
      <c r="H164" s="18">
        <f t="shared" si="19"/>
        <v>-1052.3941667119177</v>
      </c>
      <c r="I164" s="18">
        <f t="shared" si="20"/>
        <v>-527.7758920204916</v>
      </c>
      <c r="J164" s="79">
        <f t="shared" si="21"/>
        <v>193760.37796248731</v>
      </c>
      <c r="K164" s="18">
        <f t="shared" si="22"/>
        <v>-1580.1700587324094</v>
      </c>
      <c r="L164" s="30"/>
    </row>
    <row r="165" spans="1:12" x14ac:dyDescent="0.3">
      <c r="A165" s="76">
        <v>139</v>
      </c>
      <c r="B165" s="18">
        <f t="shared" si="25"/>
        <v>-1580.1700587324092</v>
      </c>
      <c r="C165" s="85" t="str">
        <f t="shared" ca="1" si="24"/>
        <v>=$B$13</v>
      </c>
      <c r="D165" s="30"/>
      <c r="E165" s="35">
        <v>159</v>
      </c>
      <c r="F165" s="79">
        <f t="shared" si="23"/>
        <v>193760.37796248731</v>
      </c>
      <c r="G165" s="18">
        <f t="shared" si="18"/>
        <v>-1580.1700587324092</v>
      </c>
      <c r="H165" s="18">
        <f t="shared" si="19"/>
        <v>-1049.53538063014</v>
      </c>
      <c r="I165" s="18">
        <f t="shared" si="20"/>
        <v>-530.63467810226928</v>
      </c>
      <c r="J165" s="79">
        <f t="shared" si="21"/>
        <v>193229.74328438504</v>
      </c>
      <c r="K165" s="18">
        <f t="shared" si="22"/>
        <v>-1580.1700587324094</v>
      </c>
      <c r="L165" s="30"/>
    </row>
    <row r="166" spans="1:12" x14ac:dyDescent="0.3">
      <c r="A166" s="76">
        <v>140</v>
      </c>
      <c r="B166" s="18">
        <f t="shared" si="25"/>
        <v>-1580.1700587324092</v>
      </c>
      <c r="C166" s="85" t="str">
        <f t="shared" ca="1" si="24"/>
        <v>=$B$13</v>
      </c>
      <c r="D166" s="30"/>
      <c r="E166" s="35">
        <v>160</v>
      </c>
      <c r="F166" s="79">
        <f t="shared" si="23"/>
        <v>193229.74328438504</v>
      </c>
      <c r="G166" s="18">
        <f t="shared" si="18"/>
        <v>-1580.1700587324092</v>
      </c>
      <c r="H166" s="18">
        <f t="shared" si="19"/>
        <v>-1046.661109457086</v>
      </c>
      <c r="I166" s="18">
        <f t="shared" si="20"/>
        <v>-533.50894927532318</v>
      </c>
      <c r="J166" s="79">
        <f t="shared" si="21"/>
        <v>192696.23433510971</v>
      </c>
      <c r="K166" s="18">
        <f t="shared" si="22"/>
        <v>-1580.1700587324092</v>
      </c>
      <c r="L166" s="30"/>
    </row>
    <row r="167" spans="1:12" x14ac:dyDescent="0.3">
      <c r="A167" s="76">
        <v>141</v>
      </c>
      <c r="B167" s="18">
        <f t="shared" si="25"/>
        <v>-1580.1700587324092</v>
      </c>
      <c r="C167" s="85" t="str">
        <f t="shared" ca="1" si="24"/>
        <v>=$B$13</v>
      </c>
      <c r="D167" s="30"/>
      <c r="E167" s="35">
        <v>161</v>
      </c>
      <c r="F167" s="79">
        <f t="shared" si="23"/>
        <v>192696.23433510971</v>
      </c>
      <c r="G167" s="18">
        <f t="shared" si="18"/>
        <v>-1580.1700587324092</v>
      </c>
      <c r="H167" s="18">
        <f t="shared" si="19"/>
        <v>-1043.771269315178</v>
      </c>
      <c r="I167" s="18">
        <f t="shared" si="20"/>
        <v>-536.39878941723111</v>
      </c>
      <c r="J167" s="79">
        <f t="shared" si="21"/>
        <v>192159.83554569248</v>
      </c>
      <c r="K167" s="18">
        <f t="shared" si="22"/>
        <v>-1580.170058732409</v>
      </c>
      <c r="L167" s="30"/>
    </row>
    <row r="168" spans="1:12" x14ac:dyDescent="0.3">
      <c r="A168" s="76">
        <v>142</v>
      </c>
      <c r="B168" s="18">
        <f t="shared" si="25"/>
        <v>-1580.1700587324092</v>
      </c>
      <c r="C168" s="85" t="str">
        <f t="shared" ca="1" si="24"/>
        <v>=$B$13</v>
      </c>
      <c r="D168" s="30"/>
      <c r="E168" s="35">
        <v>162</v>
      </c>
      <c r="F168" s="79">
        <f t="shared" si="23"/>
        <v>192159.83554569248</v>
      </c>
      <c r="G168" s="18">
        <f t="shared" si="18"/>
        <v>-1580.1700587324092</v>
      </c>
      <c r="H168" s="18">
        <f t="shared" si="19"/>
        <v>-1040.8657758725012</v>
      </c>
      <c r="I168" s="18">
        <f t="shared" si="20"/>
        <v>-539.30428285990786</v>
      </c>
      <c r="J168" s="79">
        <f t="shared" si="21"/>
        <v>191620.53126283258</v>
      </c>
      <c r="K168" s="18">
        <f t="shared" si="22"/>
        <v>-1580.170058732409</v>
      </c>
      <c r="L168" s="30"/>
    </row>
    <row r="169" spans="1:12" x14ac:dyDescent="0.3">
      <c r="A169" s="76">
        <v>143</v>
      </c>
      <c r="B169" s="18">
        <f t="shared" si="25"/>
        <v>-1580.1700587324092</v>
      </c>
      <c r="C169" s="85" t="str">
        <f t="shared" ca="1" si="24"/>
        <v>=$B$13</v>
      </c>
      <c r="D169" s="30"/>
      <c r="E169" s="35">
        <v>163</v>
      </c>
      <c r="F169" s="79">
        <f t="shared" si="23"/>
        <v>191620.53126283258</v>
      </c>
      <c r="G169" s="18">
        <f t="shared" si="18"/>
        <v>-1580.1700587324092</v>
      </c>
      <c r="H169" s="18">
        <f t="shared" si="19"/>
        <v>-1037.9445443403436</v>
      </c>
      <c r="I169" s="18">
        <f t="shared" si="20"/>
        <v>-542.22551439206575</v>
      </c>
      <c r="J169" s="79">
        <f t="shared" si="21"/>
        <v>191078.3057484405</v>
      </c>
      <c r="K169" s="18">
        <f t="shared" si="22"/>
        <v>-1580.1700587324094</v>
      </c>
      <c r="L169" s="30"/>
    </row>
    <row r="170" spans="1:12" x14ac:dyDescent="0.3">
      <c r="A170" s="76">
        <v>144</v>
      </c>
      <c r="B170" s="18">
        <f t="shared" si="25"/>
        <v>-1580.1700587324092</v>
      </c>
      <c r="C170" s="85" t="str">
        <f t="shared" ca="1" si="24"/>
        <v>=$B$13</v>
      </c>
      <c r="D170" s="30"/>
      <c r="E170" s="35">
        <v>164</v>
      </c>
      <c r="F170" s="79">
        <f t="shared" si="23"/>
        <v>191078.3057484405</v>
      </c>
      <c r="G170" s="18">
        <f t="shared" si="18"/>
        <v>-1580.1700587324092</v>
      </c>
      <c r="H170" s="18">
        <f t="shared" si="19"/>
        <v>-1035.00748947072</v>
      </c>
      <c r="I170" s="18">
        <f t="shared" si="20"/>
        <v>-545.16256926168944</v>
      </c>
      <c r="J170" s="79">
        <f t="shared" si="21"/>
        <v>190533.14317917882</v>
      </c>
      <c r="K170" s="18">
        <f t="shared" si="22"/>
        <v>-1580.1700587324094</v>
      </c>
      <c r="L170" s="30"/>
    </row>
    <row r="171" spans="1:12" x14ac:dyDescent="0.3">
      <c r="A171" s="76">
        <v>145</v>
      </c>
      <c r="B171" s="18">
        <f t="shared" si="25"/>
        <v>-1580.1700587324092</v>
      </c>
      <c r="C171" s="85" t="str">
        <f t="shared" ca="1" si="24"/>
        <v>=$B$13</v>
      </c>
      <c r="D171" s="30"/>
      <c r="E171" s="35">
        <v>165</v>
      </c>
      <c r="F171" s="79">
        <f t="shared" si="23"/>
        <v>190533.14317917882</v>
      </c>
      <c r="G171" s="18">
        <f t="shared" si="18"/>
        <v>-1580.1700587324092</v>
      </c>
      <c r="H171" s="18">
        <f t="shared" si="19"/>
        <v>-1032.0545255538857</v>
      </c>
      <c r="I171" s="18">
        <f t="shared" si="20"/>
        <v>-548.11553317852361</v>
      </c>
      <c r="J171" s="79">
        <f t="shared" si="21"/>
        <v>189985.02764600029</v>
      </c>
      <c r="K171" s="18">
        <f t="shared" si="22"/>
        <v>-1580.1700587324094</v>
      </c>
      <c r="L171" s="30"/>
    </row>
    <row r="172" spans="1:12" x14ac:dyDescent="0.3">
      <c r="A172" s="76">
        <v>146</v>
      </c>
      <c r="B172" s="18">
        <f t="shared" si="25"/>
        <v>-1580.1700587324092</v>
      </c>
      <c r="C172" s="85" t="str">
        <f t="shared" ca="1" si="24"/>
        <v>=$B$13</v>
      </c>
      <c r="D172" s="30"/>
      <c r="E172" s="35">
        <v>166</v>
      </c>
      <c r="F172" s="79">
        <f t="shared" si="23"/>
        <v>189985.02764600029</v>
      </c>
      <c r="G172" s="18">
        <f t="shared" si="18"/>
        <v>-1580.1700587324092</v>
      </c>
      <c r="H172" s="18">
        <f t="shared" si="19"/>
        <v>-1029.0855664158355</v>
      </c>
      <c r="I172" s="18">
        <f t="shared" si="20"/>
        <v>-551.0844923165738</v>
      </c>
      <c r="J172" s="79">
        <f t="shared" si="21"/>
        <v>189433.94315368371</v>
      </c>
      <c r="K172" s="18">
        <f t="shared" si="22"/>
        <v>-1580.1700587324094</v>
      </c>
      <c r="L172" s="30"/>
    </row>
    <row r="173" spans="1:12" x14ac:dyDescent="0.3">
      <c r="A173" s="76">
        <v>147</v>
      </c>
      <c r="B173" s="18">
        <f t="shared" si="25"/>
        <v>-1580.1700587324092</v>
      </c>
      <c r="C173" s="85" t="str">
        <f t="shared" ca="1" si="24"/>
        <v>=$B$13</v>
      </c>
      <c r="D173" s="30"/>
      <c r="E173" s="35">
        <v>167</v>
      </c>
      <c r="F173" s="79">
        <f t="shared" si="23"/>
        <v>189433.94315368371</v>
      </c>
      <c r="G173" s="18">
        <f t="shared" si="18"/>
        <v>-1580.1700587324092</v>
      </c>
      <c r="H173" s="18">
        <f t="shared" si="19"/>
        <v>-1026.1005254157872</v>
      </c>
      <c r="I173" s="18">
        <f t="shared" si="20"/>
        <v>-554.06953331662203</v>
      </c>
      <c r="J173" s="79">
        <f t="shared" si="21"/>
        <v>188879.87362036709</v>
      </c>
      <c r="K173" s="18">
        <f t="shared" si="22"/>
        <v>-1580.1700587324092</v>
      </c>
      <c r="L173" s="30"/>
    </row>
    <row r="174" spans="1:12" x14ac:dyDescent="0.3">
      <c r="A174" s="76">
        <v>148</v>
      </c>
      <c r="B174" s="18">
        <f t="shared" si="25"/>
        <v>-1580.1700587324092</v>
      </c>
      <c r="C174" s="85" t="str">
        <f t="shared" ca="1" si="24"/>
        <v>=$B$13</v>
      </c>
      <c r="D174" s="30"/>
      <c r="E174" s="35">
        <v>168</v>
      </c>
      <c r="F174" s="79">
        <f t="shared" si="23"/>
        <v>188879.87362036709</v>
      </c>
      <c r="G174" s="18">
        <f t="shared" si="18"/>
        <v>-1580.1700587324092</v>
      </c>
      <c r="H174" s="18">
        <f t="shared" si="19"/>
        <v>-1023.0993154436555</v>
      </c>
      <c r="I174" s="18">
        <f t="shared" si="20"/>
        <v>-557.07074328875376</v>
      </c>
      <c r="J174" s="79">
        <f t="shared" si="21"/>
        <v>188322.80287707833</v>
      </c>
      <c r="K174" s="18">
        <f t="shared" si="22"/>
        <v>-1580.1700587324094</v>
      </c>
      <c r="L174" s="30"/>
    </row>
    <row r="175" spans="1:12" x14ac:dyDescent="0.3">
      <c r="A175" s="76">
        <v>149</v>
      </c>
      <c r="B175" s="18">
        <f t="shared" si="25"/>
        <v>-1580.1700587324092</v>
      </c>
      <c r="C175" s="85" t="str">
        <f t="shared" ca="1" si="24"/>
        <v>=$B$13</v>
      </c>
      <c r="D175" s="30"/>
      <c r="E175" s="35">
        <v>169</v>
      </c>
      <c r="F175" s="79">
        <f t="shared" si="23"/>
        <v>188322.80287707833</v>
      </c>
      <c r="G175" s="18">
        <f t="shared" si="18"/>
        <v>-1580.1700587324092</v>
      </c>
      <c r="H175" s="18">
        <f t="shared" si="19"/>
        <v>-1020.081848917508</v>
      </c>
      <c r="I175" s="18">
        <f t="shared" si="20"/>
        <v>-560.08820981490112</v>
      </c>
      <c r="J175" s="79">
        <f t="shared" si="21"/>
        <v>187762.71466726344</v>
      </c>
      <c r="K175" s="18">
        <f t="shared" si="22"/>
        <v>-1580.170058732409</v>
      </c>
      <c r="L175" s="30"/>
    </row>
    <row r="176" spans="1:12" x14ac:dyDescent="0.3">
      <c r="A176" s="76">
        <v>150</v>
      </c>
      <c r="B176" s="18">
        <f t="shared" si="25"/>
        <v>-1580.1700587324092</v>
      </c>
      <c r="C176" s="85" t="str">
        <f t="shared" ca="1" si="24"/>
        <v>=$B$13</v>
      </c>
      <c r="D176" s="30"/>
      <c r="E176" s="35">
        <v>170</v>
      </c>
      <c r="F176" s="79">
        <f t="shared" si="23"/>
        <v>187762.71466726344</v>
      </c>
      <c r="G176" s="18">
        <f t="shared" si="18"/>
        <v>-1580.1700587324092</v>
      </c>
      <c r="H176" s="18">
        <f t="shared" si="19"/>
        <v>-1017.0480377810106</v>
      </c>
      <c r="I176" s="18">
        <f t="shared" si="20"/>
        <v>-563.12202095139855</v>
      </c>
      <c r="J176" s="79">
        <f t="shared" si="21"/>
        <v>187199.59264631206</v>
      </c>
      <c r="K176" s="18">
        <f t="shared" si="22"/>
        <v>-1580.1700587324092</v>
      </c>
      <c r="L176" s="30"/>
    </row>
    <row r="177" spans="1:12" x14ac:dyDescent="0.3">
      <c r="A177" s="76">
        <v>151</v>
      </c>
      <c r="B177" s="18">
        <f t="shared" si="25"/>
        <v>-1580.1700587324092</v>
      </c>
      <c r="C177" s="85" t="str">
        <f t="shared" ca="1" si="24"/>
        <v>=$B$13</v>
      </c>
      <c r="D177" s="30"/>
      <c r="E177" s="35">
        <v>171</v>
      </c>
      <c r="F177" s="79">
        <f t="shared" si="23"/>
        <v>187199.59264631206</v>
      </c>
      <c r="G177" s="18">
        <f t="shared" si="18"/>
        <v>-1580.1700587324092</v>
      </c>
      <c r="H177" s="18">
        <f t="shared" si="19"/>
        <v>-1013.9977935008575</v>
      </c>
      <c r="I177" s="18">
        <f t="shared" si="20"/>
        <v>-566.17226523155182</v>
      </c>
      <c r="J177" s="79">
        <f t="shared" si="21"/>
        <v>186633.4203810805</v>
      </c>
      <c r="K177" s="18">
        <f t="shared" si="22"/>
        <v>-1580.1700587324094</v>
      </c>
      <c r="L177" s="30"/>
    </row>
    <row r="178" spans="1:12" x14ac:dyDescent="0.3">
      <c r="A178" s="76">
        <v>152</v>
      </c>
      <c r="B178" s="18">
        <f t="shared" si="25"/>
        <v>-1580.1700587324092</v>
      </c>
      <c r="C178" s="85" t="str">
        <f t="shared" ca="1" si="24"/>
        <v>=$B$13</v>
      </c>
      <c r="D178" s="30"/>
      <c r="E178" s="35">
        <v>172</v>
      </c>
      <c r="F178" s="79">
        <f t="shared" si="23"/>
        <v>186633.4203810805</v>
      </c>
      <c r="G178" s="18">
        <f t="shared" si="18"/>
        <v>-1580.1700587324092</v>
      </c>
      <c r="H178" s="18">
        <f t="shared" si="19"/>
        <v>-1010.9310270641864</v>
      </c>
      <c r="I178" s="18">
        <f t="shared" si="20"/>
        <v>-569.23903166822288</v>
      </c>
      <c r="J178" s="79">
        <f t="shared" si="21"/>
        <v>186064.18134941228</v>
      </c>
      <c r="K178" s="18">
        <f t="shared" si="22"/>
        <v>-1580.1700587324094</v>
      </c>
      <c r="L178" s="30"/>
    </row>
    <row r="179" spans="1:12" x14ac:dyDescent="0.3">
      <c r="A179" s="76">
        <v>153</v>
      </c>
      <c r="B179" s="18">
        <f t="shared" si="25"/>
        <v>-1580.1700587324092</v>
      </c>
      <c r="C179" s="85" t="str">
        <f t="shared" ca="1" si="24"/>
        <v>=$B$13</v>
      </c>
      <c r="D179" s="30"/>
      <c r="E179" s="35">
        <v>173</v>
      </c>
      <c r="F179" s="79">
        <f t="shared" si="23"/>
        <v>186064.18134941228</v>
      </c>
      <c r="G179" s="18">
        <f t="shared" si="18"/>
        <v>-1580.1700587324092</v>
      </c>
      <c r="H179" s="18">
        <f t="shared" si="19"/>
        <v>-1007.8476489759835</v>
      </c>
      <c r="I179" s="18">
        <f t="shared" si="20"/>
        <v>-572.32240975642571</v>
      </c>
      <c r="J179" s="79">
        <f t="shared" si="21"/>
        <v>185491.85893965585</v>
      </c>
      <c r="K179" s="18">
        <f t="shared" si="22"/>
        <v>-1580.1700587324092</v>
      </c>
      <c r="L179" s="30"/>
    </row>
    <row r="180" spans="1:12" x14ac:dyDescent="0.3">
      <c r="A180" s="76">
        <v>154</v>
      </c>
      <c r="B180" s="18">
        <f t="shared" si="25"/>
        <v>-1580.1700587324092</v>
      </c>
      <c r="C180" s="85" t="str">
        <f t="shared" ca="1" si="24"/>
        <v>=$B$13</v>
      </c>
      <c r="D180" s="30"/>
      <c r="E180" s="35">
        <v>174</v>
      </c>
      <c r="F180" s="79">
        <f t="shared" si="23"/>
        <v>185491.85893965585</v>
      </c>
      <c r="G180" s="18">
        <f t="shared" si="18"/>
        <v>-1580.1700587324092</v>
      </c>
      <c r="H180" s="18">
        <f t="shared" si="19"/>
        <v>-1004.7475692564695</v>
      </c>
      <c r="I180" s="18">
        <f t="shared" si="20"/>
        <v>-575.42248947593976</v>
      </c>
      <c r="J180" s="79">
        <f t="shared" si="21"/>
        <v>184916.4364501799</v>
      </c>
      <c r="K180" s="18">
        <f t="shared" si="22"/>
        <v>-1580.1700587324094</v>
      </c>
      <c r="L180" s="30"/>
    </row>
    <row r="181" spans="1:12" x14ac:dyDescent="0.3">
      <c r="A181" s="76">
        <v>155</v>
      </c>
      <c r="B181" s="18">
        <f t="shared" si="25"/>
        <v>-1580.1700587324092</v>
      </c>
      <c r="C181" s="85" t="str">
        <f t="shared" ca="1" si="24"/>
        <v>=$B$13</v>
      </c>
      <c r="D181" s="30"/>
      <c r="E181" s="35">
        <v>175</v>
      </c>
      <c r="F181" s="79">
        <f t="shared" si="23"/>
        <v>184916.4364501799</v>
      </c>
      <c r="G181" s="18">
        <f t="shared" si="18"/>
        <v>-1580.1700587324092</v>
      </c>
      <c r="H181" s="18">
        <f t="shared" si="19"/>
        <v>-1001.6306974384748</v>
      </c>
      <c r="I181" s="18">
        <f t="shared" si="20"/>
        <v>-578.53936129393435</v>
      </c>
      <c r="J181" s="79">
        <f t="shared" si="21"/>
        <v>184337.89708888598</v>
      </c>
      <c r="K181" s="18">
        <f t="shared" si="22"/>
        <v>-1580.1700587324092</v>
      </c>
      <c r="L181" s="30"/>
    </row>
    <row r="182" spans="1:12" x14ac:dyDescent="0.3">
      <c r="A182" s="76">
        <v>156</v>
      </c>
      <c r="B182" s="18">
        <f t="shared" si="25"/>
        <v>-1580.1700587324092</v>
      </c>
      <c r="C182" s="85" t="str">
        <f t="shared" ca="1" si="24"/>
        <v>=$B$13</v>
      </c>
      <c r="D182" s="30"/>
      <c r="E182" s="35">
        <v>176</v>
      </c>
      <c r="F182" s="79">
        <f t="shared" si="23"/>
        <v>184337.89708888598</v>
      </c>
      <c r="G182" s="18">
        <f t="shared" si="18"/>
        <v>-1580.1700587324092</v>
      </c>
      <c r="H182" s="18">
        <f t="shared" si="19"/>
        <v>-998.49694256479938</v>
      </c>
      <c r="I182" s="18">
        <f t="shared" si="20"/>
        <v>-581.67311616760992</v>
      </c>
      <c r="J182" s="79">
        <f t="shared" si="21"/>
        <v>183756.22397271838</v>
      </c>
      <c r="K182" s="18">
        <f t="shared" si="22"/>
        <v>-1580.1700587324094</v>
      </c>
      <c r="L182" s="30"/>
    </row>
    <row r="183" spans="1:12" x14ac:dyDescent="0.3">
      <c r="A183" s="76">
        <v>157</v>
      </c>
      <c r="B183" s="18">
        <f t="shared" si="25"/>
        <v>-1580.1700587324092</v>
      </c>
      <c r="C183" s="85" t="str">
        <f t="shared" ca="1" si="24"/>
        <v>=$B$13</v>
      </c>
      <c r="D183" s="30"/>
      <c r="E183" s="35">
        <v>177</v>
      </c>
      <c r="F183" s="79">
        <f t="shared" si="23"/>
        <v>183756.22397271838</v>
      </c>
      <c r="G183" s="18">
        <f t="shared" si="18"/>
        <v>-1580.1700587324092</v>
      </c>
      <c r="H183" s="18">
        <f t="shared" si="19"/>
        <v>-995.34621318555821</v>
      </c>
      <c r="I183" s="18">
        <f t="shared" si="20"/>
        <v>-584.82384554685109</v>
      </c>
      <c r="J183" s="79">
        <f t="shared" si="21"/>
        <v>183171.40012717154</v>
      </c>
      <c r="K183" s="18">
        <f t="shared" si="22"/>
        <v>-1580.1700587324094</v>
      </c>
      <c r="L183" s="30"/>
    </row>
    <row r="184" spans="1:12" x14ac:dyDescent="0.3">
      <c r="A184" s="76">
        <v>158</v>
      </c>
      <c r="B184" s="18">
        <f t="shared" si="25"/>
        <v>-1580.1700587324092</v>
      </c>
      <c r="C184" s="85" t="str">
        <f t="shared" ca="1" si="24"/>
        <v>=$B$13</v>
      </c>
      <c r="D184" s="30"/>
      <c r="E184" s="35">
        <v>178</v>
      </c>
      <c r="F184" s="79">
        <f t="shared" si="23"/>
        <v>183171.40012717154</v>
      </c>
      <c r="G184" s="18">
        <f t="shared" si="18"/>
        <v>-1580.1700587324092</v>
      </c>
      <c r="H184" s="18">
        <f t="shared" si="19"/>
        <v>-992.17841735551281</v>
      </c>
      <c r="I184" s="18">
        <f t="shared" si="20"/>
        <v>-587.9916413768965</v>
      </c>
      <c r="J184" s="79">
        <f t="shared" si="21"/>
        <v>182583.40848579464</v>
      </c>
      <c r="K184" s="18">
        <f t="shared" si="22"/>
        <v>-1580.1700587324094</v>
      </c>
      <c r="L184" s="30"/>
    </row>
    <row r="185" spans="1:12" x14ac:dyDescent="0.3">
      <c r="A185" s="76">
        <v>159</v>
      </c>
      <c r="B185" s="18">
        <f t="shared" si="25"/>
        <v>-1580.1700587324092</v>
      </c>
      <c r="C185" s="85" t="str">
        <f t="shared" ca="1" si="24"/>
        <v>=$B$13</v>
      </c>
      <c r="D185" s="30"/>
      <c r="E185" s="35">
        <v>179</v>
      </c>
      <c r="F185" s="79">
        <f t="shared" si="23"/>
        <v>182583.40848579464</v>
      </c>
      <c r="G185" s="18">
        <f t="shared" si="18"/>
        <v>-1580.1700587324092</v>
      </c>
      <c r="H185" s="18">
        <f t="shared" si="19"/>
        <v>-988.99346263138796</v>
      </c>
      <c r="I185" s="18">
        <f t="shared" si="20"/>
        <v>-591.17659610102135</v>
      </c>
      <c r="J185" s="79">
        <f t="shared" si="21"/>
        <v>181992.23188969362</v>
      </c>
      <c r="K185" s="18">
        <f t="shared" si="22"/>
        <v>-1580.1700587324094</v>
      </c>
      <c r="L185" s="30"/>
    </row>
    <row r="186" spans="1:12" x14ac:dyDescent="0.3">
      <c r="A186" s="76">
        <v>160</v>
      </c>
      <c r="B186" s="18">
        <f t="shared" si="25"/>
        <v>-1580.1700587324092</v>
      </c>
      <c r="C186" s="85" t="str">
        <f t="shared" ca="1" si="24"/>
        <v>=$B$13</v>
      </c>
      <c r="D186" s="30"/>
      <c r="E186" s="35">
        <v>180</v>
      </c>
      <c r="F186" s="79">
        <f t="shared" si="23"/>
        <v>181992.23188969362</v>
      </c>
      <c r="G186" s="18">
        <f t="shared" si="18"/>
        <v>-1580.1700587324092</v>
      </c>
      <c r="H186" s="18">
        <f t="shared" si="19"/>
        <v>-985.79125606917398</v>
      </c>
      <c r="I186" s="18">
        <f t="shared" si="20"/>
        <v>-594.37880266323521</v>
      </c>
      <c r="J186" s="79">
        <f t="shared" si="21"/>
        <v>181397.85308703038</v>
      </c>
      <c r="K186" s="18">
        <f t="shared" si="22"/>
        <v>-1580.1700587324092</v>
      </c>
      <c r="L186" s="30"/>
    </row>
    <row r="187" spans="1:12" x14ac:dyDescent="0.3">
      <c r="A187" s="76">
        <v>161</v>
      </c>
      <c r="B187" s="18">
        <f t="shared" si="25"/>
        <v>-1580.1700587324092</v>
      </c>
      <c r="C187" s="85" t="str">
        <f t="shared" ca="1" si="24"/>
        <v>=$B$13</v>
      </c>
      <c r="D187" s="30"/>
      <c r="E187" s="35">
        <v>181</v>
      </c>
      <c r="F187" s="79">
        <f t="shared" si="23"/>
        <v>181397.85308703038</v>
      </c>
      <c r="G187" s="18">
        <f t="shared" si="18"/>
        <v>-1580.1700587324092</v>
      </c>
      <c r="H187" s="18">
        <f t="shared" si="19"/>
        <v>-982.57170422141473</v>
      </c>
      <c r="I187" s="18">
        <f t="shared" si="20"/>
        <v>-597.59835451099445</v>
      </c>
      <c r="J187" s="79">
        <f t="shared" si="21"/>
        <v>180800.25473251939</v>
      </c>
      <c r="K187" s="18">
        <f t="shared" si="22"/>
        <v>-1580.1700587324092</v>
      </c>
      <c r="L187" s="30"/>
    </row>
    <row r="188" spans="1:12" x14ac:dyDescent="0.3">
      <c r="A188" s="76">
        <v>162</v>
      </c>
      <c r="B188" s="18">
        <f t="shared" si="25"/>
        <v>-1580.1700587324092</v>
      </c>
      <c r="C188" s="85" t="str">
        <f t="shared" ca="1" si="24"/>
        <v>=$B$13</v>
      </c>
      <c r="D188" s="30"/>
      <c r="E188" s="35">
        <v>182</v>
      </c>
      <c r="F188" s="79">
        <f t="shared" si="23"/>
        <v>180800.25473251939</v>
      </c>
      <c r="G188" s="18">
        <f t="shared" si="18"/>
        <v>-1580.1700587324092</v>
      </c>
      <c r="H188" s="18">
        <f t="shared" si="19"/>
        <v>-979.33471313448035</v>
      </c>
      <c r="I188" s="18">
        <f t="shared" si="20"/>
        <v>-600.83534559792895</v>
      </c>
      <c r="J188" s="79">
        <f t="shared" si="21"/>
        <v>180199.41938692145</v>
      </c>
      <c r="K188" s="18">
        <f t="shared" si="22"/>
        <v>-1580.1700587324094</v>
      </c>
      <c r="L188" s="30"/>
    </row>
    <row r="189" spans="1:12" x14ac:dyDescent="0.3">
      <c r="A189" s="76">
        <v>163</v>
      </c>
      <c r="B189" s="18">
        <f t="shared" si="25"/>
        <v>-1580.1700587324092</v>
      </c>
      <c r="C189" s="85" t="str">
        <f t="shared" ca="1" si="24"/>
        <v>=$B$13</v>
      </c>
      <c r="D189" s="30"/>
      <c r="E189" s="35">
        <v>183</v>
      </c>
      <c r="F189" s="79">
        <f t="shared" si="23"/>
        <v>180199.41938692145</v>
      </c>
      <c r="G189" s="18">
        <f t="shared" si="18"/>
        <v>-1580.1700587324092</v>
      </c>
      <c r="H189" s="18">
        <f t="shared" si="19"/>
        <v>-976.08018834582458</v>
      </c>
      <c r="I189" s="18">
        <f t="shared" si="20"/>
        <v>-604.08987038658438</v>
      </c>
      <c r="J189" s="79">
        <f t="shared" si="21"/>
        <v>179595.32951653487</v>
      </c>
      <c r="K189" s="18">
        <f t="shared" si="22"/>
        <v>-1580.170058732409</v>
      </c>
      <c r="L189" s="30"/>
    </row>
    <row r="190" spans="1:12" x14ac:dyDescent="0.3">
      <c r="A190" s="76">
        <v>164</v>
      </c>
      <c r="B190" s="18">
        <f t="shared" si="25"/>
        <v>-1580.1700587324092</v>
      </c>
      <c r="C190" s="85" t="str">
        <f t="shared" ca="1" si="24"/>
        <v>=$B$13</v>
      </c>
      <c r="D190" s="30"/>
      <c r="E190" s="35">
        <v>184</v>
      </c>
      <c r="F190" s="79">
        <f t="shared" si="23"/>
        <v>179595.32951653487</v>
      </c>
      <c r="G190" s="18">
        <f t="shared" si="18"/>
        <v>-1580.1700587324092</v>
      </c>
      <c r="H190" s="18">
        <f t="shared" si="19"/>
        <v>-972.80803488123058</v>
      </c>
      <c r="I190" s="18">
        <f t="shared" si="20"/>
        <v>-607.36202385117838</v>
      </c>
      <c r="J190" s="79">
        <f t="shared" si="21"/>
        <v>178987.9674926837</v>
      </c>
      <c r="K190" s="18">
        <f t="shared" si="22"/>
        <v>-1580.170058732409</v>
      </c>
      <c r="L190" s="30"/>
    </row>
    <row r="191" spans="1:12" x14ac:dyDescent="0.3">
      <c r="A191" s="76">
        <v>165</v>
      </c>
      <c r="B191" s="18">
        <f t="shared" si="25"/>
        <v>-1580.1700587324092</v>
      </c>
      <c r="C191" s="85" t="str">
        <f t="shared" ca="1" si="24"/>
        <v>=$B$13</v>
      </c>
      <c r="D191" s="30"/>
      <c r="E191" s="35">
        <v>185</v>
      </c>
      <c r="F191" s="79">
        <f t="shared" si="23"/>
        <v>178987.9674926837</v>
      </c>
      <c r="G191" s="18">
        <f t="shared" si="18"/>
        <v>-1580.1700587324092</v>
      </c>
      <c r="H191" s="18">
        <f t="shared" si="19"/>
        <v>-969.51815725203676</v>
      </c>
      <c r="I191" s="18">
        <f t="shared" si="20"/>
        <v>-610.65190148037232</v>
      </c>
      <c r="J191" s="79">
        <f t="shared" si="21"/>
        <v>178377.31559120334</v>
      </c>
      <c r="K191" s="18">
        <f t="shared" si="22"/>
        <v>-1580.170058732409</v>
      </c>
      <c r="L191" s="30"/>
    </row>
    <row r="192" spans="1:12" x14ac:dyDescent="0.3">
      <c r="A192" s="76">
        <v>166</v>
      </c>
      <c r="B192" s="18">
        <f t="shared" si="25"/>
        <v>-1580.1700587324092</v>
      </c>
      <c r="C192" s="85" t="str">
        <f t="shared" ca="1" si="24"/>
        <v>=$B$13</v>
      </c>
      <c r="D192" s="30"/>
      <c r="E192" s="35">
        <v>186</v>
      </c>
      <c r="F192" s="79">
        <f t="shared" si="23"/>
        <v>178377.31559120334</v>
      </c>
      <c r="G192" s="18">
        <f t="shared" si="18"/>
        <v>-1580.1700587324092</v>
      </c>
      <c r="H192" s="18">
        <f t="shared" si="19"/>
        <v>-966.21045945235164</v>
      </c>
      <c r="I192" s="18">
        <f t="shared" si="20"/>
        <v>-613.95959928005766</v>
      </c>
      <c r="J192" s="79">
        <f t="shared" si="21"/>
        <v>177763.35599192328</v>
      </c>
      <c r="K192" s="18">
        <f t="shared" si="22"/>
        <v>-1580.1700587324094</v>
      </c>
      <c r="L192" s="30"/>
    </row>
    <row r="193" spans="1:12" x14ac:dyDescent="0.3">
      <c r="A193" s="76">
        <v>167</v>
      </c>
      <c r="B193" s="18">
        <f t="shared" si="25"/>
        <v>-1580.1700587324092</v>
      </c>
      <c r="C193" s="85" t="str">
        <f t="shared" ca="1" si="24"/>
        <v>=$B$13</v>
      </c>
      <c r="D193" s="30"/>
      <c r="E193" s="35">
        <v>187</v>
      </c>
      <c r="F193" s="79">
        <f t="shared" si="23"/>
        <v>177763.35599192328</v>
      </c>
      <c r="G193" s="18">
        <f t="shared" si="18"/>
        <v>-1580.1700587324092</v>
      </c>
      <c r="H193" s="18">
        <f t="shared" si="19"/>
        <v>-962.88484495625141</v>
      </c>
      <c r="I193" s="18">
        <f t="shared" si="20"/>
        <v>-617.28521377615789</v>
      </c>
      <c r="J193" s="79">
        <f t="shared" si="21"/>
        <v>177146.07077814711</v>
      </c>
      <c r="K193" s="18">
        <f t="shared" si="22"/>
        <v>-1580.1700587324094</v>
      </c>
      <c r="L193" s="30"/>
    </row>
    <row r="194" spans="1:12" x14ac:dyDescent="0.3">
      <c r="A194" s="76">
        <v>168</v>
      </c>
      <c r="B194" s="18">
        <f t="shared" si="25"/>
        <v>-1580.1700587324092</v>
      </c>
      <c r="C194" s="85" t="str">
        <f t="shared" ca="1" si="24"/>
        <v>=$B$13</v>
      </c>
      <c r="D194" s="30"/>
      <c r="E194" s="35">
        <v>188</v>
      </c>
      <c r="F194" s="79">
        <f t="shared" si="23"/>
        <v>177146.07077814711</v>
      </c>
      <c r="G194" s="18">
        <f t="shared" si="18"/>
        <v>-1580.1700587324092</v>
      </c>
      <c r="H194" s="18">
        <f t="shared" si="19"/>
        <v>-959.54121671496375</v>
      </c>
      <c r="I194" s="18">
        <f t="shared" si="20"/>
        <v>-620.62884201744544</v>
      </c>
      <c r="J194" s="79">
        <f t="shared" si="21"/>
        <v>176525.44193612968</v>
      </c>
      <c r="K194" s="18">
        <f t="shared" si="22"/>
        <v>-1580.1700587324092</v>
      </c>
      <c r="L194" s="30"/>
    </row>
    <row r="195" spans="1:12" x14ac:dyDescent="0.3">
      <c r="A195" s="76">
        <v>169</v>
      </c>
      <c r="B195" s="18">
        <f t="shared" si="25"/>
        <v>-1580.1700587324092</v>
      </c>
      <c r="C195" s="85" t="str">
        <f t="shared" ca="1" si="24"/>
        <v>=$B$13</v>
      </c>
      <c r="D195" s="30"/>
      <c r="E195" s="35">
        <v>189</v>
      </c>
      <c r="F195" s="79">
        <f t="shared" si="23"/>
        <v>176525.44193612968</v>
      </c>
      <c r="G195" s="18">
        <f t="shared" si="18"/>
        <v>-1580.1700587324092</v>
      </c>
      <c r="H195" s="18">
        <f t="shared" si="19"/>
        <v>-956.17947715403591</v>
      </c>
      <c r="I195" s="18">
        <f t="shared" si="20"/>
        <v>-623.99058157837328</v>
      </c>
      <c r="J195" s="79">
        <f t="shared" si="21"/>
        <v>175901.4513545513</v>
      </c>
      <c r="K195" s="18">
        <f t="shared" si="22"/>
        <v>-1580.1700587324092</v>
      </c>
      <c r="L195" s="30"/>
    </row>
    <row r="196" spans="1:12" x14ac:dyDescent="0.3">
      <c r="A196" s="76">
        <v>170</v>
      </c>
      <c r="B196" s="18">
        <f t="shared" si="25"/>
        <v>-1580.1700587324092</v>
      </c>
      <c r="C196" s="85" t="str">
        <f t="shared" ca="1" si="24"/>
        <v>=$B$13</v>
      </c>
      <c r="D196" s="30"/>
      <c r="E196" s="35">
        <v>190</v>
      </c>
      <c r="F196" s="79">
        <f t="shared" si="23"/>
        <v>175901.4513545513</v>
      </c>
      <c r="G196" s="18">
        <f t="shared" si="18"/>
        <v>-1580.1700587324092</v>
      </c>
      <c r="H196" s="18">
        <f t="shared" si="19"/>
        <v>-952.79952817048661</v>
      </c>
      <c r="I196" s="18">
        <f t="shared" si="20"/>
        <v>-627.37053056192281</v>
      </c>
      <c r="J196" s="79">
        <f t="shared" si="21"/>
        <v>175274.08082398938</v>
      </c>
      <c r="K196" s="18">
        <f t="shared" si="22"/>
        <v>-1580.1700587324094</v>
      </c>
      <c r="L196" s="30"/>
    </row>
    <row r="197" spans="1:12" x14ac:dyDescent="0.3">
      <c r="A197" s="76">
        <v>171</v>
      </c>
      <c r="B197" s="18">
        <f t="shared" si="25"/>
        <v>-1580.1700587324092</v>
      </c>
      <c r="C197" s="85" t="str">
        <f t="shared" ca="1" si="24"/>
        <v>=$B$13</v>
      </c>
      <c r="D197" s="30"/>
      <c r="E197" s="35">
        <v>191</v>
      </c>
      <c r="F197" s="79">
        <f t="shared" si="23"/>
        <v>175274.08082398938</v>
      </c>
      <c r="G197" s="18">
        <f t="shared" si="18"/>
        <v>-1580.1700587324092</v>
      </c>
      <c r="H197" s="18">
        <f t="shared" si="19"/>
        <v>-949.40127112994264</v>
      </c>
      <c r="I197" s="18">
        <f t="shared" si="20"/>
        <v>-630.76878760246655</v>
      </c>
      <c r="J197" s="79">
        <f t="shared" si="21"/>
        <v>174643.31203638692</v>
      </c>
      <c r="K197" s="18">
        <f t="shared" si="22"/>
        <v>-1580.1700587324092</v>
      </c>
      <c r="L197" s="30"/>
    </row>
    <row r="198" spans="1:12" x14ac:dyDescent="0.3">
      <c r="A198" s="76">
        <v>172</v>
      </c>
      <c r="B198" s="18">
        <f t="shared" si="25"/>
        <v>-1580.1700587324092</v>
      </c>
      <c r="C198" s="85" t="str">
        <f t="shared" ca="1" si="24"/>
        <v>=$B$13</v>
      </c>
      <c r="D198" s="30"/>
      <c r="E198" s="35">
        <v>192</v>
      </c>
      <c r="F198" s="79">
        <f t="shared" si="23"/>
        <v>174643.31203638692</v>
      </c>
      <c r="G198" s="18">
        <f t="shared" si="18"/>
        <v>-1580.1700587324092</v>
      </c>
      <c r="H198" s="18">
        <f t="shared" si="19"/>
        <v>-945.98460686376256</v>
      </c>
      <c r="I198" s="18">
        <f t="shared" si="20"/>
        <v>-634.18545186864662</v>
      </c>
      <c r="J198" s="79">
        <f t="shared" si="21"/>
        <v>174009.12658451826</v>
      </c>
      <c r="K198" s="18">
        <f t="shared" si="22"/>
        <v>-1580.1700587324092</v>
      </c>
      <c r="L198" s="30"/>
    </row>
    <row r="199" spans="1:12" x14ac:dyDescent="0.3">
      <c r="A199" s="76">
        <v>173</v>
      </c>
      <c r="B199" s="18">
        <f t="shared" si="25"/>
        <v>-1580.1700587324092</v>
      </c>
      <c r="C199" s="85" t="str">
        <f t="shared" ca="1" si="24"/>
        <v>=$B$13</v>
      </c>
      <c r="D199" s="30"/>
      <c r="E199" s="35">
        <v>193</v>
      </c>
      <c r="F199" s="79">
        <f t="shared" si="23"/>
        <v>174009.12658451826</v>
      </c>
      <c r="G199" s="18">
        <f t="shared" si="18"/>
        <v>-1580.1700587324092</v>
      </c>
      <c r="H199" s="18">
        <f t="shared" si="19"/>
        <v>-942.54943566614077</v>
      </c>
      <c r="I199" s="18">
        <f t="shared" si="20"/>
        <v>-637.62062306626842</v>
      </c>
      <c r="J199" s="79">
        <f t="shared" si="21"/>
        <v>173371.505961452</v>
      </c>
      <c r="K199" s="18">
        <f t="shared" si="22"/>
        <v>-1580.1700587324092</v>
      </c>
      <c r="L199" s="30"/>
    </row>
    <row r="200" spans="1:12" x14ac:dyDescent="0.3">
      <c r="A200" s="76">
        <v>174</v>
      </c>
      <c r="B200" s="18">
        <f t="shared" si="25"/>
        <v>-1580.1700587324092</v>
      </c>
      <c r="C200" s="85" t="str">
        <f t="shared" ca="1" si="24"/>
        <v>=$B$13</v>
      </c>
      <c r="D200" s="30"/>
      <c r="E200" s="35">
        <v>194</v>
      </c>
      <c r="F200" s="79">
        <f t="shared" si="23"/>
        <v>173371.505961452</v>
      </c>
      <c r="G200" s="18">
        <f t="shared" ref="G200:G263" si="26">$B$13</f>
        <v>-1580.1700587324092</v>
      </c>
      <c r="H200" s="18">
        <f t="shared" ref="H200:H263" si="27">IPMT($B$8/12,$E200,$B$7*12,$B$6)</f>
        <v>-939.09565729119868</v>
      </c>
      <c r="I200" s="18">
        <f t="shared" ref="I200:I263" si="28">PPMT($B$8/12,$E200,$B$7*12,$B$6)</f>
        <v>-641.07440144121074</v>
      </c>
      <c r="J200" s="79">
        <f t="shared" ref="J200:J263" si="29">F200+I200</f>
        <v>172730.43156001079</v>
      </c>
      <c r="K200" s="18">
        <f t="shared" ref="K200:K263" si="30">H200+I200</f>
        <v>-1580.1700587324094</v>
      </c>
      <c r="L200" s="30"/>
    </row>
    <row r="201" spans="1:12" x14ac:dyDescent="0.3">
      <c r="A201" s="76">
        <v>175</v>
      </c>
      <c r="B201" s="18">
        <f t="shared" si="25"/>
        <v>-1580.1700587324092</v>
      </c>
      <c r="C201" s="85" t="str">
        <f t="shared" ca="1" si="24"/>
        <v>=$B$13</v>
      </c>
      <c r="D201" s="30"/>
      <c r="E201" s="35">
        <v>195</v>
      </c>
      <c r="F201" s="79">
        <f t="shared" ref="F201:F264" si="31">J200</f>
        <v>172730.43156001079</v>
      </c>
      <c r="G201" s="18">
        <f t="shared" si="26"/>
        <v>-1580.1700587324092</v>
      </c>
      <c r="H201" s="18">
        <f t="shared" si="27"/>
        <v>-935.62317095005869</v>
      </c>
      <c r="I201" s="18">
        <f t="shared" si="28"/>
        <v>-644.54688778235061</v>
      </c>
      <c r="J201" s="79">
        <f t="shared" si="29"/>
        <v>172085.88467222845</v>
      </c>
      <c r="K201" s="18">
        <f t="shared" si="30"/>
        <v>-1580.1700587324094</v>
      </c>
      <c r="L201" s="30"/>
    </row>
    <row r="202" spans="1:12" x14ac:dyDescent="0.3">
      <c r="A202" s="76">
        <v>176</v>
      </c>
      <c r="B202" s="18">
        <f t="shared" si="25"/>
        <v>-1580.1700587324092</v>
      </c>
      <c r="C202" s="85" t="str">
        <f t="shared" ca="1" si="24"/>
        <v>=$B$13</v>
      </c>
      <c r="D202" s="30"/>
      <c r="E202" s="35">
        <v>196</v>
      </c>
      <c r="F202" s="79">
        <f t="shared" si="31"/>
        <v>172085.88467222845</v>
      </c>
      <c r="G202" s="18">
        <f t="shared" si="26"/>
        <v>-1580.1700587324092</v>
      </c>
      <c r="H202" s="18">
        <f t="shared" si="27"/>
        <v>-932.13187530790435</v>
      </c>
      <c r="I202" s="18">
        <f t="shared" si="28"/>
        <v>-648.03818342450495</v>
      </c>
      <c r="J202" s="79">
        <f t="shared" si="29"/>
        <v>171437.84648880395</v>
      </c>
      <c r="K202" s="18">
        <f t="shared" si="30"/>
        <v>-1580.1700587324094</v>
      </c>
      <c r="L202" s="30"/>
    </row>
    <row r="203" spans="1:12" x14ac:dyDescent="0.3">
      <c r="A203" s="76">
        <v>177</v>
      </c>
      <c r="B203" s="18">
        <f t="shared" si="25"/>
        <v>-1580.1700587324092</v>
      </c>
      <c r="C203" s="85" t="str">
        <f t="shared" ca="1" si="24"/>
        <v>=$B$13</v>
      </c>
      <c r="D203" s="30"/>
      <c r="E203" s="35">
        <v>197</v>
      </c>
      <c r="F203" s="79">
        <f t="shared" si="31"/>
        <v>171437.84648880395</v>
      </c>
      <c r="G203" s="18">
        <f t="shared" si="26"/>
        <v>-1580.1700587324092</v>
      </c>
      <c r="H203" s="18">
        <f t="shared" si="27"/>
        <v>-928.62166848102152</v>
      </c>
      <c r="I203" s="18">
        <f t="shared" si="28"/>
        <v>-651.54839025138779</v>
      </c>
      <c r="J203" s="79">
        <f t="shared" si="29"/>
        <v>170786.29809855256</v>
      </c>
      <c r="K203" s="18">
        <f t="shared" si="30"/>
        <v>-1580.1700587324094</v>
      </c>
      <c r="L203" s="30"/>
    </row>
    <row r="204" spans="1:12" x14ac:dyDescent="0.3">
      <c r="A204" s="76">
        <v>178</v>
      </c>
      <c r="B204" s="18">
        <f t="shared" si="25"/>
        <v>-1580.1700587324092</v>
      </c>
      <c r="C204" s="85" t="str">
        <f t="shared" ca="1" si="24"/>
        <v>=$B$13</v>
      </c>
      <c r="D204" s="30"/>
      <c r="E204" s="35">
        <v>198</v>
      </c>
      <c r="F204" s="79">
        <f t="shared" si="31"/>
        <v>170786.29809855256</v>
      </c>
      <c r="G204" s="18">
        <f t="shared" si="26"/>
        <v>-1580.1700587324092</v>
      </c>
      <c r="H204" s="18">
        <f t="shared" si="27"/>
        <v>-925.0924480338266</v>
      </c>
      <c r="I204" s="18">
        <f t="shared" si="28"/>
        <v>-655.07761069858282</v>
      </c>
      <c r="J204" s="79">
        <f t="shared" si="29"/>
        <v>170131.22048785398</v>
      </c>
      <c r="K204" s="18">
        <f t="shared" si="30"/>
        <v>-1580.1700587324094</v>
      </c>
      <c r="L204" s="30"/>
    </row>
    <row r="205" spans="1:12" x14ac:dyDescent="0.3">
      <c r="A205" s="76">
        <v>179</v>
      </c>
      <c r="B205" s="18">
        <f t="shared" si="25"/>
        <v>-1580.1700587324092</v>
      </c>
      <c r="C205" s="85" t="str">
        <f t="shared" ca="1" si="24"/>
        <v>=$B$13</v>
      </c>
      <c r="D205" s="30"/>
      <c r="E205" s="35">
        <v>199</v>
      </c>
      <c r="F205" s="79">
        <f t="shared" si="31"/>
        <v>170131.22048785398</v>
      </c>
      <c r="G205" s="18">
        <f t="shared" si="26"/>
        <v>-1580.1700587324092</v>
      </c>
      <c r="H205" s="18">
        <f t="shared" si="27"/>
        <v>-921.54411097587592</v>
      </c>
      <c r="I205" s="18">
        <f t="shared" si="28"/>
        <v>-658.62594775653349</v>
      </c>
      <c r="J205" s="79">
        <f t="shared" si="29"/>
        <v>169472.59454009743</v>
      </c>
      <c r="K205" s="18">
        <f t="shared" si="30"/>
        <v>-1580.1700587324094</v>
      </c>
      <c r="L205" s="30"/>
    </row>
    <row r="206" spans="1:12" x14ac:dyDescent="0.3">
      <c r="A206" s="76">
        <v>180</v>
      </c>
      <c r="B206" s="18">
        <f t="shared" si="25"/>
        <v>-1580.1700587324092</v>
      </c>
      <c r="C206" s="85" t="str">
        <f t="shared" ca="1" si="24"/>
        <v>=$B$13</v>
      </c>
      <c r="D206" s="30"/>
      <c r="E206" s="35">
        <v>200</v>
      </c>
      <c r="F206" s="79">
        <f t="shared" si="31"/>
        <v>169472.59454009743</v>
      </c>
      <c r="G206" s="18">
        <f t="shared" si="26"/>
        <v>-1580.1700587324092</v>
      </c>
      <c r="H206" s="18">
        <f t="shared" si="27"/>
        <v>-917.97655375886131</v>
      </c>
      <c r="I206" s="18">
        <f t="shared" si="28"/>
        <v>-662.1935049735481</v>
      </c>
      <c r="J206" s="79">
        <f t="shared" si="29"/>
        <v>168810.40103512388</v>
      </c>
      <c r="K206" s="18">
        <f t="shared" si="30"/>
        <v>-1580.1700587324094</v>
      </c>
      <c r="L206" s="30"/>
    </row>
    <row r="207" spans="1:12" x14ac:dyDescent="0.3">
      <c r="A207" s="76">
        <v>181</v>
      </c>
      <c r="B207" s="18">
        <f t="shared" si="25"/>
        <v>-1580.1700587324092</v>
      </c>
      <c r="C207" s="85" t="str">
        <f t="shared" ca="1" si="24"/>
        <v>=$B$13</v>
      </c>
      <c r="D207" s="30"/>
      <c r="E207" s="35">
        <v>201</v>
      </c>
      <c r="F207" s="79">
        <f t="shared" si="31"/>
        <v>168810.40103512388</v>
      </c>
      <c r="G207" s="18">
        <f t="shared" si="26"/>
        <v>-1580.1700587324092</v>
      </c>
      <c r="H207" s="18">
        <f t="shared" si="27"/>
        <v>-914.38967227358785</v>
      </c>
      <c r="I207" s="18">
        <f t="shared" si="28"/>
        <v>-665.78038645882134</v>
      </c>
      <c r="J207" s="79">
        <f t="shared" si="29"/>
        <v>168144.62064866506</v>
      </c>
      <c r="K207" s="18">
        <f t="shared" si="30"/>
        <v>-1580.1700587324092</v>
      </c>
      <c r="L207" s="30"/>
    </row>
    <row r="208" spans="1:12" x14ac:dyDescent="0.3">
      <c r="A208" s="76">
        <v>182</v>
      </c>
      <c r="B208" s="18">
        <f t="shared" si="25"/>
        <v>-1580.1700587324092</v>
      </c>
      <c r="C208" s="85" t="str">
        <f t="shared" ca="1" si="24"/>
        <v>=$B$13</v>
      </c>
      <c r="D208" s="30"/>
      <c r="E208" s="35">
        <v>202</v>
      </c>
      <c r="F208" s="79">
        <f t="shared" si="31"/>
        <v>168144.62064866506</v>
      </c>
      <c r="G208" s="18">
        <f t="shared" si="26"/>
        <v>-1580.1700587324092</v>
      </c>
      <c r="H208" s="18">
        <f t="shared" si="27"/>
        <v>-910.78336184693592</v>
      </c>
      <c r="I208" s="18">
        <f t="shared" si="28"/>
        <v>-669.38669688547327</v>
      </c>
      <c r="J208" s="79">
        <f t="shared" si="29"/>
        <v>167475.23395177958</v>
      </c>
      <c r="K208" s="18">
        <f t="shared" si="30"/>
        <v>-1580.1700587324092</v>
      </c>
      <c r="L208" s="30"/>
    </row>
    <row r="209" spans="1:12" x14ac:dyDescent="0.3">
      <c r="A209" s="76">
        <v>183</v>
      </c>
      <c r="B209" s="18">
        <f t="shared" si="25"/>
        <v>-1580.1700587324092</v>
      </c>
      <c r="C209" s="85" t="str">
        <f t="shared" ca="1" si="24"/>
        <v>=$B$13</v>
      </c>
      <c r="D209" s="30"/>
      <c r="E209" s="35">
        <v>203</v>
      </c>
      <c r="F209" s="79">
        <f t="shared" si="31"/>
        <v>167475.23395177958</v>
      </c>
      <c r="G209" s="18">
        <f t="shared" si="26"/>
        <v>-1580.1700587324092</v>
      </c>
      <c r="H209" s="18">
        <f t="shared" si="27"/>
        <v>-907.15751723880612</v>
      </c>
      <c r="I209" s="18">
        <f t="shared" si="28"/>
        <v>-673.01254149360284</v>
      </c>
      <c r="J209" s="79">
        <f t="shared" si="29"/>
        <v>166802.22141028597</v>
      </c>
      <c r="K209" s="18">
        <f t="shared" si="30"/>
        <v>-1580.170058732409</v>
      </c>
      <c r="L209" s="30"/>
    </row>
    <row r="210" spans="1:12" x14ac:dyDescent="0.3">
      <c r="A210" s="76">
        <v>184</v>
      </c>
      <c r="B210" s="18">
        <f t="shared" si="25"/>
        <v>-1580.1700587324092</v>
      </c>
      <c r="C210" s="85" t="str">
        <f t="shared" ca="1" si="24"/>
        <v>=$B$13</v>
      </c>
      <c r="D210" s="30"/>
      <c r="E210" s="35">
        <v>204</v>
      </c>
      <c r="F210" s="79">
        <f t="shared" si="31"/>
        <v>166802.22141028597</v>
      </c>
      <c r="G210" s="18">
        <f t="shared" si="26"/>
        <v>-1580.1700587324092</v>
      </c>
      <c r="H210" s="18">
        <f t="shared" si="27"/>
        <v>-903.51203263904915</v>
      </c>
      <c r="I210" s="18">
        <f t="shared" si="28"/>
        <v>-676.65802609335992</v>
      </c>
      <c r="J210" s="79">
        <f t="shared" si="29"/>
        <v>166125.56338419262</v>
      </c>
      <c r="K210" s="18">
        <f t="shared" si="30"/>
        <v>-1580.170058732409</v>
      </c>
      <c r="L210" s="30"/>
    </row>
    <row r="211" spans="1:12" x14ac:dyDescent="0.3">
      <c r="A211" s="76">
        <v>185</v>
      </c>
      <c r="B211" s="18">
        <f t="shared" si="25"/>
        <v>-1580.1700587324092</v>
      </c>
      <c r="C211" s="85" t="str">
        <f t="shared" ca="1" si="24"/>
        <v>=$B$13</v>
      </c>
      <c r="D211" s="30"/>
      <c r="E211" s="35">
        <v>205</v>
      </c>
      <c r="F211" s="79">
        <f t="shared" si="31"/>
        <v>166125.56338419262</v>
      </c>
      <c r="G211" s="18">
        <f t="shared" si="26"/>
        <v>-1580.1700587324092</v>
      </c>
      <c r="H211" s="18">
        <f t="shared" si="27"/>
        <v>-899.84680166437681</v>
      </c>
      <c r="I211" s="18">
        <f t="shared" si="28"/>
        <v>-680.32325706803226</v>
      </c>
      <c r="J211" s="79">
        <f t="shared" si="29"/>
        <v>165445.24012712459</v>
      </c>
      <c r="K211" s="18">
        <f t="shared" si="30"/>
        <v>-1580.170058732409</v>
      </c>
      <c r="L211" s="30"/>
    </row>
    <row r="212" spans="1:12" x14ac:dyDescent="0.3">
      <c r="A212" s="76">
        <v>186</v>
      </c>
      <c r="B212" s="18">
        <f t="shared" si="25"/>
        <v>-1580.1700587324092</v>
      </c>
      <c r="C212" s="85" t="str">
        <f t="shared" ca="1" si="24"/>
        <v>=$B$13</v>
      </c>
      <c r="D212" s="30"/>
      <c r="E212" s="35">
        <v>206</v>
      </c>
      <c r="F212" s="79">
        <f t="shared" si="31"/>
        <v>165445.24012712459</v>
      </c>
      <c r="G212" s="18">
        <f t="shared" si="26"/>
        <v>-1580.1700587324092</v>
      </c>
      <c r="H212" s="18">
        <f t="shared" si="27"/>
        <v>-896.16171735525836</v>
      </c>
      <c r="I212" s="18">
        <f t="shared" si="28"/>
        <v>-684.00834137715083</v>
      </c>
      <c r="J212" s="79">
        <f t="shared" si="29"/>
        <v>164761.23178574743</v>
      </c>
      <c r="K212" s="18">
        <f t="shared" si="30"/>
        <v>-1580.1700587324092</v>
      </c>
      <c r="L212" s="30"/>
    </row>
    <row r="213" spans="1:12" x14ac:dyDescent="0.3">
      <c r="A213" s="76">
        <v>187</v>
      </c>
      <c r="B213" s="18">
        <f t="shared" si="25"/>
        <v>-1580.1700587324092</v>
      </c>
      <c r="C213" s="85" t="str">
        <f t="shared" ca="1" si="24"/>
        <v>=$B$13</v>
      </c>
      <c r="D213" s="30"/>
      <c r="E213" s="35">
        <v>207</v>
      </c>
      <c r="F213" s="79">
        <f t="shared" si="31"/>
        <v>164761.23178574743</v>
      </c>
      <c r="G213" s="18">
        <f t="shared" si="26"/>
        <v>-1580.1700587324092</v>
      </c>
      <c r="H213" s="18">
        <f t="shared" si="27"/>
        <v>-892.45667217279902</v>
      </c>
      <c r="I213" s="18">
        <f t="shared" si="28"/>
        <v>-687.71338655961051</v>
      </c>
      <c r="J213" s="79">
        <f t="shared" si="29"/>
        <v>164073.51839918783</v>
      </c>
      <c r="K213" s="18">
        <f t="shared" si="30"/>
        <v>-1580.1700587324094</v>
      </c>
      <c r="L213" s="30"/>
    </row>
    <row r="214" spans="1:12" x14ac:dyDescent="0.3">
      <c r="A214" s="76">
        <v>188</v>
      </c>
      <c r="B214" s="18">
        <f t="shared" si="25"/>
        <v>-1580.1700587324092</v>
      </c>
      <c r="C214" s="85" t="str">
        <f t="shared" ca="1" si="24"/>
        <v>=$B$13</v>
      </c>
      <c r="D214" s="30"/>
      <c r="E214" s="35">
        <v>208</v>
      </c>
      <c r="F214" s="79">
        <f t="shared" si="31"/>
        <v>164073.51839918783</v>
      </c>
      <c r="G214" s="18">
        <f t="shared" si="26"/>
        <v>-1580.1700587324092</v>
      </c>
      <c r="H214" s="18">
        <f t="shared" si="27"/>
        <v>-888.73155799560095</v>
      </c>
      <c r="I214" s="18">
        <f t="shared" si="28"/>
        <v>-691.43850073680835</v>
      </c>
      <c r="J214" s="79">
        <f t="shared" si="29"/>
        <v>163382.07989845102</v>
      </c>
      <c r="K214" s="18">
        <f t="shared" si="30"/>
        <v>-1580.1700587324094</v>
      </c>
      <c r="L214" s="30"/>
    </row>
    <row r="215" spans="1:12" x14ac:dyDescent="0.3">
      <c r="A215" s="76">
        <v>189</v>
      </c>
      <c r="B215" s="18">
        <f t="shared" si="25"/>
        <v>-1580.1700587324092</v>
      </c>
      <c r="C215" s="85" t="str">
        <f t="shared" ca="1" si="24"/>
        <v>=$B$13</v>
      </c>
      <c r="D215" s="30"/>
      <c r="E215" s="35">
        <v>209</v>
      </c>
      <c r="F215" s="79">
        <f t="shared" si="31"/>
        <v>163382.07989845102</v>
      </c>
      <c r="G215" s="18">
        <f t="shared" si="26"/>
        <v>-1580.1700587324092</v>
      </c>
      <c r="H215" s="18">
        <f t="shared" si="27"/>
        <v>-884.98626611660984</v>
      </c>
      <c r="I215" s="18">
        <f t="shared" si="28"/>
        <v>-695.18379261579935</v>
      </c>
      <c r="J215" s="79">
        <f t="shared" si="29"/>
        <v>162686.89610583521</v>
      </c>
      <c r="K215" s="18">
        <f t="shared" si="30"/>
        <v>-1580.1700587324092</v>
      </c>
      <c r="L215" s="30"/>
    </row>
    <row r="216" spans="1:12" x14ac:dyDescent="0.3">
      <c r="A216" s="76">
        <v>190</v>
      </c>
      <c r="B216" s="18">
        <f t="shared" si="25"/>
        <v>-1580.1700587324092</v>
      </c>
      <c r="C216" s="85" t="str">
        <f t="shared" ca="1" si="24"/>
        <v>=$B$13</v>
      </c>
      <c r="D216" s="30"/>
      <c r="E216" s="35">
        <v>210</v>
      </c>
      <c r="F216" s="79">
        <f t="shared" si="31"/>
        <v>162686.89610583521</v>
      </c>
      <c r="G216" s="18">
        <f t="shared" si="26"/>
        <v>-1580.1700587324092</v>
      </c>
      <c r="H216" s="18">
        <f t="shared" si="27"/>
        <v>-881.22068723994107</v>
      </c>
      <c r="I216" s="18">
        <f t="shared" si="28"/>
        <v>-698.94937149246834</v>
      </c>
      <c r="J216" s="79">
        <f t="shared" si="29"/>
        <v>161987.94673434275</v>
      </c>
      <c r="K216" s="18">
        <f t="shared" si="30"/>
        <v>-1580.1700587324094</v>
      </c>
      <c r="L216" s="30"/>
    </row>
    <row r="217" spans="1:12" x14ac:dyDescent="0.3">
      <c r="A217" s="76">
        <v>191</v>
      </c>
      <c r="B217" s="18">
        <f t="shared" si="25"/>
        <v>-1580.1700587324092</v>
      </c>
      <c r="C217" s="85" t="str">
        <f t="shared" ca="1" si="24"/>
        <v>=$B$13</v>
      </c>
      <c r="D217" s="30"/>
      <c r="E217" s="35">
        <v>211</v>
      </c>
      <c r="F217" s="79">
        <f t="shared" si="31"/>
        <v>161987.94673434275</v>
      </c>
      <c r="G217" s="18">
        <f t="shared" si="26"/>
        <v>-1580.1700587324092</v>
      </c>
      <c r="H217" s="18">
        <f t="shared" si="27"/>
        <v>-877.43471147769014</v>
      </c>
      <c r="I217" s="18">
        <f t="shared" si="28"/>
        <v>-702.73534725471916</v>
      </c>
      <c r="J217" s="79">
        <f t="shared" si="29"/>
        <v>161285.21138708803</v>
      </c>
      <c r="K217" s="18">
        <f t="shared" si="30"/>
        <v>-1580.1700587324094</v>
      </c>
      <c r="L217" s="30"/>
    </row>
    <row r="218" spans="1:12" x14ac:dyDescent="0.3">
      <c r="A218" s="76">
        <v>192</v>
      </c>
      <c r="B218" s="18">
        <f t="shared" si="25"/>
        <v>-1580.1700587324092</v>
      </c>
      <c r="C218" s="85" t="str">
        <f t="shared" ref="C218:C281" ca="1" si="32">_xlfn.FORMULATEXT(B218)</f>
        <v>=$B$13</v>
      </c>
      <c r="D218" s="30"/>
      <c r="E218" s="35">
        <v>212</v>
      </c>
      <c r="F218" s="79">
        <f t="shared" si="31"/>
        <v>161285.21138708803</v>
      </c>
      <c r="G218" s="18">
        <f t="shared" si="26"/>
        <v>-1580.1700587324092</v>
      </c>
      <c r="H218" s="18">
        <f t="shared" si="27"/>
        <v>-873.62822834672704</v>
      </c>
      <c r="I218" s="18">
        <f t="shared" si="28"/>
        <v>-706.54183038568215</v>
      </c>
      <c r="J218" s="79">
        <f t="shared" si="29"/>
        <v>160578.66955670234</v>
      </c>
      <c r="K218" s="18">
        <f t="shared" si="30"/>
        <v>-1580.1700587324092</v>
      </c>
      <c r="L218" s="30"/>
    </row>
    <row r="219" spans="1:12" x14ac:dyDescent="0.3">
      <c r="A219" s="76">
        <v>193</v>
      </c>
      <c r="B219" s="18">
        <f t="shared" si="25"/>
        <v>-1580.1700587324092</v>
      </c>
      <c r="C219" s="85" t="str">
        <f t="shared" ca="1" si="32"/>
        <v>=$B$13</v>
      </c>
      <c r="D219" s="30"/>
      <c r="E219" s="35">
        <v>213</v>
      </c>
      <c r="F219" s="79">
        <f t="shared" si="31"/>
        <v>160578.66955670234</v>
      </c>
      <c r="G219" s="18">
        <f t="shared" si="26"/>
        <v>-1580.1700587324092</v>
      </c>
      <c r="H219" s="18">
        <f t="shared" si="27"/>
        <v>-869.80112676547139</v>
      </c>
      <c r="I219" s="18">
        <f t="shared" si="28"/>
        <v>-710.36893196693791</v>
      </c>
      <c r="J219" s="79">
        <f t="shared" si="29"/>
        <v>159868.30062473539</v>
      </c>
      <c r="K219" s="18">
        <f t="shared" si="30"/>
        <v>-1580.1700587324094</v>
      </c>
      <c r="L219" s="30"/>
    </row>
    <row r="220" spans="1:12" x14ac:dyDescent="0.3">
      <c r="A220" s="76">
        <v>194</v>
      </c>
      <c r="B220" s="18">
        <f t="shared" ref="B220:B283" si="33">$B$13</f>
        <v>-1580.1700587324092</v>
      </c>
      <c r="C220" s="85" t="str">
        <f t="shared" ca="1" si="32"/>
        <v>=$B$13</v>
      </c>
      <c r="D220" s="30"/>
      <c r="E220" s="35">
        <v>214</v>
      </c>
      <c r="F220" s="79">
        <f t="shared" si="31"/>
        <v>159868.30062473539</v>
      </c>
      <c r="G220" s="18">
        <f t="shared" si="26"/>
        <v>-1580.1700587324092</v>
      </c>
      <c r="H220" s="18">
        <f t="shared" si="27"/>
        <v>-865.95329505065024</v>
      </c>
      <c r="I220" s="18">
        <f t="shared" si="28"/>
        <v>-714.21676368175883</v>
      </c>
      <c r="J220" s="79">
        <f t="shared" si="29"/>
        <v>159154.08386105363</v>
      </c>
      <c r="K220" s="18">
        <f t="shared" si="30"/>
        <v>-1580.170058732409</v>
      </c>
      <c r="L220" s="30"/>
    </row>
    <row r="221" spans="1:12" x14ac:dyDescent="0.3">
      <c r="A221" s="76">
        <v>195</v>
      </c>
      <c r="B221" s="18">
        <f t="shared" si="33"/>
        <v>-1580.1700587324092</v>
      </c>
      <c r="C221" s="85" t="str">
        <f t="shared" ca="1" si="32"/>
        <v>=$B$13</v>
      </c>
      <c r="D221" s="30"/>
      <c r="E221" s="35">
        <v>215</v>
      </c>
      <c r="F221" s="79">
        <f t="shared" si="31"/>
        <v>159154.08386105363</v>
      </c>
      <c r="G221" s="18">
        <f t="shared" si="26"/>
        <v>-1580.1700587324092</v>
      </c>
      <c r="H221" s="18">
        <f t="shared" si="27"/>
        <v>-862.0846209140409</v>
      </c>
      <c r="I221" s="18">
        <f t="shared" si="28"/>
        <v>-718.0854378183684</v>
      </c>
      <c r="J221" s="79">
        <f t="shared" si="29"/>
        <v>158435.99842323526</v>
      </c>
      <c r="K221" s="18">
        <f t="shared" si="30"/>
        <v>-1580.1700587324094</v>
      </c>
      <c r="L221" s="30"/>
    </row>
    <row r="222" spans="1:12" x14ac:dyDescent="0.3">
      <c r="A222" s="76">
        <v>196</v>
      </c>
      <c r="B222" s="18">
        <f t="shared" si="33"/>
        <v>-1580.1700587324092</v>
      </c>
      <c r="C222" s="85" t="str">
        <f t="shared" ca="1" si="32"/>
        <v>=$B$13</v>
      </c>
      <c r="D222" s="30"/>
      <c r="E222" s="35">
        <v>216</v>
      </c>
      <c r="F222" s="79">
        <f t="shared" si="31"/>
        <v>158435.99842323526</v>
      </c>
      <c r="G222" s="18">
        <f t="shared" si="26"/>
        <v>-1580.1700587324092</v>
      </c>
      <c r="H222" s="18">
        <f t="shared" si="27"/>
        <v>-858.19499145919133</v>
      </c>
      <c r="I222" s="18">
        <f t="shared" si="28"/>
        <v>-721.97506727321797</v>
      </c>
      <c r="J222" s="79">
        <f t="shared" si="29"/>
        <v>157714.02335596204</v>
      </c>
      <c r="K222" s="18">
        <f t="shared" si="30"/>
        <v>-1580.1700587324094</v>
      </c>
      <c r="L222" s="30"/>
    </row>
    <row r="223" spans="1:12" x14ac:dyDescent="0.3">
      <c r="A223" s="76">
        <v>197</v>
      </c>
      <c r="B223" s="18">
        <f t="shared" si="33"/>
        <v>-1580.1700587324092</v>
      </c>
      <c r="C223" s="85" t="str">
        <f t="shared" ca="1" si="32"/>
        <v>=$B$13</v>
      </c>
      <c r="D223" s="30"/>
      <c r="E223" s="35">
        <v>217</v>
      </c>
      <c r="F223" s="79">
        <f t="shared" si="31"/>
        <v>157714.02335596204</v>
      </c>
      <c r="G223" s="18">
        <f t="shared" si="26"/>
        <v>-1580.1700587324092</v>
      </c>
      <c r="H223" s="18">
        <f t="shared" si="27"/>
        <v>-854.28429317812788</v>
      </c>
      <c r="I223" s="18">
        <f t="shared" si="28"/>
        <v>-725.88576555428119</v>
      </c>
      <c r="J223" s="79">
        <f t="shared" si="29"/>
        <v>156988.13759040777</v>
      </c>
      <c r="K223" s="18">
        <f t="shared" si="30"/>
        <v>-1580.170058732409</v>
      </c>
      <c r="L223" s="30"/>
    </row>
    <row r="224" spans="1:12" x14ac:dyDescent="0.3">
      <c r="A224" s="76">
        <v>198</v>
      </c>
      <c r="B224" s="18">
        <f t="shared" si="33"/>
        <v>-1580.1700587324092</v>
      </c>
      <c r="C224" s="85" t="str">
        <f t="shared" ca="1" si="32"/>
        <v>=$B$13</v>
      </c>
      <c r="D224" s="30"/>
      <c r="E224" s="35">
        <v>218</v>
      </c>
      <c r="F224" s="79">
        <f t="shared" si="31"/>
        <v>156988.13759040777</v>
      </c>
      <c r="G224" s="18">
        <f t="shared" si="26"/>
        <v>-1580.1700587324092</v>
      </c>
      <c r="H224" s="18">
        <f t="shared" si="27"/>
        <v>-850.35241194804223</v>
      </c>
      <c r="I224" s="18">
        <f t="shared" si="28"/>
        <v>-729.81764678436696</v>
      </c>
      <c r="J224" s="79">
        <f t="shared" si="29"/>
        <v>156258.31994362341</v>
      </c>
      <c r="K224" s="18">
        <f t="shared" si="30"/>
        <v>-1580.1700587324092</v>
      </c>
      <c r="L224" s="30"/>
    </row>
    <row r="225" spans="1:12" x14ac:dyDescent="0.3">
      <c r="A225" s="76">
        <v>199</v>
      </c>
      <c r="B225" s="18">
        <f t="shared" si="33"/>
        <v>-1580.1700587324092</v>
      </c>
      <c r="C225" s="85" t="str">
        <f t="shared" ca="1" si="32"/>
        <v>=$B$13</v>
      </c>
      <c r="D225" s="30"/>
      <c r="E225" s="35">
        <v>219</v>
      </c>
      <c r="F225" s="79">
        <f t="shared" si="31"/>
        <v>156258.31994362341</v>
      </c>
      <c r="G225" s="18">
        <f t="shared" si="26"/>
        <v>-1580.1700587324092</v>
      </c>
      <c r="H225" s="18">
        <f t="shared" si="27"/>
        <v>-846.39923302796035</v>
      </c>
      <c r="I225" s="18">
        <f t="shared" si="28"/>
        <v>-733.77082570444895</v>
      </c>
      <c r="J225" s="79">
        <f t="shared" si="29"/>
        <v>155524.54911791897</v>
      </c>
      <c r="K225" s="18">
        <f t="shared" si="30"/>
        <v>-1580.1700587324094</v>
      </c>
      <c r="L225" s="30"/>
    </row>
    <row r="226" spans="1:12" x14ac:dyDescent="0.3">
      <c r="A226" s="76">
        <v>200</v>
      </c>
      <c r="B226" s="18">
        <f t="shared" si="33"/>
        <v>-1580.1700587324092</v>
      </c>
      <c r="C226" s="85" t="str">
        <f t="shared" ca="1" si="32"/>
        <v>=$B$13</v>
      </c>
      <c r="D226" s="30"/>
      <c r="E226" s="35">
        <v>220</v>
      </c>
      <c r="F226" s="79">
        <f t="shared" si="31"/>
        <v>155524.54911791897</v>
      </c>
      <c r="G226" s="18">
        <f t="shared" si="26"/>
        <v>-1580.1700587324092</v>
      </c>
      <c r="H226" s="18">
        <f t="shared" si="27"/>
        <v>-842.42464105539466</v>
      </c>
      <c r="I226" s="18">
        <f t="shared" si="28"/>
        <v>-737.74541767701464</v>
      </c>
      <c r="J226" s="79">
        <f t="shared" si="29"/>
        <v>154786.80370024196</v>
      </c>
      <c r="K226" s="18">
        <f t="shared" si="30"/>
        <v>-1580.1700587324094</v>
      </c>
      <c r="L226" s="30"/>
    </row>
    <row r="227" spans="1:12" x14ac:dyDescent="0.3">
      <c r="A227" s="76">
        <v>201</v>
      </c>
      <c r="B227" s="18">
        <f t="shared" si="33"/>
        <v>-1580.1700587324092</v>
      </c>
      <c r="C227" s="85" t="str">
        <f t="shared" ca="1" si="32"/>
        <v>=$B$13</v>
      </c>
      <c r="D227" s="30"/>
      <c r="E227" s="35">
        <v>221</v>
      </c>
      <c r="F227" s="79">
        <f t="shared" si="31"/>
        <v>154786.80370024196</v>
      </c>
      <c r="G227" s="18">
        <f t="shared" si="26"/>
        <v>-1580.1700587324092</v>
      </c>
      <c r="H227" s="18">
        <f t="shared" si="27"/>
        <v>-838.42852004297765</v>
      </c>
      <c r="I227" s="18">
        <f t="shared" si="28"/>
        <v>-741.74153868943176</v>
      </c>
      <c r="J227" s="79">
        <f t="shared" si="29"/>
        <v>154045.06216155252</v>
      </c>
      <c r="K227" s="18">
        <f t="shared" si="30"/>
        <v>-1580.1700587324094</v>
      </c>
      <c r="L227" s="30"/>
    </row>
    <row r="228" spans="1:12" x14ac:dyDescent="0.3">
      <c r="A228" s="76">
        <v>202</v>
      </c>
      <c r="B228" s="18">
        <f t="shared" si="33"/>
        <v>-1580.1700587324092</v>
      </c>
      <c r="C228" s="85" t="str">
        <f t="shared" ca="1" si="32"/>
        <v>=$B$13</v>
      </c>
      <c r="D228" s="30"/>
      <c r="E228" s="35">
        <v>222</v>
      </c>
      <c r="F228" s="79">
        <f t="shared" si="31"/>
        <v>154045.06216155252</v>
      </c>
      <c r="G228" s="18">
        <f t="shared" si="26"/>
        <v>-1580.1700587324092</v>
      </c>
      <c r="H228" s="18">
        <f t="shared" si="27"/>
        <v>-834.41075337507652</v>
      </c>
      <c r="I228" s="18">
        <f t="shared" si="28"/>
        <v>-745.75930535733301</v>
      </c>
      <c r="J228" s="79">
        <f t="shared" si="29"/>
        <v>153299.30285619519</v>
      </c>
      <c r="K228" s="18">
        <f t="shared" si="30"/>
        <v>-1580.1700587324094</v>
      </c>
      <c r="L228" s="30"/>
    </row>
    <row r="229" spans="1:12" x14ac:dyDescent="0.3">
      <c r="A229" s="76">
        <v>203</v>
      </c>
      <c r="B229" s="18">
        <f t="shared" si="33"/>
        <v>-1580.1700587324092</v>
      </c>
      <c r="C229" s="85" t="str">
        <f t="shared" ca="1" si="32"/>
        <v>=$B$13</v>
      </c>
      <c r="D229" s="30"/>
      <c r="E229" s="35">
        <v>223</v>
      </c>
      <c r="F229" s="79">
        <f t="shared" si="31"/>
        <v>153299.30285619519</v>
      </c>
      <c r="G229" s="18">
        <f t="shared" si="26"/>
        <v>-1580.1700587324092</v>
      </c>
      <c r="H229" s="18">
        <f t="shared" si="27"/>
        <v>-830.37122380439087</v>
      </c>
      <c r="I229" s="18">
        <f t="shared" si="28"/>
        <v>-749.79883492801844</v>
      </c>
      <c r="J229" s="79">
        <f t="shared" si="29"/>
        <v>152549.50402126717</v>
      </c>
      <c r="K229" s="18">
        <f t="shared" si="30"/>
        <v>-1580.1700587324094</v>
      </c>
      <c r="L229" s="30"/>
    </row>
    <row r="230" spans="1:12" x14ac:dyDescent="0.3">
      <c r="A230" s="76">
        <v>204</v>
      </c>
      <c r="B230" s="18">
        <f t="shared" si="33"/>
        <v>-1580.1700587324092</v>
      </c>
      <c r="C230" s="85" t="str">
        <f t="shared" ca="1" si="32"/>
        <v>=$B$13</v>
      </c>
      <c r="D230" s="30"/>
      <c r="E230" s="35">
        <v>224</v>
      </c>
      <c r="F230" s="79">
        <f t="shared" si="31"/>
        <v>152549.50402126717</v>
      </c>
      <c r="G230" s="18">
        <f t="shared" si="26"/>
        <v>-1580.1700587324092</v>
      </c>
      <c r="H230" s="18">
        <f t="shared" si="27"/>
        <v>-826.30981344853069</v>
      </c>
      <c r="I230" s="18">
        <f t="shared" si="28"/>
        <v>-753.8602452838785</v>
      </c>
      <c r="J230" s="79">
        <f t="shared" si="29"/>
        <v>151795.64377598331</v>
      </c>
      <c r="K230" s="18">
        <f t="shared" si="30"/>
        <v>-1580.1700587324092</v>
      </c>
      <c r="L230" s="30"/>
    </row>
    <row r="231" spans="1:12" x14ac:dyDescent="0.3">
      <c r="A231" s="76">
        <v>205</v>
      </c>
      <c r="B231" s="18">
        <f t="shared" si="33"/>
        <v>-1580.1700587324092</v>
      </c>
      <c r="C231" s="85" t="str">
        <f t="shared" ca="1" si="32"/>
        <v>=$B$13</v>
      </c>
      <c r="D231" s="30"/>
      <c r="E231" s="35">
        <v>225</v>
      </c>
      <c r="F231" s="79">
        <f t="shared" si="31"/>
        <v>151795.64377598331</v>
      </c>
      <c r="G231" s="18">
        <f t="shared" si="26"/>
        <v>-1580.1700587324092</v>
      </c>
      <c r="H231" s="18">
        <f t="shared" si="27"/>
        <v>-822.22640378657638</v>
      </c>
      <c r="I231" s="18">
        <f t="shared" si="28"/>
        <v>-757.9436549458328</v>
      </c>
      <c r="J231" s="79">
        <f t="shared" si="29"/>
        <v>151037.70012103749</v>
      </c>
      <c r="K231" s="18">
        <f t="shared" si="30"/>
        <v>-1580.1700587324092</v>
      </c>
      <c r="L231" s="30"/>
    </row>
    <row r="232" spans="1:12" x14ac:dyDescent="0.3">
      <c r="A232" s="76">
        <v>206</v>
      </c>
      <c r="B232" s="18">
        <f t="shared" si="33"/>
        <v>-1580.1700587324092</v>
      </c>
      <c r="C232" s="85" t="str">
        <f t="shared" ca="1" si="32"/>
        <v>=$B$13</v>
      </c>
      <c r="D232" s="30"/>
      <c r="E232" s="35">
        <v>226</v>
      </c>
      <c r="F232" s="79">
        <f t="shared" si="31"/>
        <v>151037.70012103749</v>
      </c>
      <c r="G232" s="18">
        <f t="shared" si="26"/>
        <v>-1580.1700587324092</v>
      </c>
      <c r="H232" s="18">
        <f t="shared" si="27"/>
        <v>-818.12087565561978</v>
      </c>
      <c r="I232" s="18">
        <f t="shared" si="28"/>
        <v>-762.04918307678952</v>
      </c>
      <c r="J232" s="79">
        <f t="shared" si="29"/>
        <v>150275.65093796069</v>
      </c>
      <c r="K232" s="18">
        <f t="shared" si="30"/>
        <v>-1580.1700587324094</v>
      </c>
      <c r="L232" s="30"/>
    </row>
    <row r="233" spans="1:12" x14ac:dyDescent="0.3">
      <c r="A233" s="76">
        <v>207</v>
      </c>
      <c r="B233" s="18">
        <f t="shared" si="33"/>
        <v>-1580.1700587324092</v>
      </c>
      <c r="C233" s="85" t="str">
        <f t="shared" ca="1" si="32"/>
        <v>=$B$13</v>
      </c>
      <c r="D233" s="30"/>
      <c r="E233" s="35">
        <v>227</v>
      </c>
      <c r="F233" s="79">
        <f t="shared" si="31"/>
        <v>150275.65093796069</v>
      </c>
      <c r="G233" s="18">
        <f t="shared" si="26"/>
        <v>-1580.1700587324092</v>
      </c>
      <c r="H233" s="18">
        <f t="shared" si="27"/>
        <v>-813.99310924728729</v>
      </c>
      <c r="I233" s="18">
        <f t="shared" si="28"/>
        <v>-766.17694948512201</v>
      </c>
      <c r="J233" s="79">
        <f t="shared" si="29"/>
        <v>149509.47398847557</v>
      </c>
      <c r="K233" s="18">
        <f t="shared" si="30"/>
        <v>-1580.1700587324094</v>
      </c>
      <c r="L233" s="30"/>
    </row>
    <row r="234" spans="1:12" x14ac:dyDescent="0.3">
      <c r="A234" s="76">
        <v>208</v>
      </c>
      <c r="B234" s="18">
        <f t="shared" si="33"/>
        <v>-1580.1700587324092</v>
      </c>
      <c r="C234" s="85" t="str">
        <f t="shared" ca="1" si="32"/>
        <v>=$B$13</v>
      </c>
      <c r="D234" s="30"/>
      <c r="E234" s="35">
        <v>228</v>
      </c>
      <c r="F234" s="79">
        <f t="shared" si="31"/>
        <v>149509.47398847557</v>
      </c>
      <c r="G234" s="18">
        <f t="shared" si="26"/>
        <v>-1580.1700587324092</v>
      </c>
      <c r="H234" s="18">
        <f t="shared" si="27"/>
        <v>-809.84298410424287</v>
      </c>
      <c r="I234" s="18">
        <f t="shared" si="28"/>
        <v>-770.32707462816643</v>
      </c>
      <c r="J234" s="79">
        <f t="shared" si="29"/>
        <v>148739.14691384739</v>
      </c>
      <c r="K234" s="18">
        <f t="shared" si="30"/>
        <v>-1580.1700587324094</v>
      </c>
      <c r="L234" s="30"/>
    </row>
    <row r="235" spans="1:12" x14ac:dyDescent="0.3">
      <c r="A235" s="76">
        <v>209</v>
      </c>
      <c r="B235" s="18">
        <f t="shared" si="33"/>
        <v>-1580.1700587324092</v>
      </c>
      <c r="C235" s="85" t="str">
        <f t="shared" ca="1" si="32"/>
        <v>=$B$13</v>
      </c>
      <c r="D235" s="30"/>
      <c r="E235" s="35">
        <v>229</v>
      </c>
      <c r="F235" s="79">
        <f t="shared" si="31"/>
        <v>148739.14691384739</v>
      </c>
      <c r="G235" s="18">
        <f t="shared" si="26"/>
        <v>-1580.1700587324092</v>
      </c>
      <c r="H235" s="18">
        <f t="shared" si="27"/>
        <v>-805.67037911667342</v>
      </c>
      <c r="I235" s="18">
        <f t="shared" si="28"/>
        <v>-774.49967961573589</v>
      </c>
      <c r="J235" s="79">
        <f t="shared" si="29"/>
        <v>147964.64723423164</v>
      </c>
      <c r="K235" s="18">
        <f t="shared" si="30"/>
        <v>-1580.1700587324094</v>
      </c>
      <c r="L235" s="30"/>
    </row>
    <row r="236" spans="1:12" x14ac:dyDescent="0.3">
      <c r="A236" s="76">
        <v>210</v>
      </c>
      <c r="B236" s="18">
        <f t="shared" si="33"/>
        <v>-1580.1700587324092</v>
      </c>
      <c r="C236" s="85" t="str">
        <f t="shared" ca="1" si="32"/>
        <v>=$B$13</v>
      </c>
      <c r="D236" s="30"/>
      <c r="E236" s="35">
        <v>230</v>
      </c>
      <c r="F236" s="79">
        <f t="shared" si="31"/>
        <v>147964.64723423164</v>
      </c>
      <c r="G236" s="18">
        <f t="shared" si="26"/>
        <v>-1580.1700587324092</v>
      </c>
      <c r="H236" s="18">
        <f t="shared" si="27"/>
        <v>-801.47517251875502</v>
      </c>
      <c r="I236" s="18">
        <f t="shared" si="28"/>
        <v>-778.69488621365417</v>
      </c>
      <c r="J236" s="79">
        <f t="shared" si="29"/>
        <v>147185.95234801798</v>
      </c>
      <c r="K236" s="18">
        <f t="shared" si="30"/>
        <v>-1580.1700587324092</v>
      </c>
      <c r="L236" s="30"/>
    </row>
    <row r="237" spans="1:12" x14ac:dyDescent="0.3">
      <c r="A237" s="76">
        <v>211</v>
      </c>
      <c r="B237" s="18">
        <f t="shared" si="33"/>
        <v>-1580.1700587324092</v>
      </c>
      <c r="C237" s="85" t="str">
        <f t="shared" ca="1" si="32"/>
        <v>=$B$13</v>
      </c>
      <c r="D237" s="30"/>
      <c r="E237" s="35">
        <v>231</v>
      </c>
      <c r="F237" s="79">
        <f t="shared" si="31"/>
        <v>147185.95234801798</v>
      </c>
      <c r="G237" s="18">
        <f t="shared" si="26"/>
        <v>-1580.1700587324092</v>
      </c>
      <c r="H237" s="18">
        <f t="shared" si="27"/>
        <v>-797.25724188509776</v>
      </c>
      <c r="I237" s="18">
        <f t="shared" si="28"/>
        <v>-782.91281684731155</v>
      </c>
      <c r="J237" s="79">
        <f t="shared" si="29"/>
        <v>146403.03953117065</v>
      </c>
      <c r="K237" s="18">
        <f t="shared" si="30"/>
        <v>-1580.1700587324094</v>
      </c>
      <c r="L237" s="30"/>
    </row>
    <row r="238" spans="1:12" x14ac:dyDescent="0.3">
      <c r="A238" s="76">
        <v>212</v>
      </c>
      <c r="B238" s="18">
        <f t="shared" si="33"/>
        <v>-1580.1700587324092</v>
      </c>
      <c r="C238" s="85" t="str">
        <f t="shared" ca="1" si="32"/>
        <v>=$B$13</v>
      </c>
      <c r="D238" s="30"/>
      <c r="E238" s="35">
        <v>232</v>
      </c>
      <c r="F238" s="79">
        <f t="shared" si="31"/>
        <v>146403.03953117065</v>
      </c>
      <c r="G238" s="18">
        <f t="shared" si="26"/>
        <v>-1580.1700587324092</v>
      </c>
      <c r="H238" s="18">
        <f t="shared" si="27"/>
        <v>-793.01646412717469</v>
      </c>
      <c r="I238" s="18">
        <f t="shared" si="28"/>
        <v>-787.1535946052345</v>
      </c>
      <c r="J238" s="79">
        <f t="shared" si="29"/>
        <v>145615.88593656541</v>
      </c>
      <c r="K238" s="18">
        <f t="shared" si="30"/>
        <v>-1580.1700587324092</v>
      </c>
      <c r="L238" s="30"/>
    </row>
    <row r="239" spans="1:12" x14ac:dyDescent="0.3">
      <c r="A239" s="76">
        <v>213</v>
      </c>
      <c r="B239" s="18">
        <f t="shared" si="33"/>
        <v>-1580.1700587324092</v>
      </c>
      <c r="C239" s="85" t="str">
        <f t="shared" ca="1" si="32"/>
        <v>=$B$13</v>
      </c>
      <c r="D239" s="30"/>
      <c r="E239" s="35">
        <v>233</v>
      </c>
      <c r="F239" s="79">
        <f t="shared" si="31"/>
        <v>145615.88593656541</v>
      </c>
      <c r="G239" s="18">
        <f t="shared" si="26"/>
        <v>-1580.1700587324092</v>
      </c>
      <c r="H239" s="18">
        <f t="shared" si="27"/>
        <v>-788.75271548972967</v>
      </c>
      <c r="I239" s="18">
        <f t="shared" si="28"/>
        <v>-791.41734324267964</v>
      </c>
      <c r="J239" s="79">
        <f t="shared" si="29"/>
        <v>144824.46859332273</v>
      </c>
      <c r="K239" s="18">
        <f t="shared" si="30"/>
        <v>-1580.1700587324094</v>
      </c>
      <c r="L239" s="30"/>
    </row>
    <row r="240" spans="1:12" x14ac:dyDescent="0.3">
      <c r="A240" s="76">
        <v>214</v>
      </c>
      <c r="B240" s="18">
        <f t="shared" si="33"/>
        <v>-1580.1700587324092</v>
      </c>
      <c r="C240" s="85" t="str">
        <f t="shared" ca="1" si="32"/>
        <v>=$B$13</v>
      </c>
      <c r="D240" s="30"/>
      <c r="E240" s="35">
        <v>234</v>
      </c>
      <c r="F240" s="79">
        <f t="shared" si="31"/>
        <v>144824.46859332273</v>
      </c>
      <c r="G240" s="18">
        <f t="shared" si="26"/>
        <v>-1580.1700587324092</v>
      </c>
      <c r="H240" s="18">
        <f t="shared" si="27"/>
        <v>-784.46587154716497</v>
      </c>
      <c r="I240" s="18">
        <f t="shared" si="28"/>
        <v>-795.70418718524411</v>
      </c>
      <c r="J240" s="79">
        <f t="shared" si="29"/>
        <v>144028.76440613749</v>
      </c>
      <c r="K240" s="18">
        <f t="shared" si="30"/>
        <v>-1580.170058732409</v>
      </c>
      <c r="L240" s="30"/>
    </row>
    <row r="241" spans="1:12" x14ac:dyDescent="0.3">
      <c r="A241" s="76">
        <v>215</v>
      </c>
      <c r="B241" s="18">
        <f t="shared" si="33"/>
        <v>-1580.1700587324092</v>
      </c>
      <c r="C241" s="85" t="str">
        <f t="shared" ca="1" si="32"/>
        <v>=$B$13</v>
      </c>
      <c r="D241" s="30"/>
      <c r="E241" s="35">
        <v>235</v>
      </c>
      <c r="F241" s="79">
        <f t="shared" si="31"/>
        <v>144028.76440613749</v>
      </c>
      <c r="G241" s="18">
        <f t="shared" si="26"/>
        <v>-1580.1700587324092</v>
      </c>
      <c r="H241" s="18">
        <f t="shared" si="27"/>
        <v>-780.15580719991169</v>
      </c>
      <c r="I241" s="18">
        <f t="shared" si="28"/>
        <v>-800.0142515324975</v>
      </c>
      <c r="J241" s="79">
        <f t="shared" si="29"/>
        <v>143228.75015460499</v>
      </c>
      <c r="K241" s="18">
        <f t="shared" si="30"/>
        <v>-1580.1700587324092</v>
      </c>
      <c r="L241" s="30"/>
    </row>
    <row r="242" spans="1:12" x14ac:dyDescent="0.3">
      <c r="A242" s="76">
        <v>216</v>
      </c>
      <c r="B242" s="18">
        <f t="shared" si="33"/>
        <v>-1580.1700587324092</v>
      </c>
      <c r="C242" s="85" t="str">
        <f t="shared" ca="1" si="32"/>
        <v>=$B$13</v>
      </c>
      <c r="D242" s="30"/>
      <c r="E242" s="35">
        <v>236</v>
      </c>
      <c r="F242" s="79">
        <f t="shared" si="31"/>
        <v>143228.75015460499</v>
      </c>
      <c r="G242" s="18">
        <f t="shared" si="26"/>
        <v>-1580.1700587324092</v>
      </c>
      <c r="H242" s="18">
        <f t="shared" si="27"/>
        <v>-775.82239667077738</v>
      </c>
      <c r="I242" s="18">
        <f t="shared" si="28"/>
        <v>-804.34766206163192</v>
      </c>
      <c r="J242" s="79">
        <f t="shared" si="29"/>
        <v>142424.40249254336</v>
      </c>
      <c r="K242" s="18">
        <f t="shared" si="30"/>
        <v>-1580.1700587324094</v>
      </c>
      <c r="L242" s="30"/>
    </row>
    <row r="243" spans="1:12" x14ac:dyDescent="0.3">
      <c r="A243" s="76">
        <v>217</v>
      </c>
      <c r="B243" s="18">
        <f t="shared" si="33"/>
        <v>-1580.1700587324092</v>
      </c>
      <c r="C243" s="85" t="str">
        <f t="shared" ca="1" si="32"/>
        <v>=$B$13</v>
      </c>
      <c r="D243" s="30"/>
      <c r="E243" s="35">
        <v>237</v>
      </c>
      <c r="F243" s="79">
        <f t="shared" si="31"/>
        <v>142424.40249254336</v>
      </c>
      <c r="G243" s="18">
        <f t="shared" si="26"/>
        <v>-1580.1700587324092</v>
      </c>
      <c r="H243" s="18">
        <f t="shared" si="27"/>
        <v>-771.46551350127686</v>
      </c>
      <c r="I243" s="18">
        <f t="shared" si="28"/>
        <v>-808.70454523113233</v>
      </c>
      <c r="J243" s="79">
        <f t="shared" si="29"/>
        <v>141615.69794731223</v>
      </c>
      <c r="K243" s="18">
        <f t="shared" si="30"/>
        <v>-1580.1700587324092</v>
      </c>
      <c r="L243" s="30"/>
    </row>
    <row r="244" spans="1:12" x14ac:dyDescent="0.3">
      <c r="A244" s="76">
        <v>218</v>
      </c>
      <c r="B244" s="18">
        <f t="shared" si="33"/>
        <v>-1580.1700587324092</v>
      </c>
      <c r="C244" s="85" t="str">
        <f t="shared" ca="1" si="32"/>
        <v>=$B$13</v>
      </c>
      <c r="D244" s="30"/>
      <c r="E244" s="35">
        <v>238</v>
      </c>
      <c r="F244" s="79">
        <f t="shared" si="31"/>
        <v>141615.69794731223</v>
      </c>
      <c r="G244" s="18">
        <f t="shared" si="26"/>
        <v>-1580.1700587324092</v>
      </c>
      <c r="H244" s="18">
        <f t="shared" si="27"/>
        <v>-767.08503054794176</v>
      </c>
      <c r="I244" s="18">
        <f t="shared" si="28"/>
        <v>-813.08502818446766</v>
      </c>
      <c r="J244" s="79">
        <f t="shared" si="29"/>
        <v>140802.61291912777</v>
      </c>
      <c r="K244" s="18">
        <f t="shared" si="30"/>
        <v>-1580.1700587324094</v>
      </c>
      <c r="L244" s="30"/>
    </row>
    <row r="245" spans="1:12" x14ac:dyDescent="0.3">
      <c r="A245" s="76">
        <v>219</v>
      </c>
      <c r="B245" s="18">
        <f t="shared" si="33"/>
        <v>-1580.1700587324092</v>
      </c>
      <c r="C245" s="85" t="str">
        <f t="shared" ca="1" si="32"/>
        <v>=$B$13</v>
      </c>
      <c r="D245" s="30"/>
      <c r="E245" s="35">
        <v>239</v>
      </c>
      <c r="F245" s="79">
        <f t="shared" si="31"/>
        <v>140802.61291912777</v>
      </c>
      <c r="G245" s="18">
        <f t="shared" si="26"/>
        <v>-1580.1700587324092</v>
      </c>
      <c r="H245" s="18">
        <f t="shared" si="27"/>
        <v>-762.68081997860895</v>
      </c>
      <c r="I245" s="18">
        <f t="shared" si="28"/>
        <v>-817.48923875380012</v>
      </c>
      <c r="J245" s="79">
        <f t="shared" si="29"/>
        <v>139985.12368037397</v>
      </c>
      <c r="K245" s="18">
        <f t="shared" si="30"/>
        <v>-1580.170058732409</v>
      </c>
      <c r="L245" s="30"/>
    </row>
    <row r="246" spans="1:12" x14ac:dyDescent="0.3">
      <c r="A246" s="76">
        <v>220</v>
      </c>
      <c r="B246" s="18">
        <f t="shared" si="33"/>
        <v>-1580.1700587324092</v>
      </c>
      <c r="C246" s="85" t="str">
        <f t="shared" ca="1" si="32"/>
        <v>=$B$13</v>
      </c>
      <c r="D246" s="30"/>
      <c r="E246" s="35">
        <v>240</v>
      </c>
      <c r="F246" s="79">
        <f t="shared" si="31"/>
        <v>139985.12368037397</v>
      </c>
      <c r="G246" s="18">
        <f t="shared" si="26"/>
        <v>-1580.1700587324092</v>
      </c>
      <c r="H246" s="18">
        <f t="shared" si="27"/>
        <v>-758.25275326869269</v>
      </c>
      <c r="I246" s="18">
        <f t="shared" si="28"/>
        <v>-821.91730546371662</v>
      </c>
      <c r="J246" s="79">
        <f t="shared" si="29"/>
        <v>139163.20637491025</v>
      </c>
      <c r="K246" s="18">
        <f t="shared" si="30"/>
        <v>-1580.1700587324094</v>
      </c>
      <c r="L246" s="30"/>
    </row>
    <row r="247" spans="1:12" x14ac:dyDescent="0.3">
      <c r="A247" s="76">
        <v>221</v>
      </c>
      <c r="B247" s="18">
        <f t="shared" si="33"/>
        <v>-1580.1700587324092</v>
      </c>
      <c r="C247" s="85" t="str">
        <f t="shared" ca="1" si="32"/>
        <v>=$B$13</v>
      </c>
      <c r="D247" s="30"/>
      <c r="E247" s="35">
        <v>241</v>
      </c>
      <c r="F247" s="79">
        <f t="shared" si="31"/>
        <v>139163.20637491025</v>
      </c>
      <c r="G247" s="18">
        <f t="shared" si="26"/>
        <v>-1580.1700587324092</v>
      </c>
      <c r="H247" s="18">
        <f t="shared" si="27"/>
        <v>-753.80070119743073</v>
      </c>
      <c r="I247" s="18">
        <f t="shared" si="28"/>
        <v>-826.36935753497858</v>
      </c>
      <c r="J247" s="79">
        <f t="shared" si="29"/>
        <v>138336.83701737528</v>
      </c>
      <c r="K247" s="18">
        <f t="shared" si="30"/>
        <v>-1580.1700587324094</v>
      </c>
      <c r="L247" s="30"/>
    </row>
    <row r="248" spans="1:12" x14ac:dyDescent="0.3">
      <c r="A248" s="76">
        <v>222</v>
      </c>
      <c r="B248" s="18">
        <f t="shared" si="33"/>
        <v>-1580.1700587324092</v>
      </c>
      <c r="C248" s="85" t="str">
        <f t="shared" ca="1" si="32"/>
        <v>=$B$13</v>
      </c>
      <c r="D248" s="30"/>
      <c r="E248" s="35">
        <v>242</v>
      </c>
      <c r="F248" s="79">
        <f t="shared" si="31"/>
        <v>138336.83701737528</v>
      </c>
      <c r="G248" s="18">
        <f t="shared" si="26"/>
        <v>-1580.1700587324092</v>
      </c>
      <c r="H248" s="18">
        <f t="shared" si="27"/>
        <v>-749.32453384411644</v>
      </c>
      <c r="I248" s="18">
        <f t="shared" si="28"/>
        <v>-830.84552488829286</v>
      </c>
      <c r="J248" s="79">
        <f t="shared" si="29"/>
        <v>137505.991492487</v>
      </c>
      <c r="K248" s="18">
        <f t="shared" si="30"/>
        <v>-1580.1700587324094</v>
      </c>
      <c r="L248" s="30"/>
    </row>
    <row r="249" spans="1:12" x14ac:dyDescent="0.3">
      <c r="A249" s="76">
        <v>223</v>
      </c>
      <c r="B249" s="18">
        <f t="shared" si="33"/>
        <v>-1580.1700587324092</v>
      </c>
      <c r="C249" s="85" t="str">
        <f t="shared" ca="1" si="32"/>
        <v>=$B$13</v>
      </c>
      <c r="D249" s="30"/>
      <c r="E249" s="35">
        <v>243</v>
      </c>
      <c r="F249" s="79">
        <f t="shared" si="31"/>
        <v>137505.991492487</v>
      </c>
      <c r="G249" s="18">
        <f t="shared" si="26"/>
        <v>-1580.1700587324092</v>
      </c>
      <c r="H249" s="18">
        <f t="shared" si="27"/>
        <v>-744.82412058430475</v>
      </c>
      <c r="I249" s="18">
        <f t="shared" si="28"/>
        <v>-835.34593814810432</v>
      </c>
      <c r="J249" s="79">
        <f t="shared" si="29"/>
        <v>136670.6455543389</v>
      </c>
      <c r="K249" s="18">
        <f t="shared" si="30"/>
        <v>-1580.170058732409</v>
      </c>
      <c r="L249" s="30"/>
    </row>
    <row r="250" spans="1:12" x14ac:dyDescent="0.3">
      <c r="A250" s="76">
        <v>224</v>
      </c>
      <c r="B250" s="18">
        <f t="shared" si="33"/>
        <v>-1580.1700587324092</v>
      </c>
      <c r="C250" s="85" t="str">
        <f t="shared" ca="1" si="32"/>
        <v>=$B$13</v>
      </c>
      <c r="D250" s="30"/>
      <c r="E250" s="35">
        <v>244</v>
      </c>
      <c r="F250" s="79">
        <f t="shared" si="31"/>
        <v>136670.6455543389</v>
      </c>
      <c r="G250" s="18">
        <f t="shared" si="26"/>
        <v>-1580.1700587324092</v>
      </c>
      <c r="H250" s="18">
        <f t="shared" si="27"/>
        <v>-740.29933008600256</v>
      </c>
      <c r="I250" s="18">
        <f t="shared" si="28"/>
        <v>-839.87072864640675</v>
      </c>
      <c r="J250" s="79">
        <f t="shared" si="29"/>
        <v>135830.7748256925</v>
      </c>
      <c r="K250" s="18">
        <f t="shared" si="30"/>
        <v>-1580.1700587324094</v>
      </c>
      <c r="L250" s="30"/>
    </row>
    <row r="251" spans="1:12" x14ac:dyDescent="0.3">
      <c r="A251" s="76">
        <v>225</v>
      </c>
      <c r="B251" s="18">
        <f t="shared" si="33"/>
        <v>-1580.1700587324092</v>
      </c>
      <c r="C251" s="85" t="str">
        <f t="shared" ca="1" si="32"/>
        <v>=$B$13</v>
      </c>
      <c r="D251" s="30"/>
      <c r="E251" s="35">
        <v>245</v>
      </c>
      <c r="F251" s="79">
        <f t="shared" si="31"/>
        <v>135830.7748256925</v>
      </c>
      <c r="G251" s="18">
        <f t="shared" si="26"/>
        <v>-1580.1700587324092</v>
      </c>
      <c r="H251" s="18">
        <f t="shared" si="27"/>
        <v>-735.75003030583457</v>
      </c>
      <c r="I251" s="18">
        <f t="shared" si="28"/>
        <v>-844.42002842657473</v>
      </c>
      <c r="J251" s="79">
        <f t="shared" si="29"/>
        <v>134986.35479726593</v>
      </c>
      <c r="K251" s="18">
        <f t="shared" si="30"/>
        <v>-1580.1700587324094</v>
      </c>
      <c r="L251" s="30"/>
    </row>
    <row r="252" spans="1:12" x14ac:dyDescent="0.3">
      <c r="A252" s="76">
        <v>226</v>
      </c>
      <c r="B252" s="18">
        <f t="shared" si="33"/>
        <v>-1580.1700587324092</v>
      </c>
      <c r="C252" s="85" t="str">
        <f t="shared" ca="1" si="32"/>
        <v>=$B$13</v>
      </c>
      <c r="D252" s="30"/>
      <c r="E252" s="35">
        <v>246</v>
      </c>
      <c r="F252" s="79">
        <f t="shared" si="31"/>
        <v>134986.35479726593</v>
      </c>
      <c r="G252" s="18">
        <f t="shared" si="26"/>
        <v>-1580.1700587324092</v>
      </c>
      <c r="H252" s="18">
        <f t="shared" si="27"/>
        <v>-731.17608848519058</v>
      </c>
      <c r="I252" s="18">
        <f t="shared" si="28"/>
        <v>-848.99397024721884</v>
      </c>
      <c r="J252" s="79">
        <f t="shared" si="29"/>
        <v>134137.36082701871</v>
      </c>
      <c r="K252" s="18">
        <f t="shared" si="30"/>
        <v>-1580.1700587324094</v>
      </c>
      <c r="L252" s="30"/>
    </row>
    <row r="253" spans="1:12" x14ac:dyDescent="0.3">
      <c r="A253" s="76">
        <v>227</v>
      </c>
      <c r="B253" s="18">
        <f t="shared" si="33"/>
        <v>-1580.1700587324092</v>
      </c>
      <c r="C253" s="85" t="str">
        <f t="shared" ca="1" si="32"/>
        <v>=$B$13</v>
      </c>
      <c r="D253" s="30"/>
      <c r="E253" s="35">
        <v>247</v>
      </c>
      <c r="F253" s="79">
        <f t="shared" si="31"/>
        <v>134137.36082701871</v>
      </c>
      <c r="G253" s="18">
        <f t="shared" si="26"/>
        <v>-1580.1700587324092</v>
      </c>
      <c r="H253" s="18">
        <f t="shared" si="27"/>
        <v>-726.57737114635154</v>
      </c>
      <c r="I253" s="18">
        <f t="shared" si="28"/>
        <v>-853.59268758605776</v>
      </c>
      <c r="J253" s="79">
        <f t="shared" si="29"/>
        <v>133283.76813943265</v>
      </c>
      <c r="K253" s="18">
        <f t="shared" si="30"/>
        <v>-1580.1700587324094</v>
      </c>
      <c r="L253" s="30"/>
    </row>
    <row r="254" spans="1:12" x14ac:dyDescent="0.3">
      <c r="A254" s="76">
        <v>228</v>
      </c>
      <c r="B254" s="18">
        <f t="shared" si="33"/>
        <v>-1580.1700587324092</v>
      </c>
      <c r="C254" s="85" t="str">
        <f t="shared" ca="1" si="32"/>
        <v>=$B$13</v>
      </c>
      <c r="D254" s="30"/>
      <c r="E254" s="35">
        <v>248</v>
      </c>
      <c r="F254" s="79">
        <f t="shared" si="31"/>
        <v>133283.76813943265</v>
      </c>
      <c r="G254" s="18">
        <f t="shared" si="26"/>
        <v>-1580.1700587324092</v>
      </c>
      <c r="H254" s="18">
        <f t="shared" si="27"/>
        <v>-721.95374408859357</v>
      </c>
      <c r="I254" s="18">
        <f t="shared" si="28"/>
        <v>-858.21631464381551</v>
      </c>
      <c r="J254" s="79">
        <f t="shared" si="29"/>
        <v>132425.55182478882</v>
      </c>
      <c r="K254" s="18">
        <f t="shared" si="30"/>
        <v>-1580.170058732409</v>
      </c>
      <c r="L254" s="30"/>
    </row>
    <row r="255" spans="1:12" x14ac:dyDescent="0.3">
      <c r="A255" s="76">
        <v>229</v>
      </c>
      <c r="B255" s="18">
        <f t="shared" si="33"/>
        <v>-1580.1700587324092</v>
      </c>
      <c r="C255" s="85" t="str">
        <f t="shared" ca="1" si="32"/>
        <v>=$B$13</v>
      </c>
      <c r="D255" s="30"/>
      <c r="E255" s="35">
        <v>249</v>
      </c>
      <c r="F255" s="79">
        <f t="shared" si="31"/>
        <v>132425.55182478882</v>
      </c>
      <c r="G255" s="18">
        <f t="shared" si="26"/>
        <v>-1580.1700587324092</v>
      </c>
      <c r="H255" s="18">
        <f t="shared" si="27"/>
        <v>-717.30507238427299</v>
      </c>
      <c r="I255" s="18">
        <f t="shared" si="28"/>
        <v>-862.86498634813609</v>
      </c>
      <c r="J255" s="79">
        <f t="shared" si="29"/>
        <v>131562.68683844068</v>
      </c>
      <c r="K255" s="18">
        <f t="shared" si="30"/>
        <v>-1580.170058732409</v>
      </c>
      <c r="L255" s="30"/>
    </row>
    <row r="256" spans="1:12" x14ac:dyDescent="0.3">
      <c r="A256" s="76">
        <v>230</v>
      </c>
      <c r="B256" s="18">
        <f t="shared" si="33"/>
        <v>-1580.1700587324092</v>
      </c>
      <c r="C256" s="85" t="str">
        <f t="shared" ca="1" si="32"/>
        <v>=$B$13</v>
      </c>
      <c r="D256" s="30"/>
      <c r="E256" s="35">
        <v>250</v>
      </c>
      <c r="F256" s="79">
        <f t="shared" si="31"/>
        <v>131562.68683844068</v>
      </c>
      <c r="G256" s="18">
        <f t="shared" si="26"/>
        <v>-1580.1700587324092</v>
      </c>
      <c r="H256" s="18">
        <f t="shared" si="27"/>
        <v>-712.63122037488733</v>
      </c>
      <c r="I256" s="18">
        <f t="shared" si="28"/>
        <v>-867.53883835752208</v>
      </c>
      <c r="J256" s="79">
        <f t="shared" si="29"/>
        <v>130695.14800008317</v>
      </c>
      <c r="K256" s="18">
        <f t="shared" si="30"/>
        <v>-1580.1700587324094</v>
      </c>
      <c r="L256" s="30"/>
    </row>
    <row r="257" spans="1:12" x14ac:dyDescent="0.3">
      <c r="A257" s="76">
        <v>231</v>
      </c>
      <c r="B257" s="18">
        <f t="shared" si="33"/>
        <v>-1580.1700587324092</v>
      </c>
      <c r="C257" s="85" t="str">
        <f t="shared" ca="1" si="32"/>
        <v>=$B$13</v>
      </c>
      <c r="D257" s="30"/>
      <c r="E257" s="35">
        <v>251</v>
      </c>
      <c r="F257" s="79">
        <f t="shared" si="31"/>
        <v>130695.14800008317</v>
      </c>
      <c r="G257" s="18">
        <f t="shared" si="26"/>
        <v>-1580.1700587324092</v>
      </c>
      <c r="H257" s="18">
        <f t="shared" si="27"/>
        <v>-707.93205166711732</v>
      </c>
      <c r="I257" s="18">
        <f t="shared" si="28"/>
        <v>-872.23800706529209</v>
      </c>
      <c r="J257" s="79">
        <f t="shared" si="29"/>
        <v>129822.90999301788</v>
      </c>
      <c r="K257" s="18">
        <f t="shared" si="30"/>
        <v>-1580.1700587324094</v>
      </c>
      <c r="L257" s="30"/>
    </row>
    <row r="258" spans="1:12" x14ac:dyDescent="0.3">
      <c r="A258" s="76">
        <v>232</v>
      </c>
      <c r="B258" s="18">
        <f t="shared" si="33"/>
        <v>-1580.1700587324092</v>
      </c>
      <c r="C258" s="85" t="str">
        <f t="shared" ca="1" si="32"/>
        <v>=$B$13</v>
      </c>
      <c r="D258" s="30"/>
      <c r="E258" s="35">
        <v>252</v>
      </c>
      <c r="F258" s="79">
        <f t="shared" si="31"/>
        <v>129822.90999301788</v>
      </c>
      <c r="G258" s="18">
        <f t="shared" si="26"/>
        <v>-1580.1700587324092</v>
      </c>
      <c r="H258" s="18">
        <f t="shared" si="27"/>
        <v>-703.20742912884691</v>
      </c>
      <c r="I258" s="18">
        <f t="shared" si="28"/>
        <v>-876.96262960356228</v>
      </c>
      <c r="J258" s="79">
        <f t="shared" si="29"/>
        <v>128945.94736341432</v>
      </c>
      <c r="K258" s="18">
        <f t="shared" si="30"/>
        <v>-1580.1700587324092</v>
      </c>
      <c r="L258" s="30"/>
    </row>
    <row r="259" spans="1:12" x14ac:dyDescent="0.3">
      <c r="A259" s="76">
        <v>233</v>
      </c>
      <c r="B259" s="18">
        <f t="shared" si="33"/>
        <v>-1580.1700587324092</v>
      </c>
      <c r="C259" s="85" t="str">
        <f t="shared" ca="1" si="32"/>
        <v>=$B$13</v>
      </c>
      <c r="D259" s="30"/>
      <c r="E259" s="35">
        <v>253</v>
      </c>
      <c r="F259" s="79">
        <f t="shared" si="31"/>
        <v>128945.94736341432</v>
      </c>
      <c r="G259" s="18">
        <f t="shared" si="26"/>
        <v>-1580.1700587324092</v>
      </c>
      <c r="H259" s="18">
        <f t="shared" si="27"/>
        <v>-698.45721488516108</v>
      </c>
      <c r="I259" s="18">
        <f t="shared" si="28"/>
        <v>-881.71284384724822</v>
      </c>
      <c r="J259" s="79">
        <f t="shared" si="29"/>
        <v>128064.23451956708</v>
      </c>
      <c r="K259" s="18">
        <f t="shared" si="30"/>
        <v>-1580.1700587324094</v>
      </c>
      <c r="L259" s="30"/>
    </row>
    <row r="260" spans="1:12" x14ac:dyDescent="0.3">
      <c r="A260" s="76">
        <v>234</v>
      </c>
      <c r="B260" s="18">
        <f t="shared" si="33"/>
        <v>-1580.1700587324092</v>
      </c>
      <c r="C260" s="85" t="str">
        <f t="shared" ca="1" si="32"/>
        <v>=$B$13</v>
      </c>
      <c r="D260" s="30"/>
      <c r="E260" s="35">
        <v>254</v>
      </c>
      <c r="F260" s="79">
        <f t="shared" si="31"/>
        <v>128064.23451956708</v>
      </c>
      <c r="G260" s="18">
        <f t="shared" si="26"/>
        <v>-1580.1700587324092</v>
      </c>
      <c r="H260" s="18">
        <f t="shared" si="27"/>
        <v>-693.68127031432175</v>
      </c>
      <c r="I260" s="18">
        <f t="shared" si="28"/>
        <v>-886.48878841808744</v>
      </c>
      <c r="J260" s="79">
        <f t="shared" si="29"/>
        <v>127177.74573114899</v>
      </c>
      <c r="K260" s="18">
        <f t="shared" si="30"/>
        <v>-1580.1700587324092</v>
      </c>
      <c r="L260" s="30"/>
    </row>
    <row r="261" spans="1:12" x14ac:dyDescent="0.3">
      <c r="A261" s="76">
        <v>235</v>
      </c>
      <c r="B261" s="18">
        <f t="shared" si="33"/>
        <v>-1580.1700587324092</v>
      </c>
      <c r="C261" s="85" t="str">
        <f t="shared" ca="1" si="32"/>
        <v>=$B$13</v>
      </c>
      <c r="D261" s="30"/>
      <c r="E261" s="35">
        <v>255</v>
      </c>
      <c r="F261" s="79">
        <f t="shared" si="31"/>
        <v>127177.74573114899</v>
      </c>
      <c r="G261" s="18">
        <f t="shared" si="26"/>
        <v>-1580.1700587324092</v>
      </c>
      <c r="H261" s="18">
        <f t="shared" si="27"/>
        <v>-688.87945604372374</v>
      </c>
      <c r="I261" s="18">
        <f t="shared" si="28"/>
        <v>-891.29060268868557</v>
      </c>
      <c r="J261" s="79">
        <f t="shared" si="29"/>
        <v>126286.45512846029</v>
      </c>
      <c r="K261" s="18">
        <f t="shared" si="30"/>
        <v>-1580.1700587324094</v>
      </c>
      <c r="L261" s="30"/>
    </row>
    <row r="262" spans="1:12" x14ac:dyDescent="0.3">
      <c r="A262" s="76">
        <v>236</v>
      </c>
      <c r="B262" s="18">
        <f t="shared" si="33"/>
        <v>-1580.1700587324092</v>
      </c>
      <c r="C262" s="85" t="str">
        <f t="shared" ca="1" si="32"/>
        <v>=$B$13</v>
      </c>
      <c r="D262" s="30"/>
      <c r="E262" s="35">
        <v>256</v>
      </c>
      <c r="F262" s="79">
        <f t="shared" si="31"/>
        <v>126286.45512846029</v>
      </c>
      <c r="G262" s="18">
        <f t="shared" si="26"/>
        <v>-1580.1700587324092</v>
      </c>
      <c r="H262" s="18">
        <f t="shared" si="27"/>
        <v>-684.0516319458269</v>
      </c>
      <c r="I262" s="18">
        <f t="shared" si="28"/>
        <v>-896.11842678658252</v>
      </c>
      <c r="J262" s="79">
        <f t="shared" si="29"/>
        <v>125390.33670167372</v>
      </c>
      <c r="K262" s="18">
        <f t="shared" si="30"/>
        <v>-1580.1700587324094</v>
      </c>
      <c r="L262" s="30"/>
    </row>
    <row r="263" spans="1:12" x14ac:dyDescent="0.3">
      <c r="A263" s="76">
        <v>237</v>
      </c>
      <c r="B263" s="18">
        <f t="shared" si="33"/>
        <v>-1580.1700587324092</v>
      </c>
      <c r="C263" s="85" t="str">
        <f t="shared" ca="1" si="32"/>
        <v>=$B$13</v>
      </c>
      <c r="D263" s="30"/>
      <c r="E263" s="35">
        <v>257</v>
      </c>
      <c r="F263" s="79">
        <f t="shared" si="31"/>
        <v>125390.33670167372</v>
      </c>
      <c r="G263" s="18">
        <f t="shared" si="26"/>
        <v>-1580.1700587324092</v>
      </c>
      <c r="H263" s="18">
        <f t="shared" si="27"/>
        <v>-679.19765713406605</v>
      </c>
      <c r="I263" s="18">
        <f t="shared" si="28"/>
        <v>-900.97240159834325</v>
      </c>
      <c r="J263" s="79">
        <f t="shared" si="29"/>
        <v>124489.36430007538</v>
      </c>
      <c r="K263" s="18">
        <f t="shared" si="30"/>
        <v>-1580.1700587324094</v>
      </c>
      <c r="L263" s="30"/>
    </row>
    <row r="264" spans="1:12" x14ac:dyDescent="0.3">
      <c r="A264" s="76">
        <v>238</v>
      </c>
      <c r="B264" s="18">
        <f t="shared" si="33"/>
        <v>-1580.1700587324092</v>
      </c>
      <c r="C264" s="85" t="str">
        <f t="shared" ca="1" si="32"/>
        <v>=$B$13</v>
      </c>
      <c r="D264" s="30"/>
      <c r="E264" s="35">
        <v>258</v>
      </c>
      <c r="F264" s="79">
        <f t="shared" si="31"/>
        <v>124489.36430007538</v>
      </c>
      <c r="G264" s="18">
        <f t="shared" ref="G264:G327" si="34">$B$13</f>
        <v>-1580.1700587324092</v>
      </c>
      <c r="H264" s="18">
        <f t="shared" ref="H264:H327" si="35">IPMT($B$8/12,$E264,$B$7*12,$B$6)</f>
        <v>-674.31738995874161</v>
      </c>
      <c r="I264" s="18">
        <f t="shared" ref="I264:I327" si="36">PPMT($B$8/12,$E264,$B$7*12,$B$6)</f>
        <v>-905.85266877366757</v>
      </c>
      <c r="J264" s="79">
        <f t="shared" ref="J264:J327" si="37">F264+I264</f>
        <v>123583.51163130171</v>
      </c>
      <c r="K264" s="18">
        <f t="shared" ref="K264:K327" si="38">H264+I264</f>
        <v>-1580.1700587324092</v>
      </c>
      <c r="L264" s="30"/>
    </row>
    <row r="265" spans="1:12" x14ac:dyDescent="0.3">
      <c r="A265" s="76">
        <v>239</v>
      </c>
      <c r="B265" s="18">
        <f t="shared" si="33"/>
        <v>-1580.1700587324092</v>
      </c>
      <c r="C265" s="85" t="str">
        <f t="shared" ca="1" si="32"/>
        <v>=$B$13</v>
      </c>
      <c r="D265" s="30"/>
      <c r="E265" s="35">
        <v>259</v>
      </c>
      <c r="F265" s="79">
        <f t="shared" ref="F265:F328" si="39">J264</f>
        <v>123583.51163130171</v>
      </c>
      <c r="G265" s="18">
        <f t="shared" si="34"/>
        <v>-1580.1700587324092</v>
      </c>
      <c r="H265" s="18">
        <f t="shared" si="35"/>
        <v>-669.4106880028844</v>
      </c>
      <c r="I265" s="18">
        <f t="shared" si="36"/>
        <v>-910.7593707295249</v>
      </c>
      <c r="J265" s="79">
        <f t="shared" si="37"/>
        <v>122672.75226057218</v>
      </c>
      <c r="K265" s="18">
        <f t="shared" si="38"/>
        <v>-1580.1700587324094</v>
      </c>
      <c r="L265" s="30"/>
    </row>
    <row r="266" spans="1:12" x14ac:dyDescent="0.3">
      <c r="A266" s="76">
        <v>240</v>
      </c>
      <c r="B266" s="18">
        <f t="shared" si="33"/>
        <v>-1580.1700587324092</v>
      </c>
      <c r="C266" s="85" t="str">
        <f t="shared" ca="1" si="32"/>
        <v>=$B$13</v>
      </c>
      <c r="D266" s="30"/>
      <c r="E266" s="35">
        <v>260</v>
      </c>
      <c r="F266" s="79">
        <f t="shared" si="39"/>
        <v>122672.75226057218</v>
      </c>
      <c r="G266" s="18">
        <f t="shared" si="34"/>
        <v>-1580.1700587324092</v>
      </c>
      <c r="H266" s="18">
        <f t="shared" si="35"/>
        <v>-664.4774080780993</v>
      </c>
      <c r="I266" s="18">
        <f t="shared" si="36"/>
        <v>-915.69265065430977</v>
      </c>
      <c r="J266" s="79">
        <f t="shared" si="37"/>
        <v>121757.05960991787</v>
      </c>
      <c r="K266" s="18">
        <f t="shared" si="38"/>
        <v>-1580.170058732409</v>
      </c>
      <c r="L266" s="30"/>
    </row>
    <row r="267" spans="1:12" x14ac:dyDescent="0.3">
      <c r="A267" s="76">
        <v>241</v>
      </c>
      <c r="B267" s="18">
        <f t="shared" si="33"/>
        <v>-1580.1700587324092</v>
      </c>
      <c r="C267" s="85" t="str">
        <f t="shared" ca="1" si="32"/>
        <v>=$B$13</v>
      </c>
      <c r="D267" s="30"/>
      <c r="E267" s="35">
        <v>261</v>
      </c>
      <c r="F267" s="79">
        <f t="shared" si="39"/>
        <v>121757.05960991787</v>
      </c>
      <c r="G267" s="18">
        <f t="shared" si="34"/>
        <v>-1580.1700587324092</v>
      </c>
      <c r="H267" s="18">
        <f t="shared" si="35"/>
        <v>-659.51740622038869</v>
      </c>
      <c r="I267" s="18">
        <f t="shared" si="36"/>
        <v>-920.65265251202061</v>
      </c>
      <c r="J267" s="79">
        <f t="shared" si="37"/>
        <v>120836.40695740585</v>
      </c>
      <c r="K267" s="18">
        <f t="shared" si="38"/>
        <v>-1580.1700587324094</v>
      </c>
      <c r="L267" s="30"/>
    </row>
    <row r="268" spans="1:12" x14ac:dyDescent="0.3">
      <c r="A268" s="76">
        <v>242</v>
      </c>
      <c r="B268" s="18">
        <f t="shared" si="33"/>
        <v>-1580.1700587324092</v>
      </c>
      <c r="C268" s="85" t="str">
        <f t="shared" ca="1" si="32"/>
        <v>=$B$13</v>
      </c>
      <c r="D268" s="30"/>
      <c r="E268" s="35">
        <v>262</v>
      </c>
      <c r="F268" s="79">
        <f t="shared" si="39"/>
        <v>120836.40695740585</v>
      </c>
      <c r="G268" s="18">
        <f t="shared" si="34"/>
        <v>-1580.1700587324092</v>
      </c>
      <c r="H268" s="18">
        <f t="shared" si="35"/>
        <v>-654.5305376859485</v>
      </c>
      <c r="I268" s="18">
        <f t="shared" si="36"/>
        <v>-925.63952104646091</v>
      </c>
      <c r="J268" s="79">
        <f t="shared" si="37"/>
        <v>119910.7674363594</v>
      </c>
      <c r="K268" s="18">
        <f t="shared" si="38"/>
        <v>-1580.1700587324094</v>
      </c>
      <c r="L268" s="30"/>
    </row>
    <row r="269" spans="1:12" x14ac:dyDescent="0.3">
      <c r="A269" s="76">
        <v>243</v>
      </c>
      <c r="B269" s="18">
        <f t="shared" si="33"/>
        <v>-1580.1700587324092</v>
      </c>
      <c r="C269" s="85" t="str">
        <f t="shared" ca="1" si="32"/>
        <v>=$B$13</v>
      </c>
      <c r="D269" s="30"/>
      <c r="E269" s="35">
        <v>263</v>
      </c>
      <c r="F269" s="79">
        <f t="shared" si="39"/>
        <v>119910.7674363594</v>
      </c>
      <c r="G269" s="18">
        <f t="shared" si="34"/>
        <v>-1580.1700587324092</v>
      </c>
      <c r="H269" s="18">
        <f t="shared" si="35"/>
        <v>-649.5166569469468</v>
      </c>
      <c r="I269" s="18">
        <f t="shared" si="36"/>
        <v>-930.65340178546251</v>
      </c>
      <c r="J269" s="79">
        <f t="shared" si="37"/>
        <v>118980.11403457394</v>
      </c>
      <c r="K269" s="18">
        <f t="shared" si="38"/>
        <v>-1580.1700587324094</v>
      </c>
      <c r="L269" s="30"/>
    </row>
    <row r="270" spans="1:12" x14ac:dyDescent="0.3">
      <c r="A270" s="76">
        <v>244</v>
      </c>
      <c r="B270" s="18">
        <f t="shared" si="33"/>
        <v>-1580.1700587324092</v>
      </c>
      <c r="C270" s="85" t="str">
        <f t="shared" ca="1" si="32"/>
        <v>=$B$13</v>
      </c>
      <c r="D270" s="30"/>
      <c r="E270" s="35">
        <v>264</v>
      </c>
      <c r="F270" s="79">
        <f t="shared" si="39"/>
        <v>118980.11403457394</v>
      </c>
      <c r="G270" s="18">
        <f t="shared" si="34"/>
        <v>-1580.1700587324092</v>
      </c>
      <c r="H270" s="18">
        <f t="shared" si="35"/>
        <v>-644.47561768727564</v>
      </c>
      <c r="I270" s="18">
        <f t="shared" si="36"/>
        <v>-935.69444104513366</v>
      </c>
      <c r="J270" s="79">
        <f t="shared" si="37"/>
        <v>118044.4195935288</v>
      </c>
      <c r="K270" s="18">
        <f t="shared" si="38"/>
        <v>-1580.1700587324094</v>
      </c>
      <c r="L270" s="30"/>
    </row>
    <row r="271" spans="1:12" x14ac:dyDescent="0.3">
      <c r="A271" s="76">
        <v>245</v>
      </c>
      <c r="B271" s="18">
        <f t="shared" si="33"/>
        <v>-1580.1700587324092</v>
      </c>
      <c r="C271" s="85" t="str">
        <f t="shared" ca="1" si="32"/>
        <v>=$B$13</v>
      </c>
      <c r="D271" s="30"/>
      <c r="E271" s="35">
        <v>265</v>
      </c>
      <c r="F271" s="79">
        <f t="shared" si="39"/>
        <v>118044.4195935288</v>
      </c>
      <c r="G271" s="18">
        <f t="shared" si="34"/>
        <v>-1580.1700587324092</v>
      </c>
      <c r="H271" s="18">
        <f t="shared" si="35"/>
        <v>-639.40727279828104</v>
      </c>
      <c r="I271" s="18">
        <f t="shared" si="36"/>
        <v>-940.76278593412815</v>
      </c>
      <c r="J271" s="79">
        <f t="shared" si="37"/>
        <v>117103.65680759467</v>
      </c>
      <c r="K271" s="18">
        <f t="shared" si="38"/>
        <v>-1580.1700587324092</v>
      </c>
      <c r="L271" s="30"/>
    </row>
    <row r="272" spans="1:12" x14ac:dyDescent="0.3">
      <c r="A272" s="76">
        <v>246</v>
      </c>
      <c r="B272" s="18">
        <f t="shared" si="33"/>
        <v>-1580.1700587324092</v>
      </c>
      <c r="C272" s="85" t="str">
        <f t="shared" ca="1" si="32"/>
        <v>=$B$13</v>
      </c>
      <c r="D272" s="30"/>
      <c r="E272" s="35">
        <v>266</v>
      </c>
      <c r="F272" s="79">
        <f t="shared" si="39"/>
        <v>117103.65680759467</v>
      </c>
      <c r="G272" s="18">
        <f t="shared" si="34"/>
        <v>-1580.1700587324092</v>
      </c>
      <c r="H272" s="18">
        <f t="shared" si="35"/>
        <v>-634.31147437447123</v>
      </c>
      <c r="I272" s="18">
        <f t="shared" si="36"/>
        <v>-945.85858435793796</v>
      </c>
      <c r="J272" s="79">
        <f t="shared" si="37"/>
        <v>116157.79822323674</v>
      </c>
      <c r="K272" s="18">
        <f t="shared" si="38"/>
        <v>-1580.1700587324092</v>
      </c>
      <c r="L272" s="30"/>
    </row>
    <row r="273" spans="1:12" x14ac:dyDescent="0.3">
      <c r="A273" s="76">
        <v>247</v>
      </c>
      <c r="B273" s="18">
        <f t="shared" si="33"/>
        <v>-1580.1700587324092</v>
      </c>
      <c r="C273" s="85" t="str">
        <f t="shared" ca="1" si="32"/>
        <v>=$B$13</v>
      </c>
      <c r="D273" s="30"/>
      <c r="E273" s="35">
        <v>267</v>
      </c>
      <c r="F273" s="79">
        <f t="shared" si="39"/>
        <v>116157.79822323674</v>
      </c>
      <c r="G273" s="18">
        <f t="shared" si="34"/>
        <v>-1580.1700587324092</v>
      </c>
      <c r="H273" s="18">
        <f t="shared" si="35"/>
        <v>-629.18807370919899</v>
      </c>
      <c r="I273" s="18">
        <f t="shared" si="36"/>
        <v>-950.9819850232102</v>
      </c>
      <c r="J273" s="79">
        <f t="shared" si="37"/>
        <v>115206.81623821352</v>
      </c>
      <c r="K273" s="18">
        <f t="shared" si="38"/>
        <v>-1580.1700587324092</v>
      </c>
      <c r="L273" s="30"/>
    </row>
    <row r="274" spans="1:12" x14ac:dyDescent="0.3">
      <c r="A274" s="76">
        <v>248</v>
      </c>
      <c r="B274" s="18">
        <f t="shared" si="33"/>
        <v>-1580.1700587324092</v>
      </c>
      <c r="C274" s="85" t="str">
        <f t="shared" ca="1" si="32"/>
        <v>=$B$13</v>
      </c>
      <c r="D274" s="30"/>
      <c r="E274" s="35">
        <v>268</v>
      </c>
      <c r="F274" s="79">
        <f t="shared" si="39"/>
        <v>115206.81623821352</v>
      </c>
      <c r="G274" s="18">
        <f t="shared" si="34"/>
        <v>-1580.1700587324092</v>
      </c>
      <c r="H274" s="18">
        <f t="shared" si="35"/>
        <v>-624.03692129032333</v>
      </c>
      <c r="I274" s="18">
        <f t="shared" si="36"/>
        <v>-956.13313744208597</v>
      </c>
      <c r="J274" s="79">
        <f t="shared" si="37"/>
        <v>114250.68310077144</v>
      </c>
      <c r="K274" s="18">
        <f t="shared" si="38"/>
        <v>-1580.1700587324094</v>
      </c>
      <c r="L274" s="30"/>
    </row>
    <row r="275" spans="1:12" x14ac:dyDescent="0.3">
      <c r="A275" s="76">
        <v>249</v>
      </c>
      <c r="B275" s="18">
        <f t="shared" si="33"/>
        <v>-1580.1700587324092</v>
      </c>
      <c r="C275" s="85" t="str">
        <f t="shared" ca="1" si="32"/>
        <v>=$B$13</v>
      </c>
      <c r="D275" s="30"/>
      <c r="E275" s="35">
        <v>269</v>
      </c>
      <c r="F275" s="79">
        <f t="shared" si="39"/>
        <v>114250.68310077144</v>
      </c>
      <c r="G275" s="18">
        <f t="shared" si="34"/>
        <v>-1580.1700587324092</v>
      </c>
      <c r="H275" s="18">
        <f t="shared" si="35"/>
        <v>-618.85786679584544</v>
      </c>
      <c r="I275" s="18">
        <f t="shared" si="36"/>
        <v>-961.31219193656386</v>
      </c>
      <c r="J275" s="79">
        <f t="shared" si="37"/>
        <v>113289.37090883487</v>
      </c>
      <c r="K275" s="18">
        <f t="shared" si="38"/>
        <v>-1580.1700587324094</v>
      </c>
      <c r="L275" s="30"/>
    </row>
    <row r="276" spans="1:12" x14ac:dyDescent="0.3">
      <c r="A276" s="76">
        <v>250</v>
      </c>
      <c r="B276" s="18">
        <f t="shared" si="33"/>
        <v>-1580.1700587324092</v>
      </c>
      <c r="C276" s="85" t="str">
        <f t="shared" ca="1" si="32"/>
        <v>=$B$13</v>
      </c>
      <c r="D276" s="30"/>
      <c r="E276" s="35">
        <v>270</v>
      </c>
      <c r="F276" s="79">
        <f t="shared" si="39"/>
        <v>113289.37090883487</v>
      </c>
      <c r="G276" s="18">
        <f t="shared" si="34"/>
        <v>-1580.1700587324092</v>
      </c>
      <c r="H276" s="18">
        <f t="shared" si="35"/>
        <v>-613.65075908952235</v>
      </c>
      <c r="I276" s="18">
        <f t="shared" si="36"/>
        <v>-966.51929964288695</v>
      </c>
      <c r="J276" s="79">
        <f t="shared" si="37"/>
        <v>112322.85160919199</v>
      </c>
      <c r="K276" s="18">
        <f t="shared" si="38"/>
        <v>-1580.1700587324094</v>
      </c>
      <c r="L276" s="30"/>
    </row>
    <row r="277" spans="1:12" x14ac:dyDescent="0.3">
      <c r="A277" s="76">
        <v>251</v>
      </c>
      <c r="B277" s="18">
        <f t="shared" si="33"/>
        <v>-1580.1700587324092</v>
      </c>
      <c r="C277" s="85" t="str">
        <f t="shared" ca="1" si="32"/>
        <v>=$B$13</v>
      </c>
      <c r="D277" s="30"/>
      <c r="E277" s="35">
        <v>271</v>
      </c>
      <c r="F277" s="79">
        <f t="shared" si="39"/>
        <v>112322.85160919199</v>
      </c>
      <c r="G277" s="18">
        <f t="shared" si="34"/>
        <v>-1580.1700587324092</v>
      </c>
      <c r="H277" s="18">
        <f t="shared" si="35"/>
        <v>-608.41544621645676</v>
      </c>
      <c r="I277" s="18">
        <f t="shared" si="36"/>
        <v>-971.75461251595277</v>
      </c>
      <c r="J277" s="79">
        <f t="shared" si="37"/>
        <v>111351.09699667603</v>
      </c>
      <c r="K277" s="18">
        <f t="shared" si="38"/>
        <v>-1580.1700587324094</v>
      </c>
      <c r="L277" s="30"/>
    </row>
    <row r="278" spans="1:12" x14ac:dyDescent="0.3">
      <c r="A278" s="76">
        <v>252</v>
      </c>
      <c r="B278" s="18">
        <f t="shared" si="33"/>
        <v>-1580.1700587324092</v>
      </c>
      <c r="C278" s="85" t="str">
        <f t="shared" ca="1" si="32"/>
        <v>=$B$13</v>
      </c>
      <c r="D278" s="30"/>
      <c r="E278" s="35">
        <v>272</v>
      </c>
      <c r="F278" s="79">
        <f t="shared" si="39"/>
        <v>111351.09699667603</v>
      </c>
      <c r="G278" s="18">
        <f t="shared" si="34"/>
        <v>-1580.1700587324092</v>
      </c>
      <c r="H278" s="18">
        <f t="shared" si="35"/>
        <v>-603.15177539866193</v>
      </c>
      <c r="I278" s="18">
        <f t="shared" si="36"/>
        <v>-977.01828333374738</v>
      </c>
      <c r="J278" s="79">
        <f t="shared" si="37"/>
        <v>110374.07871334229</v>
      </c>
      <c r="K278" s="18">
        <f t="shared" si="38"/>
        <v>-1580.1700587324094</v>
      </c>
      <c r="L278" s="30"/>
    </row>
    <row r="279" spans="1:12" x14ac:dyDescent="0.3">
      <c r="A279" s="76">
        <v>253</v>
      </c>
      <c r="B279" s="18">
        <f t="shared" si="33"/>
        <v>-1580.1700587324092</v>
      </c>
      <c r="C279" s="85" t="str">
        <f t="shared" ca="1" si="32"/>
        <v>=$B$13</v>
      </c>
      <c r="D279" s="30"/>
      <c r="E279" s="35">
        <v>273</v>
      </c>
      <c r="F279" s="79">
        <f t="shared" si="39"/>
        <v>110374.07871334229</v>
      </c>
      <c r="G279" s="18">
        <f t="shared" si="34"/>
        <v>-1580.1700587324092</v>
      </c>
      <c r="H279" s="18">
        <f t="shared" si="35"/>
        <v>-597.85959303060417</v>
      </c>
      <c r="I279" s="18">
        <f t="shared" si="36"/>
        <v>-982.31046570180501</v>
      </c>
      <c r="J279" s="79">
        <f t="shared" si="37"/>
        <v>109391.76824764047</v>
      </c>
      <c r="K279" s="18">
        <f t="shared" si="38"/>
        <v>-1580.1700587324092</v>
      </c>
      <c r="L279" s="30"/>
    </row>
    <row r="280" spans="1:12" x14ac:dyDescent="0.3">
      <c r="A280" s="76">
        <v>254</v>
      </c>
      <c r="B280" s="18">
        <f t="shared" si="33"/>
        <v>-1580.1700587324092</v>
      </c>
      <c r="C280" s="85" t="str">
        <f t="shared" ca="1" si="32"/>
        <v>=$B$13</v>
      </c>
      <c r="D280" s="30"/>
      <c r="E280" s="35">
        <v>274</v>
      </c>
      <c r="F280" s="79">
        <f t="shared" si="39"/>
        <v>109391.76824764047</v>
      </c>
      <c r="G280" s="18">
        <f t="shared" si="34"/>
        <v>-1580.1700587324092</v>
      </c>
      <c r="H280" s="18">
        <f t="shared" si="35"/>
        <v>-592.53874467471928</v>
      </c>
      <c r="I280" s="18">
        <f t="shared" si="36"/>
        <v>-987.63131405768991</v>
      </c>
      <c r="J280" s="79">
        <f t="shared" si="37"/>
        <v>108404.13693358278</v>
      </c>
      <c r="K280" s="18">
        <f t="shared" si="38"/>
        <v>-1580.1700587324092</v>
      </c>
      <c r="L280" s="30"/>
    </row>
    <row r="281" spans="1:12" x14ac:dyDescent="0.3">
      <c r="A281" s="76">
        <v>255</v>
      </c>
      <c r="B281" s="18">
        <f t="shared" si="33"/>
        <v>-1580.1700587324092</v>
      </c>
      <c r="C281" s="85" t="str">
        <f t="shared" ca="1" si="32"/>
        <v>=$B$13</v>
      </c>
      <c r="D281" s="30"/>
      <c r="E281" s="35">
        <v>275</v>
      </c>
      <c r="F281" s="79">
        <f t="shared" si="39"/>
        <v>108404.13693358278</v>
      </c>
      <c r="G281" s="18">
        <f t="shared" si="34"/>
        <v>-1580.1700587324092</v>
      </c>
      <c r="H281" s="18">
        <f t="shared" si="35"/>
        <v>-587.18907505690686</v>
      </c>
      <c r="I281" s="18">
        <f t="shared" si="36"/>
        <v>-992.98098367550233</v>
      </c>
      <c r="J281" s="79">
        <f t="shared" si="37"/>
        <v>107411.15594990728</v>
      </c>
      <c r="K281" s="18">
        <f t="shared" si="38"/>
        <v>-1580.1700587324092</v>
      </c>
      <c r="L281" s="30"/>
    </row>
    <row r="282" spans="1:12" x14ac:dyDescent="0.3">
      <c r="A282" s="76">
        <v>256</v>
      </c>
      <c r="B282" s="18">
        <f t="shared" si="33"/>
        <v>-1580.1700587324092</v>
      </c>
      <c r="C282" s="85" t="str">
        <f t="shared" ref="C282:C345" ca="1" si="40">_xlfn.FORMULATEXT(B282)</f>
        <v>=$B$13</v>
      </c>
      <c r="D282" s="30"/>
      <c r="E282" s="35">
        <v>276</v>
      </c>
      <c r="F282" s="79">
        <f t="shared" si="39"/>
        <v>107411.15594990728</v>
      </c>
      <c r="G282" s="18">
        <f t="shared" si="34"/>
        <v>-1580.1700587324092</v>
      </c>
      <c r="H282" s="18">
        <f t="shared" si="35"/>
        <v>-581.81042806199798</v>
      </c>
      <c r="I282" s="18">
        <f t="shared" si="36"/>
        <v>-998.35963067041143</v>
      </c>
      <c r="J282" s="79">
        <f t="shared" si="37"/>
        <v>106412.79631923686</v>
      </c>
      <c r="K282" s="18">
        <f t="shared" si="38"/>
        <v>-1580.1700587324094</v>
      </c>
      <c r="L282" s="30"/>
    </row>
    <row r="283" spans="1:12" x14ac:dyDescent="0.3">
      <c r="A283" s="76">
        <v>257</v>
      </c>
      <c r="B283" s="18">
        <f t="shared" si="33"/>
        <v>-1580.1700587324092</v>
      </c>
      <c r="C283" s="85" t="str">
        <f t="shared" ca="1" si="40"/>
        <v>=$B$13</v>
      </c>
      <c r="D283" s="30"/>
      <c r="E283" s="35">
        <v>277</v>
      </c>
      <c r="F283" s="79">
        <f t="shared" si="39"/>
        <v>106412.79631923686</v>
      </c>
      <c r="G283" s="18">
        <f t="shared" si="34"/>
        <v>-1580.1700587324092</v>
      </c>
      <c r="H283" s="18">
        <f t="shared" si="35"/>
        <v>-576.40264672919989</v>
      </c>
      <c r="I283" s="18">
        <f t="shared" si="36"/>
        <v>-1003.7674120032095</v>
      </c>
      <c r="J283" s="79">
        <f t="shared" si="37"/>
        <v>105409.02890723366</v>
      </c>
      <c r="K283" s="18">
        <f t="shared" si="38"/>
        <v>-1580.1700587324094</v>
      </c>
      <c r="L283" s="30"/>
    </row>
    <row r="284" spans="1:12" x14ac:dyDescent="0.3">
      <c r="A284" s="76">
        <v>258</v>
      </c>
      <c r="B284" s="18">
        <f t="shared" ref="B284:B347" si="41">$B$13</f>
        <v>-1580.1700587324092</v>
      </c>
      <c r="C284" s="85" t="str">
        <f t="shared" ca="1" si="40"/>
        <v>=$B$13</v>
      </c>
      <c r="D284" s="30"/>
      <c r="E284" s="35">
        <v>278</v>
      </c>
      <c r="F284" s="79">
        <f t="shared" si="39"/>
        <v>105409.02890723366</v>
      </c>
      <c r="G284" s="18">
        <f t="shared" si="34"/>
        <v>-1580.1700587324092</v>
      </c>
      <c r="H284" s="18">
        <f t="shared" si="35"/>
        <v>-570.96557324751575</v>
      </c>
      <c r="I284" s="18">
        <f t="shared" si="36"/>
        <v>-1009.2044854848937</v>
      </c>
      <c r="J284" s="79">
        <f t="shared" si="37"/>
        <v>104399.82442174877</v>
      </c>
      <c r="K284" s="18">
        <f t="shared" si="38"/>
        <v>-1580.1700587324094</v>
      </c>
      <c r="L284" s="30"/>
    </row>
    <row r="285" spans="1:12" x14ac:dyDescent="0.3">
      <c r="A285" s="76">
        <v>259</v>
      </c>
      <c r="B285" s="18">
        <f t="shared" si="41"/>
        <v>-1580.1700587324092</v>
      </c>
      <c r="C285" s="85" t="str">
        <f t="shared" ca="1" si="40"/>
        <v>=$B$13</v>
      </c>
      <c r="D285" s="30"/>
      <c r="E285" s="35">
        <v>279</v>
      </c>
      <c r="F285" s="79">
        <f t="shared" si="39"/>
        <v>104399.82442174877</v>
      </c>
      <c r="G285" s="18">
        <f t="shared" si="34"/>
        <v>-1580.1700587324092</v>
      </c>
      <c r="H285" s="18">
        <f t="shared" si="35"/>
        <v>-565.49904895113923</v>
      </c>
      <c r="I285" s="18">
        <f t="shared" si="36"/>
        <v>-1014.6710097812698</v>
      </c>
      <c r="J285" s="79">
        <f t="shared" si="37"/>
        <v>103385.15341196749</v>
      </c>
      <c r="K285" s="18">
        <f t="shared" si="38"/>
        <v>-1580.170058732409</v>
      </c>
      <c r="L285" s="30"/>
    </row>
    <row r="286" spans="1:12" x14ac:dyDescent="0.3">
      <c r="A286" s="76">
        <v>260</v>
      </c>
      <c r="B286" s="18">
        <f t="shared" si="41"/>
        <v>-1580.1700587324092</v>
      </c>
      <c r="C286" s="85" t="str">
        <f t="shared" ca="1" si="40"/>
        <v>=$B$13</v>
      </c>
      <c r="D286" s="30"/>
      <c r="E286" s="35">
        <v>280</v>
      </c>
      <c r="F286" s="79">
        <f t="shared" si="39"/>
        <v>103385.15341196749</v>
      </c>
      <c r="G286" s="18">
        <f t="shared" si="34"/>
        <v>-1580.1700587324092</v>
      </c>
      <c r="H286" s="18">
        <f t="shared" si="35"/>
        <v>-560.00291431482401</v>
      </c>
      <c r="I286" s="18">
        <f t="shared" si="36"/>
        <v>-1020.1671444175851</v>
      </c>
      <c r="J286" s="79">
        <f t="shared" si="37"/>
        <v>102364.9862675499</v>
      </c>
      <c r="K286" s="18">
        <f t="shared" si="38"/>
        <v>-1580.170058732409</v>
      </c>
      <c r="L286" s="30"/>
    </row>
    <row r="287" spans="1:12" x14ac:dyDescent="0.3">
      <c r="A287" s="76">
        <v>261</v>
      </c>
      <c r="B287" s="18">
        <f t="shared" si="41"/>
        <v>-1580.1700587324092</v>
      </c>
      <c r="C287" s="85" t="str">
        <f t="shared" ca="1" si="40"/>
        <v>=$B$13</v>
      </c>
      <c r="D287" s="30"/>
      <c r="E287" s="35">
        <v>281</v>
      </c>
      <c r="F287" s="79">
        <f t="shared" si="39"/>
        <v>102364.9862675499</v>
      </c>
      <c r="G287" s="18">
        <f t="shared" si="34"/>
        <v>-1580.1700587324092</v>
      </c>
      <c r="H287" s="18">
        <f t="shared" si="35"/>
        <v>-554.47700894922878</v>
      </c>
      <c r="I287" s="18">
        <f t="shared" si="36"/>
        <v>-1025.6930497831806</v>
      </c>
      <c r="J287" s="79">
        <f t="shared" si="37"/>
        <v>101339.29321776672</v>
      </c>
      <c r="K287" s="18">
        <f t="shared" si="38"/>
        <v>-1580.1700587324094</v>
      </c>
      <c r="L287" s="30"/>
    </row>
    <row r="288" spans="1:12" x14ac:dyDescent="0.3">
      <c r="A288" s="76">
        <v>262</v>
      </c>
      <c r="B288" s="18">
        <f t="shared" si="41"/>
        <v>-1580.1700587324092</v>
      </c>
      <c r="C288" s="85" t="str">
        <f t="shared" ca="1" si="40"/>
        <v>=$B$13</v>
      </c>
      <c r="D288" s="30"/>
      <c r="E288" s="35">
        <v>282</v>
      </c>
      <c r="F288" s="79">
        <f t="shared" si="39"/>
        <v>101339.29321776672</v>
      </c>
      <c r="G288" s="18">
        <f t="shared" si="34"/>
        <v>-1580.1700587324092</v>
      </c>
      <c r="H288" s="18">
        <f t="shared" si="35"/>
        <v>-548.92117159623649</v>
      </c>
      <c r="I288" s="18">
        <f t="shared" si="36"/>
        <v>-1031.2488871361727</v>
      </c>
      <c r="J288" s="79">
        <f t="shared" si="37"/>
        <v>100308.04433063055</v>
      </c>
      <c r="K288" s="18">
        <f t="shared" si="38"/>
        <v>-1580.1700587324092</v>
      </c>
      <c r="L288" s="30"/>
    </row>
    <row r="289" spans="1:12" x14ac:dyDescent="0.3">
      <c r="A289" s="76">
        <v>263</v>
      </c>
      <c r="B289" s="18">
        <f t="shared" si="41"/>
        <v>-1580.1700587324092</v>
      </c>
      <c r="C289" s="85" t="str">
        <f t="shared" ca="1" si="40"/>
        <v>=$B$13</v>
      </c>
      <c r="D289" s="30"/>
      <c r="E289" s="35">
        <v>283</v>
      </c>
      <c r="F289" s="79">
        <f t="shared" si="39"/>
        <v>100308.04433063055</v>
      </c>
      <c r="G289" s="18">
        <f t="shared" si="34"/>
        <v>-1580.1700587324092</v>
      </c>
      <c r="H289" s="18">
        <f t="shared" si="35"/>
        <v>-543.33524012424891</v>
      </c>
      <c r="I289" s="18">
        <f t="shared" si="36"/>
        <v>-1036.8348186081603</v>
      </c>
      <c r="J289" s="79">
        <f t="shared" si="37"/>
        <v>99271.209512022397</v>
      </c>
      <c r="K289" s="18">
        <f t="shared" si="38"/>
        <v>-1580.1700587324092</v>
      </c>
      <c r="L289" s="30"/>
    </row>
    <row r="290" spans="1:12" x14ac:dyDescent="0.3">
      <c r="A290" s="76">
        <v>264</v>
      </c>
      <c r="B290" s="18">
        <f t="shared" si="41"/>
        <v>-1580.1700587324092</v>
      </c>
      <c r="C290" s="85" t="str">
        <f t="shared" ca="1" si="40"/>
        <v>=$B$13</v>
      </c>
      <c r="D290" s="30"/>
      <c r="E290" s="35">
        <v>284</v>
      </c>
      <c r="F290" s="79">
        <f t="shared" si="39"/>
        <v>99271.209512022397</v>
      </c>
      <c r="G290" s="18">
        <f t="shared" si="34"/>
        <v>-1580.1700587324092</v>
      </c>
      <c r="H290" s="18">
        <f t="shared" si="35"/>
        <v>-537.71905152345471</v>
      </c>
      <c r="I290" s="18">
        <f t="shared" si="36"/>
        <v>-1042.4510072089545</v>
      </c>
      <c r="J290" s="79">
        <f t="shared" si="37"/>
        <v>98228.758504813435</v>
      </c>
      <c r="K290" s="18">
        <f t="shared" si="38"/>
        <v>-1580.1700587324092</v>
      </c>
      <c r="L290" s="30"/>
    </row>
    <row r="291" spans="1:12" x14ac:dyDescent="0.3">
      <c r="A291" s="76">
        <v>265</v>
      </c>
      <c r="B291" s="18">
        <f t="shared" si="41"/>
        <v>-1580.1700587324092</v>
      </c>
      <c r="C291" s="85" t="str">
        <f t="shared" ca="1" si="40"/>
        <v>=$B$13</v>
      </c>
      <c r="D291" s="30"/>
      <c r="E291" s="35">
        <v>285</v>
      </c>
      <c r="F291" s="79">
        <f t="shared" si="39"/>
        <v>98228.758504813435</v>
      </c>
      <c r="G291" s="18">
        <f t="shared" si="34"/>
        <v>-1580.1700587324092</v>
      </c>
      <c r="H291" s="18">
        <f t="shared" si="35"/>
        <v>-532.07244190107292</v>
      </c>
      <c r="I291" s="18">
        <f t="shared" si="36"/>
        <v>-1048.0976168313364</v>
      </c>
      <c r="J291" s="79">
        <f t="shared" si="37"/>
        <v>97180.6608879821</v>
      </c>
      <c r="K291" s="18">
        <f t="shared" si="38"/>
        <v>-1580.1700587324094</v>
      </c>
      <c r="L291" s="30"/>
    </row>
    <row r="292" spans="1:12" x14ac:dyDescent="0.3">
      <c r="A292" s="76">
        <v>266</v>
      </c>
      <c r="B292" s="18">
        <f t="shared" si="41"/>
        <v>-1580.1700587324092</v>
      </c>
      <c r="C292" s="85" t="str">
        <f t="shared" ca="1" si="40"/>
        <v>=$B$13</v>
      </c>
      <c r="D292" s="30"/>
      <c r="E292" s="35">
        <v>286</v>
      </c>
      <c r="F292" s="79">
        <f t="shared" si="39"/>
        <v>97180.6608879821</v>
      </c>
      <c r="G292" s="18">
        <f t="shared" si="34"/>
        <v>-1580.1700587324092</v>
      </c>
      <c r="H292" s="18">
        <f t="shared" si="35"/>
        <v>-526.39524647656981</v>
      </c>
      <c r="I292" s="18">
        <f t="shared" si="36"/>
        <v>-1053.7748122558394</v>
      </c>
      <c r="J292" s="79">
        <f t="shared" si="37"/>
        <v>96126.886075726259</v>
      </c>
      <c r="K292" s="18">
        <f t="shared" si="38"/>
        <v>-1580.1700587324092</v>
      </c>
      <c r="L292" s="30"/>
    </row>
    <row r="293" spans="1:12" x14ac:dyDescent="0.3">
      <c r="A293" s="76">
        <v>267</v>
      </c>
      <c r="B293" s="18">
        <f t="shared" si="41"/>
        <v>-1580.1700587324092</v>
      </c>
      <c r="C293" s="85" t="str">
        <f t="shared" ca="1" si="40"/>
        <v>=$B$13</v>
      </c>
      <c r="D293" s="30"/>
      <c r="E293" s="35">
        <v>287</v>
      </c>
      <c r="F293" s="79">
        <f t="shared" si="39"/>
        <v>96126.886075726259</v>
      </c>
      <c r="G293" s="18">
        <f t="shared" si="34"/>
        <v>-1580.1700587324092</v>
      </c>
      <c r="H293" s="18">
        <f t="shared" si="35"/>
        <v>-520.68729957685071</v>
      </c>
      <c r="I293" s="18">
        <f t="shared" si="36"/>
        <v>-1059.4827591555586</v>
      </c>
      <c r="J293" s="79">
        <f t="shared" si="37"/>
        <v>95067.403316570708</v>
      </c>
      <c r="K293" s="18">
        <f t="shared" si="38"/>
        <v>-1580.1700587324094</v>
      </c>
      <c r="L293" s="30"/>
    </row>
    <row r="294" spans="1:12" x14ac:dyDescent="0.3">
      <c r="A294" s="76">
        <v>268</v>
      </c>
      <c r="B294" s="18">
        <f t="shared" si="41"/>
        <v>-1580.1700587324092</v>
      </c>
      <c r="C294" s="85" t="str">
        <f t="shared" ca="1" si="40"/>
        <v>=$B$13</v>
      </c>
      <c r="D294" s="30"/>
      <c r="E294" s="35">
        <v>288</v>
      </c>
      <c r="F294" s="79">
        <f t="shared" si="39"/>
        <v>95067.403316570708</v>
      </c>
      <c r="G294" s="18">
        <f t="shared" si="34"/>
        <v>-1580.1700587324092</v>
      </c>
      <c r="H294" s="18">
        <f t="shared" si="35"/>
        <v>-514.94843463142479</v>
      </c>
      <c r="I294" s="18">
        <f t="shared" si="36"/>
        <v>-1065.2216241009844</v>
      </c>
      <c r="J294" s="79">
        <f t="shared" si="37"/>
        <v>94002.18169246972</v>
      </c>
      <c r="K294" s="18">
        <f t="shared" si="38"/>
        <v>-1580.1700587324092</v>
      </c>
      <c r="L294" s="30"/>
    </row>
    <row r="295" spans="1:12" x14ac:dyDescent="0.3">
      <c r="A295" s="76">
        <v>269</v>
      </c>
      <c r="B295" s="18">
        <f t="shared" si="41"/>
        <v>-1580.1700587324092</v>
      </c>
      <c r="C295" s="85" t="str">
        <f t="shared" ca="1" si="40"/>
        <v>=$B$13</v>
      </c>
      <c r="D295" s="30"/>
      <c r="E295" s="35">
        <v>289</v>
      </c>
      <c r="F295" s="79">
        <f t="shared" si="39"/>
        <v>94002.18169246972</v>
      </c>
      <c r="G295" s="18">
        <f t="shared" si="34"/>
        <v>-1580.1700587324092</v>
      </c>
      <c r="H295" s="18">
        <f t="shared" si="35"/>
        <v>-509.17848416754441</v>
      </c>
      <c r="I295" s="18">
        <f t="shared" si="36"/>
        <v>-1070.9915745648648</v>
      </c>
      <c r="J295" s="79">
        <f t="shared" si="37"/>
        <v>92931.190117904858</v>
      </c>
      <c r="K295" s="18">
        <f t="shared" si="38"/>
        <v>-1580.1700587324092</v>
      </c>
      <c r="L295" s="30"/>
    </row>
    <row r="296" spans="1:12" x14ac:dyDescent="0.3">
      <c r="A296" s="76">
        <v>270</v>
      </c>
      <c r="B296" s="18">
        <f t="shared" si="41"/>
        <v>-1580.1700587324092</v>
      </c>
      <c r="C296" s="85" t="str">
        <f t="shared" ca="1" si="40"/>
        <v>=$B$13</v>
      </c>
      <c r="D296" s="30"/>
      <c r="E296" s="35">
        <v>290</v>
      </c>
      <c r="F296" s="79">
        <f t="shared" si="39"/>
        <v>92931.190117904858</v>
      </c>
      <c r="G296" s="18">
        <f t="shared" si="34"/>
        <v>-1580.1700587324092</v>
      </c>
      <c r="H296" s="18">
        <f t="shared" si="35"/>
        <v>-503.37727980531798</v>
      </c>
      <c r="I296" s="18">
        <f t="shared" si="36"/>
        <v>-1076.7927789270911</v>
      </c>
      <c r="J296" s="79">
        <f t="shared" si="37"/>
        <v>91854.397338977768</v>
      </c>
      <c r="K296" s="18">
        <f t="shared" si="38"/>
        <v>-1580.1700587324092</v>
      </c>
      <c r="L296" s="30"/>
    </row>
    <row r="297" spans="1:12" x14ac:dyDescent="0.3">
      <c r="A297" s="76">
        <v>271</v>
      </c>
      <c r="B297" s="18">
        <f t="shared" si="41"/>
        <v>-1580.1700587324092</v>
      </c>
      <c r="C297" s="85" t="str">
        <f t="shared" ca="1" si="40"/>
        <v>=$B$13</v>
      </c>
      <c r="D297" s="30"/>
      <c r="E297" s="35">
        <v>291</v>
      </c>
      <c r="F297" s="79">
        <f t="shared" si="39"/>
        <v>91854.397338977768</v>
      </c>
      <c r="G297" s="18">
        <f t="shared" si="34"/>
        <v>-1580.1700587324092</v>
      </c>
      <c r="H297" s="18">
        <f t="shared" si="35"/>
        <v>-497.54465225279642</v>
      </c>
      <c r="I297" s="18">
        <f t="shared" si="36"/>
        <v>-1082.6254064796128</v>
      </c>
      <c r="J297" s="79">
        <f t="shared" si="37"/>
        <v>90771.771932498159</v>
      </c>
      <c r="K297" s="18">
        <f t="shared" si="38"/>
        <v>-1580.1700587324092</v>
      </c>
      <c r="L297" s="30"/>
    </row>
    <row r="298" spans="1:12" x14ac:dyDescent="0.3">
      <c r="A298" s="76">
        <v>272</v>
      </c>
      <c r="B298" s="18">
        <f t="shared" si="41"/>
        <v>-1580.1700587324092</v>
      </c>
      <c r="C298" s="85" t="str">
        <f t="shared" ca="1" si="40"/>
        <v>=$B$13</v>
      </c>
      <c r="D298" s="30"/>
      <c r="E298" s="35">
        <v>292</v>
      </c>
      <c r="F298" s="79">
        <f t="shared" si="39"/>
        <v>90771.771932498159</v>
      </c>
      <c r="G298" s="18">
        <f t="shared" si="34"/>
        <v>-1580.1700587324092</v>
      </c>
      <c r="H298" s="18">
        <f t="shared" si="35"/>
        <v>-491.68043130103177</v>
      </c>
      <c r="I298" s="18">
        <f t="shared" si="36"/>
        <v>-1088.4896274313776</v>
      </c>
      <c r="J298" s="79">
        <f t="shared" si="37"/>
        <v>89683.282305066779</v>
      </c>
      <c r="K298" s="18">
        <f t="shared" si="38"/>
        <v>-1580.1700587324094</v>
      </c>
      <c r="L298" s="30"/>
    </row>
    <row r="299" spans="1:12" x14ac:dyDescent="0.3">
      <c r="A299" s="76">
        <v>273</v>
      </c>
      <c r="B299" s="18">
        <f t="shared" si="41"/>
        <v>-1580.1700587324092</v>
      </c>
      <c r="C299" s="85" t="str">
        <f t="shared" ca="1" si="40"/>
        <v>=$B$13</v>
      </c>
      <c r="D299" s="30"/>
      <c r="E299" s="35">
        <v>293</v>
      </c>
      <c r="F299" s="79">
        <f t="shared" si="39"/>
        <v>89683.282305066779</v>
      </c>
      <c r="G299" s="18">
        <f t="shared" si="34"/>
        <v>-1580.1700587324092</v>
      </c>
      <c r="H299" s="18">
        <f t="shared" si="35"/>
        <v>-485.7844458191118</v>
      </c>
      <c r="I299" s="18">
        <f t="shared" si="36"/>
        <v>-1094.3856129132973</v>
      </c>
      <c r="J299" s="79">
        <f t="shared" si="37"/>
        <v>88588.896692153488</v>
      </c>
      <c r="K299" s="18">
        <f t="shared" si="38"/>
        <v>-1580.1700587324092</v>
      </c>
      <c r="L299" s="30"/>
    </row>
    <row r="300" spans="1:12" x14ac:dyDescent="0.3">
      <c r="A300" s="76">
        <v>274</v>
      </c>
      <c r="B300" s="18">
        <f t="shared" si="41"/>
        <v>-1580.1700587324092</v>
      </c>
      <c r="C300" s="85" t="str">
        <f t="shared" ca="1" si="40"/>
        <v>=$B$13</v>
      </c>
      <c r="D300" s="30"/>
      <c r="E300" s="35">
        <v>294</v>
      </c>
      <c r="F300" s="79">
        <f t="shared" si="39"/>
        <v>88588.896692153488</v>
      </c>
      <c r="G300" s="18">
        <f t="shared" si="34"/>
        <v>-1580.1700587324092</v>
      </c>
      <c r="H300" s="18">
        <f t="shared" si="35"/>
        <v>-479.85652374916481</v>
      </c>
      <c r="I300" s="18">
        <f t="shared" si="36"/>
        <v>-1100.3135349832444</v>
      </c>
      <c r="J300" s="79">
        <f t="shared" si="37"/>
        <v>87488.583157170244</v>
      </c>
      <c r="K300" s="18">
        <f t="shared" si="38"/>
        <v>-1580.1700587324092</v>
      </c>
      <c r="L300" s="30"/>
    </row>
    <row r="301" spans="1:12" x14ac:dyDescent="0.3">
      <c r="A301" s="76">
        <v>275</v>
      </c>
      <c r="B301" s="18">
        <f t="shared" si="41"/>
        <v>-1580.1700587324092</v>
      </c>
      <c r="C301" s="85" t="str">
        <f t="shared" ca="1" si="40"/>
        <v>=$B$13</v>
      </c>
      <c r="D301" s="30"/>
      <c r="E301" s="35">
        <v>295</v>
      </c>
      <c r="F301" s="79">
        <f t="shared" si="39"/>
        <v>87488.583157170244</v>
      </c>
      <c r="G301" s="18">
        <f t="shared" si="34"/>
        <v>-1580.1700587324092</v>
      </c>
      <c r="H301" s="18">
        <f t="shared" si="35"/>
        <v>-473.89649210133882</v>
      </c>
      <c r="I301" s="18">
        <f t="shared" si="36"/>
        <v>-1106.2735666310703</v>
      </c>
      <c r="J301" s="79">
        <f t="shared" si="37"/>
        <v>86382.309590539167</v>
      </c>
      <c r="K301" s="18">
        <f t="shared" si="38"/>
        <v>-1580.170058732409</v>
      </c>
      <c r="L301" s="30"/>
    </row>
    <row r="302" spans="1:12" x14ac:dyDescent="0.3">
      <c r="A302" s="76">
        <v>276</v>
      </c>
      <c r="B302" s="18">
        <f t="shared" si="41"/>
        <v>-1580.1700587324092</v>
      </c>
      <c r="C302" s="85" t="str">
        <f t="shared" ca="1" si="40"/>
        <v>=$B$13</v>
      </c>
      <c r="D302" s="30"/>
      <c r="E302" s="35">
        <v>296</v>
      </c>
      <c r="F302" s="79">
        <f t="shared" si="39"/>
        <v>86382.309590539167</v>
      </c>
      <c r="G302" s="18">
        <f t="shared" si="34"/>
        <v>-1580.1700587324092</v>
      </c>
      <c r="H302" s="18">
        <f t="shared" si="35"/>
        <v>-467.9041769487539</v>
      </c>
      <c r="I302" s="18">
        <f t="shared" si="36"/>
        <v>-1112.2658817836555</v>
      </c>
      <c r="J302" s="79">
        <f t="shared" si="37"/>
        <v>85270.043708755518</v>
      </c>
      <c r="K302" s="18">
        <f t="shared" si="38"/>
        <v>-1580.1700587324094</v>
      </c>
      <c r="L302" s="30"/>
    </row>
    <row r="303" spans="1:12" x14ac:dyDescent="0.3">
      <c r="A303" s="76">
        <v>277</v>
      </c>
      <c r="B303" s="18">
        <f t="shared" si="41"/>
        <v>-1580.1700587324092</v>
      </c>
      <c r="C303" s="85" t="str">
        <f t="shared" ca="1" si="40"/>
        <v>=$B$13</v>
      </c>
      <c r="D303" s="30"/>
      <c r="E303" s="35">
        <v>297</v>
      </c>
      <c r="F303" s="79">
        <f t="shared" si="39"/>
        <v>85270.043708755518</v>
      </c>
      <c r="G303" s="18">
        <f t="shared" si="34"/>
        <v>-1580.1700587324092</v>
      </c>
      <c r="H303" s="18">
        <f t="shared" si="35"/>
        <v>-461.87940342242581</v>
      </c>
      <c r="I303" s="18">
        <f t="shared" si="36"/>
        <v>-1118.2906553099835</v>
      </c>
      <c r="J303" s="79">
        <f t="shared" si="37"/>
        <v>84151.753053445529</v>
      </c>
      <c r="K303" s="18">
        <f t="shared" si="38"/>
        <v>-1580.1700587324094</v>
      </c>
      <c r="L303" s="30"/>
    </row>
    <row r="304" spans="1:12" x14ac:dyDescent="0.3">
      <c r="A304" s="76">
        <v>278</v>
      </c>
      <c r="B304" s="18">
        <f t="shared" si="41"/>
        <v>-1580.1700587324092</v>
      </c>
      <c r="C304" s="85" t="str">
        <f t="shared" ca="1" si="40"/>
        <v>=$B$13</v>
      </c>
      <c r="D304" s="30"/>
      <c r="E304" s="35">
        <v>298</v>
      </c>
      <c r="F304" s="79">
        <f t="shared" si="39"/>
        <v>84151.753053445529</v>
      </c>
      <c r="G304" s="18">
        <f t="shared" si="34"/>
        <v>-1580.1700587324092</v>
      </c>
      <c r="H304" s="18">
        <f t="shared" si="35"/>
        <v>-455.82199570616331</v>
      </c>
      <c r="I304" s="18">
        <f t="shared" si="36"/>
        <v>-1124.3480630262459</v>
      </c>
      <c r="J304" s="79">
        <f t="shared" si="37"/>
        <v>83027.40499041928</v>
      </c>
      <c r="K304" s="18">
        <f t="shared" si="38"/>
        <v>-1580.1700587324092</v>
      </c>
      <c r="L304" s="30"/>
    </row>
    <row r="305" spans="1:12" x14ac:dyDescent="0.3">
      <c r="A305" s="76">
        <v>279</v>
      </c>
      <c r="B305" s="18">
        <f t="shared" si="41"/>
        <v>-1580.1700587324092</v>
      </c>
      <c r="C305" s="85" t="str">
        <f t="shared" ca="1" si="40"/>
        <v>=$B$13</v>
      </c>
      <c r="D305" s="30"/>
      <c r="E305" s="35">
        <v>299</v>
      </c>
      <c r="F305" s="79">
        <f t="shared" si="39"/>
        <v>83027.40499041928</v>
      </c>
      <c r="G305" s="18">
        <f t="shared" si="34"/>
        <v>-1580.1700587324092</v>
      </c>
      <c r="H305" s="18">
        <f t="shared" si="35"/>
        <v>-449.73177703143784</v>
      </c>
      <c r="I305" s="18">
        <f t="shared" si="36"/>
        <v>-1130.4382817009714</v>
      </c>
      <c r="J305" s="79">
        <f t="shared" si="37"/>
        <v>81896.966708718304</v>
      </c>
      <c r="K305" s="18">
        <f t="shared" si="38"/>
        <v>-1580.1700587324092</v>
      </c>
      <c r="L305" s="30"/>
    </row>
    <row r="306" spans="1:12" x14ac:dyDescent="0.3">
      <c r="A306" s="76">
        <v>280</v>
      </c>
      <c r="B306" s="18">
        <f t="shared" si="41"/>
        <v>-1580.1700587324092</v>
      </c>
      <c r="C306" s="85" t="str">
        <f t="shared" ca="1" si="40"/>
        <v>=$B$13</v>
      </c>
      <c r="D306" s="30"/>
      <c r="E306" s="35">
        <v>300</v>
      </c>
      <c r="F306" s="79">
        <f t="shared" si="39"/>
        <v>81896.966708718304</v>
      </c>
      <c r="G306" s="18">
        <f t="shared" si="34"/>
        <v>-1580.1700587324092</v>
      </c>
      <c r="H306" s="18">
        <f t="shared" si="35"/>
        <v>-443.60856967222423</v>
      </c>
      <c r="I306" s="18">
        <f t="shared" si="36"/>
        <v>-1136.5614890601851</v>
      </c>
      <c r="J306" s="79">
        <f t="shared" si="37"/>
        <v>80760.405219658118</v>
      </c>
      <c r="K306" s="18">
        <f t="shared" si="38"/>
        <v>-1580.1700587324094</v>
      </c>
      <c r="L306" s="30"/>
    </row>
    <row r="307" spans="1:12" x14ac:dyDescent="0.3">
      <c r="A307" s="76">
        <v>281</v>
      </c>
      <c r="B307" s="18">
        <f t="shared" si="41"/>
        <v>-1580.1700587324092</v>
      </c>
      <c r="C307" s="85" t="str">
        <f t="shared" ca="1" si="40"/>
        <v>=$B$13</v>
      </c>
      <c r="D307" s="30"/>
      <c r="E307" s="35">
        <v>301</v>
      </c>
      <c r="F307" s="79">
        <f t="shared" si="39"/>
        <v>80760.405219658118</v>
      </c>
      <c r="G307" s="18">
        <f t="shared" si="34"/>
        <v>-1580.1700587324092</v>
      </c>
      <c r="H307" s="18">
        <f t="shared" si="35"/>
        <v>-437.45219493981489</v>
      </c>
      <c r="I307" s="18">
        <f t="shared" si="36"/>
        <v>-1142.7178637925945</v>
      </c>
      <c r="J307" s="79">
        <f t="shared" si="37"/>
        <v>79617.687355865521</v>
      </c>
      <c r="K307" s="18">
        <f t="shared" si="38"/>
        <v>-1580.1700587324094</v>
      </c>
      <c r="L307" s="30"/>
    </row>
    <row r="308" spans="1:12" x14ac:dyDescent="0.3">
      <c r="A308" s="76">
        <v>282</v>
      </c>
      <c r="B308" s="18">
        <f t="shared" si="41"/>
        <v>-1580.1700587324092</v>
      </c>
      <c r="C308" s="85" t="str">
        <f t="shared" ca="1" si="40"/>
        <v>=$B$13</v>
      </c>
      <c r="D308" s="30"/>
      <c r="E308" s="35">
        <v>302</v>
      </c>
      <c r="F308" s="79">
        <f t="shared" si="39"/>
        <v>79617.687355865521</v>
      </c>
      <c r="G308" s="18">
        <f t="shared" si="34"/>
        <v>-1580.1700587324092</v>
      </c>
      <c r="H308" s="18">
        <f t="shared" si="35"/>
        <v>-431.2624731776051</v>
      </c>
      <c r="I308" s="18">
        <f t="shared" si="36"/>
        <v>-1148.9075855548042</v>
      </c>
      <c r="J308" s="79">
        <f t="shared" si="37"/>
        <v>78468.779770310721</v>
      </c>
      <c r="K308" s="18">
        <f t="shared" si="38"/>
        <v>-1580.1700587324094</v>
      </c>
      <c r="L308" s="30"/>
    </row>
    <row r="309" spans="1:12" x14ac:dyDescent="0.3">
      <c r="A309" s="76">
        <v>283</v>
      </c>
      <c r="B309" s="18">
        <f t="shared" si="41"/>
        <v>-1580.1700587324092</v>
      </c>
      <c r="C309" s="85" t="str">
        <f t="shared" ca="1" si="40"/>
        <v>=$B$13</v>
      </c>
      <c r="D309" s="30"/>
      <c r="E309" s="35">
        <v>303</v>
      </c>
      <c r="F309" s="79">
        <f t="shared" si="39"/>
        <v>78468.779770310721</v>
      </c>
      <c r="G309" s="18">
        <f t="shared" si="34"/>
        <v>-1580.1700587324092</v>
      </c>
      <c r="H309" s="18">
        <f t="shared" si="35"/>
        <v>-425.03922375584983</v>
      </c>
      <c r="I309" s="18">
        <f t="shared" si="36"/>
        <v>-1155.1308349765595</v>
      </c>
      <c r="J309" s="79">
        <f t="shared" si="37"/>
        <v>77313.64893533416</v>
      </c>
      <c r="K309" s="18">
        <f t="shared" si="38"/>
        <v>-1580.1700587324094</v>
      </c>
      <c r="L309" s="30"/>
    </row>
    <row r="310" spans="1:12" x14ac:dyDescent="0.3">
      <c r="A310" s="76">
        <v>284</v>
      </c>
      <c r="B310" s="18">
        <f t="shared" si="41"/>
        <v>-1580.1700587324092</v>
      </c>
      <c r="C310" s="85" t="str">
        <f t="shared" ca="1" si="40"/>
        <v>=$B$13</v>
      </c>
      <c r="D310" s="30"/>
      <c r="E310" s="35">
        <v>304</v>
      </c>
      <c r="F310" s="79">
        <f t="shared" si="39"/>
        <v>77313.64893533416</v>
      </c>
      <c r="G310" s="18">
        <f t="shared" si="34"/>
        <v>-1580.1700587324092</v>
      </c>
      <c r="H310" s="18">
        <f t="shared" si="35"/>
        <v>-418.78226506639356</v>
      </c>
      <c r="I310" s="18">
        <f t="shared" si="36"/>
        <v>-1161.3877936660158</v>
      </c>
      <c r="J310" s="79">
        <f t="shared" si="37"/>
        <v>76152.261141668147</v>
      </c>
      <c r="K310" s="18">
        <f t="shared" si="38"/>
        <v>-1580.1700587324094</v>
      </c>
      <c r="L310" s="30"/>
    </row>
    <row r="311" spans="1:12" x14ac:dyDescent="0.3">
      <c r="A311" s="76">
        <v>285</v>
      </c>
      <c r="B311" s="18">
        <f t="shared" si="41"/>
        <v>-1580.1700587324092</v>
      </c>
      <c r="C311" s="85" t="str">
        <f t="shared" ca="1" si="40"/>
        <v>=$B$13</v>
      </c>
      <c r="D311" s="30"/>
      <c r="E311" s="35">
        <v>305</v>
      </c>
      <c r="F311" s="79">
        <f t="shared" si="39"/>
        <v>76152.261141668147</v>
      </c>
      <c r="G311" s="18">
        <f t="shared" si="34"/>
        <v>-1580.1700587324092</v>
      </c>
      <c r="H311" s="18">
        <f t="shared" si="35"/>
        <v>-412.49141451736932</v>
      </c>
      <c r="I311" s="18">
        <f t="shared" si="36"/>
        <v>-1167.6786442150401</v>
      </c>
      <c r="J311" s="79">
        <f t="shared" si="37"/>
        <v>74984.582497453113</v>
      </c>
      <c r="K311" s="18">
        <f t="shared" si="38"/>
        <v>-1580.1700587324094</v>
      </c>
      <c r="L311" s="30"/>
    </row>
    <row r="312" spans="1:12" x14ac:dyDescent="0.3">
      <c r="A312" s="76">
        <v>286</v>
      </c>
      <c r="B312" s="18">
        <f t="shared" si="41"/>
        <v>-1580.1700587324092</v>
      </c>
      <c r="C312" s="85" t="str">
        <f t="shared" ca="1" si="40"/>
        <v>=$B$13</v>
      </c>
      <c r="D312" s="30"/>
      <c r="E312" s="35">
        <v>306</v>
      </c>
      <c r="F312" s="79">
        <f t="shared" si="39"/>
        <v>74984.582497453113</v>
      </c>
      <c r="G312" s="18">
        <f t="shared" si="34"/>
        <v>-1580.1700587324092</v>
      </c>
      <c r="H312" s="18">
        <f t="shared" si="35"/>
        <v>-406.16648852787114</v>
      </c>
      <c r="I312" s="18">
        <f t="shared" si="36"/>
        <v>-1174.0035702045382</v>
      </c>
      <c r="J312" s="79">
        <f t="shared" si="37"/>
        <v>73810.578927248571</v>
      </c>
      <c r="K312" s="18">
        <f t="shared" si="38"/>
        <v>-1580.1700587324094</v>
      </c>
      <c r="L312" s="30"/>
    </row>
    <row r="313" spans="1:12" x14ac:dyDescent="0.3">
      <c r="A313" s="76">
        <v>287</v>
      </c>
      <c r="B313" s="18">
        <f t="shared" si="41"/>
        <v>-1580.1700587324092</v>
      </c>
      <c r="C313" s="85" t="str">
        <f t="shared" ca="1" si="40"/>
        <v>=$B$13</v>
      </c>
      <c r="D313" s="30"/>
      <c r="E313" s="35">
        <v>307</v>
      </c>
      <c r="F313" s="79">
        <f t="shared" si="39"/>
        <v>73810.578927248571</v>
      </c>
      <c r="G313" s="18">
        <f t="shared" si="34"/>
        <v>-1580.1700587324092</v>
      </c>
      <c r="H313" s="18">
        <f t="shared" si="35"/>
        <v>-399.8073025225965</v>
      </c>
      <c r="I313" s="18">
        <f t="shared" si="36"/>
        <v>-1180.3627562098127</v>
      </c>
      <c r="J313" s="79">
        <f t="shared" si="37"/>
        <v>72630.216171038759</v>
      </c>
      <c r="K313" s="18">
        <f t="shared" si="38"/>
        <v>-1580.1700587324092</v>
      </c>
      <c r="L313" s="30"/>
    </row>
    <row r="314" spans="1:12" x14ac:dyDescent="0.3">
      <c r="A314" s="76">
        <v>288</v>
      </c>
      <c r="B314" s="18">
        <f t="shared" si="41"/>
        <v>-1580.1700587324092</v>
      </c>
      <c r="C314" s="85" t="str">
        <f t="shared" ca="1" si="40"/>
        <v>=$B$13</v>
      </c>
      <c r="D314" s="30"/>
      <c r="E314" s="35">
        <v>308</v>
      </c>
      <c r="F314" s="79">
        <f t="shared" si="39"/>
        <v>72630.216171038759</v>
      </c>
      <c r="G314" s="18">
        <f t="shared" si="34"/>
        <v>-1580.1700587324092</v>
      </c>
      <c r="H314" s="18">
        <f t="shared" si="35"/>
        <v>-393.41367092645999</v>
      </c>
      <c r="I314" s="18">
        <f t="shared" si="36"/>
        <v>-1186.7563878059493</v>
      </c>
      <c r="J314" s="79">
        <f t="shared" si="37"/>
        <v>71443.459783232815</v>
      </c>
      <c r="K314" s="18">
        <f t="shared" si="38"/>
        <v>-1580.1700587324094</v>
      </c>
      <c r="L314" s="30"/>
    </row>
    <row r="315" spans="1:12" x14ac:dyDescent="0.3">
      <c r="A315" s="76">
        <v>289</v>
      </c>
      <c r="B315" s="18">
        <f t="shared" si="41"/>
        <v>-1580.1700587324092</v>
      </c>
      <c r="C315" s="85" t="str">
        <f t="shared" ca="1" si="40"/>
        <v>=$B$13</v>
      </c>
      <c r="D315" s="30"/>
      <c r="E315" s="35">
        <v>309</v>
      </c>
      <c r="F315" s="79">
        <f t="shared" si="39"/>
        <v>71443.459783232815</v>
      </c>
      <c r="G315" s="18">
        <f t="shared" si="34"/>
        <v>-1580.1700587324092</v>
      </c>
      <c r="H315" s="18">
        <f t="shared" si="35"/>
        <v>-386.98540715917784</v>
      </c>
      <c r="I315" s="18">
        <f t="shared" si="36"/>
        <v>-1193.1846515732313</v>
      </c>
      <c r="J315" s="79">
        <f t="shared" si="37"/>
        <v>70250.275131659582</v>
      </c>
      <c r="K315" s="18">
        <f t="shared" si="38"/>
        <v>-1580.1700587324092</v>
      </c>
      <c r="L315" s="30"/>
    </row>
    <row r="316" spans="1:12" x14ac:dyDescent="0.3">
      <c r="A316" s="76">
        <v>290</v>
      </c>
      <c r="B316" s="18">
        <f t="shared" si="41"/>
        <v>-1580.1700587324092</v>
      </c>
      <c r="C316" s="85" t="str">
        <f t="shared" ca="1" si="40"/>
        <v>=$B$13</v>
      </c>
      <c r="D316" s="30"/>
      <c r="E316" s="35">
        <v>310</v>
      </c>
      <c r="F316" s="79">
        <f t="shared" si="39"/>
        <v>70250.275131659582</v>
      </c>
      <c r="G316" s="18">
        <f t="shared" si="34"/>
        <v>-1580.1700587324092</v>
      </c>
      <c r="H316" s="18">
        <f t="shared" si="35"/>
        <v>-380.52232362982284</v>
      </c>
      <c r="I316" s="18">
        <f t="shared" si="36"/>
        <v>-1199.6477351025865</v>
      </c>
      <c r="J316" s="79">
        <f t="shared" si="37"/>
        <v>69050.627396557</v>
      </c>
      <c r="K316" s="18">
        <f t="shared" si="38"/>
        <v>-1580.1700587324094</v>
      </c>
      <c r="L316" s="30"/>
    </row>
    <row r="317" spans="1:12" x14ac:dyDescent="0.3">
      <c r="A317" s="76">
        <v>291</v>
      </c>
      <c r="B317" s="18">
        <f t="shared" si="41"/>
        <v>-1580.1700587324092</v>
      </c>
      <c r="C317" s="85" t="str">
        <f t="shared" ca="1" si="40"/>
        <v>=$B$13</v>
      </c>
      <c r="D317" s="30"/>
      <c r="E317" s="35">
        <v>311</v>
      </c>
      <c r="F317" s="79">
        <f t="shared" si="39"/>
        <v>69050.627396557</v>
      </c>
      <c r="G317" s="18">
        <f t="shared" si="34"/>
        <v>-1580.1700587324092</v>
      </c>
      <c r="H317" s="18">
        <f t="shared" si="35"/>
        <v>-374.02423173135048</v>
      </c>
      <c r="I317" s="18">
        <f t="shared" si="36"/>
        <v>-1206.1458270010587</v>
      </c>
      <c r="J317" s="79">
        <f t="shared" si="37"/>
        <v>67844.481569555937</v>
      </c>
      <c r="K317" s="18">
        <f t="shared" si="38"/>
        <v>-1580.1700587324092</v>
      </c>
      <c r="L317" s="30"/>
    </row>
    <row r="318" spans="1:12" x14ac:dyDescent="0.3">
      <c r="A318" s="76">
        <v>292</v>
      </c>
      <c r="B318" s="18">
        <f t="shared" si="41"/>
        <v>-1580.1700587324092</v>
      </c>
      <c r="C318" s="85" t="str">
        <f t="shared" ca="1" si="40"/>
        <v>=$B$13</v>
      </c>
      <c r="D318" s="30"/>
      <c r="E318" s="35">
        <v>312</v>
      </c>
      <c r="F318" s="79">
        <f t="shared" si="39"/>
        <v>67844.481569555937</v>
      </c>
      <c r="G318" s="18">
        <f t="shared" si="34"/>
        <v>-1580.1700587324092</v>
      </c>
      <c r="H318" s="18">
        <f t="shared" si="35"/>
        <v>-367.49094183509476</v>
      </c>
      <c r="I318" s="18">
        <f t="shared" si="36"/>
        <v>-1212.6791168973145</v>
      </c>
      <c r="J318" s="79">
        <f t="shared" si="37"/>
        <v>66631.802452658623</v>
      </c>
      <c r="K318" s="18">
        <f t="shared" si="38"/>
        <v>-1580.1700587324094</v>
      </c>
      <c r="L318" s="30"/>
    </row>
    <row r="319" spans="1:12" x14ac:dyDescent="0.3">
      <c r="A319" s="76">
        <v>293</v>
      </c>
      <c r="B319" s="18">
        <f t="shared" si="41"/>
        <v>-1580.1700587324092</v>
      </c>
      <c r="C319" s="85" t="str">
        <f t="shared" ca="1" si="40"/>
        <v>=$B$13</v>
      </c>
      <c r="D319" s="30"/>
      <c r="E319" s="35">
        <v>313</v>
      </c>
      <c r="F319" s="79">
        <f t="shared" si="39"/>
        <v>66631.802452658623</v>
      </c>
      <c r="G319" s="18">
        <f t="shared" si="34"/>
        <v>-1580.1700587324092</v>
      </c>
      <c r="H319" s="18">
        <f t="shared" si="35"/>
        <v>-360.92226328523424</v>
      </c>
      <c r="I319" s="18">
        <f t="shared" si="36"/>
        <v>-1219.2477954471751</v>
      </c>
      <c r="J319" s="79">
        <f t="shared" si="37"/>
        <v>65412.554657211447</v>
      </c>
      <c r="K319" s="18">
        <f t="shared" si="38"/>
        <v>-1580.1700587324094</v>
      </c>
      <c r="L319" s="30"/>
    </row>
    <row r="320" spans="1:12" x14ac:dyDescent="0.3">
      <c r="A320" s="76">
        <v>294</v>
      </c>
      <c r="B320" s="18">
        <f t="shared" si="41"/>
        <v>-1580.1700587324092</v>
      </c>
      <c r="C320" s="85" t="str">
        <f t="shared" ca="1" si="40"/>
        <v>=$B$13</v>
      </c>
      <c r="D320" s="30"/>
      <c r="E320" s="35">
        <v>314</v>
      </c>
      <c r="F320" s="79">
        <f t="shared" si="39"/>
        <v>65412.554657211447</v>
      </c>
      <c r="G320" s="18">
        <f t="shared" si="34"/>
        <v>-1580.1700587324092</v>
      </c>
      <c r="H320" s="18">
        <f t="shared" si="35"/>
        <v>-354.31800439322876</v>
      </c>
      <c r="I320" s="18">
        <f t="shared" si="36"/>
        <v>-1225.8520543391805</v>
      </c>
      <c r="J320" s="79">
        <f t="shared" si="37"/>
        <v>64186.702602872268</v>
      </c>
      <c r="K320" s="18">
        <f t="shared" si="38"/>
        <v>-1580.1700587324094</v>
      </c>
      <c r="L320" s="30"/>
    </row>
    <row r="321" spans="1:12" x14ac:dyDescent="0.3">
      <c r="A321" s="76">
        <v>295</v>
      </c>
      <c r="B321" s="18">
        <f t="shared" si="41"/>
        <v>-1580.1700587324092</v>
      </c>
      <c r="C321" s="85" t="str">
        <f t="shared" ca="1" si="40"/>
        <v>=$B$13</v>
      </c>
      <c r="D321" s="30"/>
      <c r="E321" s="35">
        <v>315</v>
      </c>
      <c r="F321" s="79">
        <f t="shared" si="39"/>
        <v>64186.702602872268</v>
      </c>
      <c r="G321" s="18">
        <f t="shared" si="34"/>
        <v>-1580.1700587324092</v>
      </c>
      <c r="H321" s="18">
        <f t="shared" si="35"/>
        <v>-347.67797243222486</v>
      </c>
      <c r="I321" s="18">
        <f t="shared" si="36"/>
        <v>-1232.4920863001842</v>
      </c>
      <c r="J321" s="79">
        <f t="shared" si="37"/>
        <v>62954.210516572086</v>
      </c>
      <c r="K321" s="18">
        <f t="shared" si="38"/>
        <v>-1580.170058732409</v>
      </c>
      <c r="L321" s="30"/>
    </row>
    <row r="322" spans="1:12" x14ac:dyDescent="0.3">
      <c r="A322" s="76">
        <v>296</v>
      </c>
      <c r="B322" s="18">
        <f t="shared" si="41"/>
        <v>-1580.1700587324092</v>
      </c>
      <c r="C322" s="85" t="str">
        <f t="shared" ca="1" si="40"/>
        <v>=$B$13</v>
      </c>
      <c r="D322" s="30"/>
      <c r="E322" s="35">
        <v>316</v>
      </c>
      <c r="F322" s="79">
        <f t="shared" si="39"/>
        <v>62954.210516572086</v>
      </c>
      <c r="G322" s="18">
        <f t="shared" si="34"/>
        <v>-1580.1700587324092</v>
      </c>
      <c r="H322" s="18">
        <f t="shared" si="35"/>
        <v>-341.00197363143212</v>
      </c>
      <c r="I322" s="18">
        <f t="shared" si="36"/>
        <v>-1239.1680851009771</v>
      </c>
      <c r="J322" s="79">
        <f t="shared" si="37"/>
        <v>61715.042431471105</v>
      </c>
      <c r="K322" s="18">
        <f t="shared" si="38"/>
        <v>-1580.1700587324092</v>
      </c>
      <c r="L322" s="30"/>
    </row>
    <row r="323" spans="1:12" x14ac:dyDescent="0.3">
      <c r="A323" s="76">
        <v>297</v>
      </c>
      <c r="B323" s="18">
        <f t="shared" si="41"/>
        <v>-1580.1700587324092</v>
      </c>
      <c r="C323" s="85" t="str">
        <f t="shared" ca="1" si="40"/>
        <v>=$B$13</v>
      </c>
      <c r="D323" s="30"/>
      <c r="E323" s="35">
        <v>317</v>
      </c>
      <c r="F323" s="79">
        <f t="shared" si="39"/>
        <v>61715.042431471105</v>
      </c>
      <c r="G323" s="18">
        <f t="shared" si="34"/>
        <v>-1580.1700587324092</v>
      </c>
      <c r="H323" s="18">
        <f t="shared" si="35"/>
        <v>-334.28981317046856</v>
      </c>
      <c r="I323" s="18">
        <f t="shared" si="36"/>
        <v>-1245.8802455619407</v>
      </c>
      <c r="J323" s="79">
        <f t="shared" si="37"/>
        <v>60469.162185909168</v>
      </c>
      <c r="K323" s="18">
        <f t="shared" si="38"/>
        <v>-1580.1700587324092</v>
      </c>
      <c r="L323" s="30"/>
    </row>
    <row r="324" spans="1:12" x14ac:dyDescent="0.3">
      <c r="A324" s="76">
        <v>298</v>
      </c>
      <c r="B324" s="18">
        <f t="shared" si="41"/>
        <v>-1580.1700587324092</v>
      </c>
      <c r="C324" s="85" t="str">
        <f t="shared" ca="1" si="40"/>
        <v>=$B$13</v>
      </c>
      <c r="D324" s="30"/>
      <c r="E324" s="35">
        <v>318</v>
      </c>
      <c r="F324" s="79">
        <f t="shared" si="39"/>
        <v>60469.162185909168</v>
      </c>
      <c r="G324" s="18">
        <f t="shared" si="34"/>
        <v>-1580.1700587324092</v>
      </c>
      <c r="H324" s="18">
        <f t="shared" si="35"/>
        <v>-327.54129517367465</v>
      </c>
      <c r="I324" s="18">
        <f t="shared" si="36"/>
        <v>-1252.6287635587344</v>
      </c>
      <c r="J324" s="79">
        <f t="shared" si="37"/>
        <v>59216.533422350432</v>
      </c>
      <c r="K324" s="18">
        <f t="shared" si="38"/>
        <v>-1580.170058732409</v>
      </c>
      <c r="L324" s="30"/>
    </row>
    <row r="325" spans="1:12" x14ac:dyDescent="0.3">
      <c r="A325" s="76">
        <v>299</v>
      </c>
      <c r="B325" s="18">
        <f t="shared" si="41"/>
        <v>-1580.1700587324092</v>
      </c>
      <c r="C325" s="85" t="str">
        <f t="shared" ca="1" si="40"/>
        <v>=$B$13</v>
      </c>
      <c r="D325" s="30"/>
      <c r="E325" s="35">
        <v>319</v>
      </c>
      <c r="F325" s="79">
        <f t="shared" si="39"/>
        <v>59216.533422350432</v>
      </c>
      <c r="G325" s="18">
        <f t="shared" si="34"/>
        <v>-1580.1700587324092</v>
      </c>
      <c r="H325" s="18">
        <f t="shared" si="35"/>
        <v>-320.75622270439817</v>
      </c>
      <c r="I325" s="18">
        <f t="shared" si="36"/>
        <v>-1259.413836028011</v>
      </c>
      <c r="J325" s="79">
        <f t="shared" si="37"/>
        <v>57957.11958632242</v>
      </c>
      <c r="K325" s="18">
        <f t="shared" si="38"/>
        <v>-1580.1700587324092</v>
      </c>
      <c r="L325" s="30"/>
    </row>
    <row r="326" spans="1:12" x14ac:dyDescent="0.3">
      <c r="A326" s="76">
        <v>300</v>
      </c>
      <c r="B326" s="18">
        <f t="shared" si="41"/>
        <v>-1580.1700587324092</v>
      </c>
      <c r="C326" s="85" t="str">
        <f t="shared" ca="1" si="40"/>
        <v>=$B$13</v>
      </c>
      <c r="D326" s="30"/>
      <c r="E326" s="35">
        <v>320</v>
      </c>
      <c r="F326" s="79">
        <f t="shared" si="39"/>
        <v>57957.11958632242</v>
      </c>
      <c r="G326" s="18">
        <f t="shared" si="34"/>
        <v>-1580.1700587324092</v>
      </c>
      <c r="H326" s="18">
        <f t="shared" si="35"/>
        <v>-313.93439775924645</v>
      </c>
      <c r="I326" s="18">
        <f t="shared" si="36"/>
        <v>-1266.2356609731628</v>
      </c>
      <c r="J326" s="79">
        <f t="shared" si="37"/>
        <v>56690.883925349255</v>
      </c>
      <c r="K326" s="18">
        <f t="shared" si="38"/>
        <v>-1580.1700587324092</v>
      </c>
      <c r="L326" s="30"/>
    </row>
    <row r="327" spans="1:12" x14ac:dyDescent="0.3">
      <c r="A327" s="76">
        <v>301</v>
      </c>
      <c r="B327" s="18">
        <f t="shared" si="41"/>
        <v>-1580.1700587324092</v>
      </c>
      <c r="C327" s="85" t="str">
        <f t="shared" ca="1" si="40"/>
        <v>=$B$13</v>
      </c>
      <c r="D327" s="30"/>
      <c r="E327" s="35">
        <v>321</v>
      </c>
      <c r="F327" s="79">
        <f t="shared" si="39"/>
        <v>56690.883925349255</v>
      </c>
      <c r="G327" s="18">
        <f t="shared" si="34"/>
        <v>-1580.1700587324092</v>
      </c>
      <c r="H327" s="18">
        <f t="shared" si="35"/>
        <v>-307.07562126230852</v>
      </c>
      <c r="I327" s="18">
        <f t="shared" si="36"/>
        <v>-1273.0944374701007</v>
      </c>
      <c r="J327" s="79">
        <f t="shared" si="37"/>
        <v>55417.789487879156</v>
      </c>
      <c r="K327" s="18">
        <f t="shared" si="38"/>
        <v>-1580.1700587324092</v>
      </c>
      <c r="L327" s="30"/>
    </row>
    <row r="328" spans="1:12" x14ac:dyDescent="0.3">
      <c r="A328" s="76">
        <v>302</v>
      </c>
      <c r="B328" s="18">
        <f t="shared" si="41"/>
        <v>-1580.1700587324092</v>
      </c>
      <c r="C328" s="85" t="str">
        <f t="shared" ca="1" si="40"/>
        <v>=$B$13</v>
      </c>
      <c r="D328" s="30"/>
      <c r="E328" s="35">
        <v>322</v>
      </c>
      <c r="F328" s="79">
        <f t="shared" si="39"/>
        <v>55417.789487879156</v>
      </c>
      <c r="G328" s="18">
        <f t="shared" ref="G328:G366" si="42">$B$13</f>
        <v>-1580.1700587324092</v>
      </c>
      <c r="H328" s="18">
        <f t="shared" ref="H328:H366" si="43">IPMT($B$8/12,$E328,$B$7*12,$B$6)</f>
        <v>-300.17969305934548</v>
      </c>
      <c r="I328" s="18">
        <f t="shared" ref="I328:I366" si="44">PPMT($B$8/12,$E328,$B$7*12,$B$6)</f>
        <v>-1279.9903656730637</v>
      </c>
      <c r="J328" s="79">
        <f t="shared" ref="J328:J366" si="45">F328+I328</f>
        <v>54137.799122206095</v>
      </c>
      <c r="K328" s="18">
        <f t="shared" ref="K328:K366" si="46">H328+I328</f>
        <v>-1580.1700587324092</v>
      </c>
      <c r="L328" s="30"/>
    </row>
    <row r="329" spans="1:12" x14ac:dyDescent="0.3">
      <c r="A329" s="76">
        <v>303</v>
      </c>
      <c r="B329" s="18">
        <f t="shared" si="41"/>
        <v>-1580.1700587324092</v>
      </c>
      <c r="C329" s="85" t="str">
        <f t="shared" ca="1" si="40"/>
        <v>=$B$13</v>
      </c>
      <c r="D329" s="30"/>
      <c r="E329" s="35">
        <v>323</v>
      </c>
      <c r="F329" s="79">
        <f t="shared" ref="F329:F366" si="47">J328</f>
        <v>54137.799122206095</v>
      </c>
      <c r="G329" s="18">
        <f t="shared" si="42"/>
        <v>-1580.1700587324092</v>
      </c>
      <c r="H329" s="18">
        <f t="shared" si="43"/>
        <v>-293.24641191194968</v>
      </c>
      <c r="I329" s="18">
        <f t="shared" si="44"/>
        <v>-1286.9236468204595</v>
      </c>
      <c r="J329" s="79">
        <f t="shared" si="45"/>
        <v>52850.875475385634</v>
      </c>
      <c r="K329" s="18">
        <f t="shared" si="46"/>
        <v>-1580.1700587324092</v>
      </c>
      <c r="L329" s="30"/>
    </row>
    <row r="330" spans="1:12" x14ac:dyDescent="0.3">
      <c r="A330" s="76">
        <v>304</v>
      </c>
      <c r="B330" s="18">
        <f t="shared" si="41"/>
        <v>-1580.1700587324092</v>
      </c>
      <c r="C330" s="85" t="str">
        <f t="shared" ca="1" si="40"/>
        <v>=$B$13</v>
      </c>
      <c r="D330" s="30"/>
      <c r="E330" s="35">
        <v>324</v>
      </c>
      <c r="F330" s="79">
        <f t="shared" si="47"/>
        <v>52850.875475385634</v>
      </c>
      <c r="G330" s="18">
        <f t="shared" si="42"/>
        <v>-1580.1700587324092</v>
      </c>
      <c r="H330" s="18">
        <f t="shared" si="43"/>
        <v>-286.27557549167221</v>
      </c>
      <c r="I330" s="18">
        <f t="shared" si="44"/>
        <v>-1293.8944832407371</v>
      </c>
      <c r="J330" s="79">
        <f t="shared" si="45"/>
        <v>51556.980992144898</v>
      </c>
      <c r="K330" s="18">
        <f t="shared" si="46"/>
        <v>-1580.1700587324094</v>
      </c>
      <c r="L330" s="30"/>
    </row>
    <row r="331" spans="1:12" x14ac:dyDescent="0.3">
      <c r="A331" s="76">
        <v>305</v>
      </c>
      <c r="B331" s="18">
        <f t="shared" si="41"/>
        <v>-1580.1700587324092</v>
      </c>
      <c r="C331" s="85" t="str">
        <f t="shared" ca="1" si="40"/>
        <v>=$B$13</v>
      </c>
      <c r="D331" s="30"/>
      <c r="E331" s="35">
        <v>325</v>
      </c>
      <c r="F331" s="79">
        <f t="shared" si="47"/>
        <v>51556.980992144898</v>
      </c>
      <c r="G331" s="18">
        <f t="shared" si="42"/>
        <v>-1580.1700587324092</v>
      </c>
      <c r="H331" s="18">
        <f t="shared" si="43"/>
        <v>-279.26698037411819</v>
      </c>
      <c r="I331" s="18">
        <f t="shared" si="44"/>
        <v>-1300.9030783582909</v>
      </c>
      <c r="J331" s="79">
        <f t="shared" si="45"/>
        <v>50256.077913786605</v>
      </c>
      <c r="K331" s="18">
        <f t="shared" si="46"/>
        <v>-1580.1700587324092</v>
      </c>
      <c r="L331" s="30"/>
    </row>
    <row r="332" spans="1:12" x14ac:dyDescent="0.3">
      <c r="A332" s="76">
        <v>306</v>
      </c>
      <c r="B332" s="18">
        <f t="shared" si="41"/>
        <v>-1580.1700587324092</v>
      </c>
      <c r="C332" s="85" t="str">
        <f t="shared" ca="1" si="40"/>
        <v>=$B$13</v>
      </c>
      <c r="D332" s="30"/>
      <c r="E332" s="35">
        <v>326</v>
      </c>
      <c r="F332" s="79">
        <f t="shared" si="47"/>
        <v>50256.077913786605</v>
      </c>
      <c r="G332" s="18">
        <f t="shared" si="42"/>
        <v>-1580.1700587324092</v>
      </c>
      <c r="H332" s="18">
        <f t="shared" si="43"/>
        <v>-272.22042203301083</v>
      </c>
      <c r="I332" s="18">
        <f t="shared" si="44"/>
        <v>-1307.9496366993985</v>
      </c>
      <c r="J332" s="79">
        <f t="shared" si="45"/>
        <v>48948.128277087206</v>
      </c>
      <c r="K332" s="18">
        <f t="shared" si="46"/>
        <v>-1580.1700587324094</v>
      </c>
      <c r="L332" s="30"/>
    </row>
    <row r="333" spans="1:12" x14ac:dyDescent="0.3">
      <c r="A333" s="76">
        <v>307</v>
      </c>
      <c r="B333" s="18">
        <f t="shared" si="41"/>
        <v>-1580.1700587324092</v>
      </c>
      <c r="C333" s="85" t="str">
        <f t="shared" ca="1" si="40"/>
        <v>=$B$13</v>
      </c>
      <c r="D333" s="30"/>
      <c r="E333" s="35">
        <v>327</v>
      </c>
      <c r="F333" s="79">
        <f t="shared" si="47"/>
        <v>48948.128277087206</v>
      </c>
      <c r="G333" s="18">
        <f t="shared" si="42"/>
        <v>-1580.1700587324092</v>
      </c>
      <c r="H333" s="18">
        <f t="shared" si="43"/>
        <v>-265.13569483422242</v>
      </c>
      <c r="I333" s="18">
        <f t="shared" si="44"/>
        <v>-1315.0343638981869</v>
      </c>
      <c r="J333" s="79">
        <f t="shared" si="45"/>
        <v>47633.093913189019</v>
      </c>
      <c r="K333" s="18">
        <f t="shared" si="46"/>
        <v>-1580.1700587324094</v>
      </c>
      <c r="L333" s="30"/>
    </row>
    <row r="334" spans="1:12" x14ac:dyDescent="0.3">
      <c r="A334" s="76">
        <v>308</v>
      </c>
      <c r="B334" s="18">
        <f t="shared" si="41"/>
        <v>-1580.1700587324092</v>
      </c>
      <c r="C334" s="85" t="str">
        <f t="shared" ca="1" si="40"/>
        <v>=$B$13</v>
      </c>
      <c r="D334" s="30"/>
      <c r="E334" s="35">
        <v>328</v>
      </c>
      <c r="F334" s="79">
        <f t="shared" si="47"/>
        <v>47633.093913189019</v>
      </c>
      <c r="G334" s="18">
        <f t="shared" si="42"/>
        <v>-1580.1700587324092</v>
      </c>
      <c r="H334" s="18">
        <f t="shared" si="43"/>
        <v>-258.01259202977388</v>
      </c>
      <c r="I334" s="18">
        <f t="shared" si="44"/>
        <v>-1322.1574667026355</v>
      </c>
      <c r="J334" s="79">
        <f t="shared" si="45"/>
        <v>46310.936446486383</v>
      </c>
      <c r="K334" s="18">
        <f t="shared" si="46"/>
        <v>-1580.1700587324094</v>
      </c>
      <c r="L334" s="30"/>
    </row>
    <row r="335" spans="1:12" x14ac:dyDescent="0.3">
      <c r="A335" s="76">
        <v>309</v>
      </c>
      <c r="B335" s="18">
        <f t="shared" si="41"/>
        <v>-1580.1700587324092</v>
      </c>
      <c r="C335" s="85" t="str">
        <f t="shared" ca="1" si="40"/>
        <v>=$B$13</v>
      </c>
      <c r="D335" s="30"/>
      <c r="E335" s="35">
        <v>329</v>
      </c>
      <c r="F335" s="79">
        <f t="shared" si="47"/>
        <v>46310.936446486383</v>
      </c>
      <c r="G335" s="18">
        <f t="shared" si="42"/>
        <v>-1580.1700587324092</v>
      </c>
      <c r="H335" s="18">
        <f t="shared" si="43"/>
        <v>-250.85090575180129</v>
      </c>
      <c r="I335" s="18">
        <f t="shared" si="44"/>
        <v>-1329.3191529806079</v>
      </c>
      <c r="J335" s="79">
        <f t="shared" si="45"/>
        <v>44981.617293505777</v>
      </c>
      <c r="K335" s="18">
        <f t="shared" si="46"/>
        <v>-1580.1700587324092</v>
      </c>
      <c r="L335" s="30"/>
    </row>
    <row r="336" spans="1:12" x14ac:dyDescent="0.3">
      <c r="A336" s="76">
        <v>310</v>
      </c>
      <c r="B336" s="18">
        <f t="shared" si="41"/>
        <v>-1580.1700587324092</v>
      </c>
      <c r="C336" s="85" t="str">
        <f t="shared" ca="1" si="40"/>
        <v>=$B$13</v>
      </c>
      <c r="D336" s="30"/>
      <c r="E336" s="35">
        <v>330</v>
      </c>
      <c r="F336" s="79">
        <f t="shared" si="47"/>
        <v>44981.617293505777</v>
      </c>
      <c r="G336" s="18">
        <f t="shared" si="42"/>
        <v>-1580.1700587324092</v>
      </c>
      <c r="H336" s="18">
        <f t="shared" si="43"/>
        <v>-243.65042700648968</v>
      </c>
      <c r="I336" s="18">
        <f t="shared" si="44"/>
        <v>-1336.5196317259197</v>
      </c>
      <c r="J336" s="79">
        <f t="shared" si="45"/>
        <v>43645.097661779859</v>
      </c>
      <c r="K336" s="18">
        <f t="shared" si="46"/>
        <v>-1580.1700587324094</v>
      </c>
      <c r="L336" s="30"/>
    </row>
    <row r="337" spans="1:12" x14ac:dyDescent="0.3">
      <c r="A337" s="76">
        <v>311</v>
      </c>
      <c r="B337" s="18">
        <f t="shared" si="41"/>
        <v>-1580.1700587324092</v>
      </c>
      <c r="C337" s="85" t="str">
        <f t="shared" ca="1" si="40"/>
        <v>=$B$13</v>
      </c>
      <c r="D337" s="30"/>
      <c r="E337" s="35">
        <v>331</v>
      </c>
      <c r="F337" s="79">
        <f t="shared" si="47"/>
        <v>43645.097661779859</v>
      </c>
      <c r="G337" s="18">
        <f t="shared" si="42"/>
        <v>-1580.1700587324092</v>
      </c>
      <c r="H337" s="18">
        <f t="shared" si="43"/>
        <v>-236.41094566797423</v>
      </c>
      <c r="I337" s="18">
        <f t="shared" si="44"/>
        <v>-1343.759113064435</v>
      </c>
      <c r="J337" s="79">
        <f t="shared" si="45"/>
        <v>42301.338548715423</v>
      </c>
      <c r="K337" s="18">
        <f t="shared" si="46"/>
        <v>-1580.1700587324092</v>
      </c>
      <c r="L337" s="30"/>
    </row>
    <row r="338" spans="1:12" x14ac:dyDescent="0.3">
      <c r="A338" s="76">
        <v>312</v>
      </c>
      <c r="B338" s="18">
        <f t="shared" si="41"/>
        <v>-1580.1700587324092</v>
      </c>
      <c r="C338" s="85" t="str">
        <f t="shared" ca="1" si="40"/>
        <v>=$B$13</v>
      </c>
      <c r="D338" s="30"/>
      <c r="E338" s="35">
        <v>332</v>
      </c>
      <c r="F338" s="79">
        <f t="shared" si="47"/>
        <v>42301.338548715423</v>
      </c>
      <c r="G338" s="18">
        <f t="shared" si="42"/>
        <v>-1580.1700587324092</v>
      </c>
      <c r="H338" s="18">
        <f t="shared" si="43"/>
        <v>-229.13225047220854</v>
      </c>
      <c r="I338" s="18">
        <f t="shared" si="44"/>
        <v>-1351.0378082602006</v>
      </c>
      <c r="J338" s="79">
        <f t="shared" si="45"/>
        <v>40950.300740455219</v>
      </c>
      <c r="K338" s="18">
        <f t="shared" si="46"/>
        <v>-1580.1700587324092</v>
      </c>
      <c r="L338" s="30"/>
    </row>
    <row r="339" spans="1:12" x14ac:dyDescent="0.3">
      <c r="A339" s="76">
        <v>313</v>
      </c>
      <c r="B339" s="18">
        <f t="shared" si="41"/>
        <v>-1580.1700587324092</v>
      </c>
      <c r="C339" s="85" t="str">
        <f t="shared" ca="1" si="40"/>
        <v>=$B$13</v>
      </c>
      <c r="D339" s="30"/>
      <c r="E339" s="35">
        <v>333</v>
      </c>
      <c r="F339" s="79">
        <f t="shared" si="47"/>
        <v>40950.300740455219</v>
      </c>
      <c r="G339" s="18">
        <f t="shared" si="42"/>
        <v>-1580.1700587324092</v>
      </c>
      <c r="H339" s="18">
        <f t="shared" si="43"/>
        <v>-221.81412901079915</v>
      </c>
      <c r="I339" s="18">
        <f t="shared" si="44"/>
        <v>-1358.3559297216102</v>
      </c>
      <c r="J339" s="79">
        <f t="shared" si="45"/>
        <v>39591.944810733607</v>
      </c>
      <c r="K339" s="18">
        <f t="shared" si="46"/>
        <v>-1580.1700587324094</v>
      </c>
      <c r="L339" s="30"/>
    </row>
    <row r="340" spans="1:12" x14ac:dyDescent="0.3">
      <c r="A340" s="76">
        <v>314</v>
      </c>
      <c r="B340" s="18">
        <f t="shared" si="41"/>
        <v>-1580.1700587324092</v>
      </c>
      <c r="C340" s="85" t="str">
        <f t="shared" ca="1" si="40"/>
        <v>=$B$13</v>
      </c>
      <c r="D340" s="30"/>
      <c r="E340" s="35">
        <v>334</v>
      </c>
      <c r="F340" s="79">
        <f t="shared" si="47"/>
        <v>39591.944810733607</v>
      </c>
      <c r="G340" s="18">
        <f t="shared" si="42"/>
        <v>-1580.1700587324092</v>
      </c>
      <c r="H340" s="18">
        <f t="shared" si="43"/>
        <v>-214.45636772480708</v>
      </c>
      <c r="I340" s="18">
        <f t="shared" si="44"/>
        <v>-1365.7136910076022</v>
      </c>
      <c r="J340" s="79">
        <f t="shared" si="45"/>
        <v>38226.231119726006</v>
      </c>
      <c r="K340" s="18">
        <f t="shared" si="46"/>
        <v>-1580.1700587324092</v>
      </c>
      <c r="L340" s="30"/>
    </row>
    <row r="341" spans="1:12" x14ac:dyDescent="0.3">
      <c r="A341" s="76">
        <v>315</v>
      </c>
      <c r="B341" s="18">
        <f t="shared" si="41"/>
        <v>-1580.1700587324092</v>
      </c>
      <c r="C341" s="85" t="str">
        <f t="shared" ca="1" si="40"/>
        <v>=$B$13</v>
      </c>
      <c r="D341" s="30"/>
      <c r="E341" s="35">
        <v>335</v>
      </c>
      <c r="F341" s="79">
        <f t="shared" si="47"/>
        <v>38226.231119726006</v>
      </c>
      <c r="G341" s="18">
        <f t="shared" si="42"/>
        <v>-1580.1700587324092</v>
      </c>
      <c r="H341" s="18">
        <f t="shared" si="43"/>
        <v>-207.05875189851591</v>
      </c>
      <c r="I341" s="18">
        <f t="shared" si="44"/>
        <v>-1373.1113068338934</v>
      </c>
      <c r="J341" s="79">
        <f t="shared" si="45"/>
        <v>36853.11981289211</v>
      </c>
      <c r="K341" s="18">
        <f t="shared" si="46"/>
        <v>-1580.1700587324094</v>
      </c>
      <c r="L341" s="30"/>
    </row>
    <row r="342" spans="1:12" x14ac:dyDescent="0.3">
      <c r="A342" s="76">
        <v>316</v>
      </c>
      <c r="B342" s="18">
        <f t="shared" si="41"/>
        <v>-1580.1700587324092</v>
      </c>
      <c r="C342" s="85" t="str">
        <f t="shared" ca="1" si="40"/>
        <v>=$B$13</v>
      </c>
      <c r="D342" s="30"/>
      <c r="E342" s="35">
        <v>336</v>
      </c>
      <c r="F342" s="79">
        <f t="shared" si="47"/>
        <v>36853.11981289211</v>
      </c>
      <c r="G342" s="18">
        <f t="shared" si="42"/>
        <v>-1580.1700587324092</v>
      </c>
      <c r="H342" s="18">
        <f t="shared" si="43"/>
        <v>-199.62106565316569</v>
      </c>
      <c r="I342" s="18">
        <f t="shared" si="44"/>
        <v>-1380.5489930792437</v>
      </c>
      <c r="J342" s="79">
        <f t="shared" si="45"/>
        <v>35472.570819812863</v>
      </c>
      <c r="K342" s="18">
        <f t="shared" si="46"/>
        <v>-1580.1700587324094</v>
      </c>
      <c r="L342" s="30"/>
    </row>
    <row r="343" spans="1:12" x14ac:dyDescent="0.3">
      <c r="A343" s="76">
        <v>317</v>
      </c>
      <c r="B343" s="18">
        <f t="shared" si="41"/>
        <v>-1580.1700587324092</v>
      </c>
      <c r="C343" s="85" t="str">
        <f t="shared" ca="1" si="40"/>
        <v>=$B$13</v>
      </c>
      <c r="D343" s="30"/>
      <c r="E343" s="35">
        <v>337</v>
      </c>
      <c r="F343" s="79">
        <f t="shared" si="47"/>
        <v>35472.570819812863</v>
      </c>
      <c r="G343" s="18">
        <f t="shared" si="42"/>
        <v>-1580.1700587324092</v>
      </c>
      <c r="H343" s="18">
        <f t="shared" si="43"/>
        <v>-192.14309194065305</v>
      </c>
      <c r="I343" s="18">
        <f t="shared" si="44"/>
        <v>-1388.0269667917562</v>
      </c>
      <c r="J343" s="79">
        <f t="shared" si="45"/>
        <v>34084.54385302111</v>
      </c>
      <c r="K343" s="18">
        <f t="shared" si="46"/>
        <v>-1580.1700587324092</v>
      </c>
      <c r="L343" s="30"/>
    </row>
    <row r="344" spans="1:12" x14ac:dyDescent="0.3">
      <c r="A344" s="76">
        <v>318</v>
      </c>
      <c r="B344" s="18">
        <f t="shared" si="41"/>
        <v>-1580.1700587324092</v>
      </c>
      <c r="C344" s="85" t="str">
        <f t="shared" ca="1" si="40"/>
        <v>=$B$13</v>
      </c>
      <c r="D344" s="30"/>
      <c r="E344" s="35">
        <v>338</v>
      </c>
      <c r="F344" s="79">
        <f t="shared" si="47"/>
        <v>34084.54385302111</v>
      </c>
      <c r="G344" s="18">
        <f t="shared" si="42"/>
        <v>-1580.1700587324092</v>
      </c>
      <c r="H344" s="18">
        <f t="shared" si="43"/>
        <v>-184.62461253719772</v>
      </c>
      <c r="I344" s="18">
        <f t="shared" si="44"/>
        <v>-1395.5454461952115</v>
      </c>
      <c r="J344" s="79">
        <f t="shared" si="45"/>
        <v>32688.9984068259</v>
      </c>
      <c r="K344" s="18">
        <f t="shared" si="46"/>
        <v>-1580.1700587324092</v>
      </c>
      <c r="L344" s="30"/>
    </row>
    <row r="345" spans="1:12" x14ac:dyDescent="0.3">
      <c r="A345" s="76">
        <v>319</v>
      </c>
      <c r="B345" s="18">
        <f t="shared" si="41"/>
        <v>-1580.1700587324092</v>
      </c>
      <c r="C345" s="85" t="str">
        <f t="shared" ca="1" si="40"/>
        <v>=$B$13</v>
      </c>
      <c r="D345" s="30"/>
      <c r="E345" s="35">
        <v>339</v>
      </c>
      <c r="F345" s="79">
        <f t="shared" si="47"/>
        <v>32688.9984068259</v>
      </c>
      <c r="G345" s="18">
        <f t="shared" si="42"/>
        <v>-1580.1700587324092</v>
      </c>
      <c r="H345" s="18">
        <f t="shared" si="43"/>
        <v>-177.06540803697368</v>
      </c>
      <c r="I345" s="18">
        <f t="shared" si="44"/>
        <v>-1403.1046506954356</v>
      </c>
      <c r="J345" s="79">
        <f t="shared" si="45"/>
        <v>31285.893756130463</v>
      </c>
      <c r="K345" s="18">
        <f t="shared" si="46"/>
        <v>-1580.1700587324092</v>
      </c>
      <c r="L345" s="30"/>
    </row>
    <row r="346" spans="1:12" x14ac:dyDescent="0.3">
      <c r="A346" s="76">
        <v>320</v>
      </c>
      <c r="B346" s="18">
        <f t="shared" si="41"/>
        <v>-1580.1700587324092</v>
      </c>
      <c r="C346" s="85" t="str">
        <f t="shared" ref="C346:C391" ca="1" si="48">_xlfn.FORMULATEXT(B346)</f>
        <v>=$B$13</v>
      </c>
      <c r="D346" s="30"/>
      <c r="E346" s="35">
        <v>340</v>
      </c>
      <c r="F346" s="79">
        <f t="shared" si="47"/>
        <v>31285.893756130463</v>
      </c>
      <c r="G346" s="18">
        <f t="shared" si="42"/>
        <v>-1580.1700587324092</v>
      </c>
      <c r="H346" s="18">
        <f t="shared" si="43"/>
        <v>-169.46525784570673</v>
      </c>
      <c r="I346" s="18">
        <f t="shared" si="44"/>
        <v>-1410.7048008867027</v>
      </c>
      <c r="J346" s="79">
        <f t="shared" si="45"/>
        <v>29875.188955243761</v>
      </c>
      <c r="K346" s="18">
        <f t="shared" si="46"/>
        <v>-1580.1700587324094</v>
      </c>
      <c r="L346" s="30"/>
    </row>
    <row r="347" spans="1:12" x14ac:dyDescent="0.3">
      <c r="A347" s="76">
        <v>321</v>
      </c>
      <c r="B347" s="18">
        <f t="shared" si="41"/>
        <v>-1580.1700587324092</v>
      </c>
      <c r="C347" s="85" t="str">
        <f t="shared" ca="1" si="48"/>
        <v>=$B$13</v>
      </c>
      <c r="D347" s="30"/>
      <c r="E347" s="35">
        <v>341</v>
      </c>
      <c r="F347" s="79">
        <f t="shared" si="47"/>
        <v>29875.188955243761</v>
      </c>
      <c r="G347" s="18">
        <f t="shared" si="42"/>
        <v>-1580.1700587324092</v>
      </c>
      <c r="H347" s="18">
        <f t="shared" si="43"/>
        <v>-161.82394017423709</v>
      </c>
      <c r="I347" s="18">
        <f t="shared" si="44"/>
        <v>-1418.3461185581721</v>
      </c>
      <c r="J347" s="79">
        <f t="shared" si="45"/>
        <v>28456.842836685588</v>
      </c>
      <c r="K347" s="18">
        <f t="shared" si="46"/>
        <v>-1580.1700587324092</v>
      </c>
      <c r="L347" s="30"/>
    </row>
    <row r="348" spans="1:12" x14ac:dyDescent="0.3">
      <c r="A348" s="76">
        <v>322</v>
      </c>
      <c r="B348" s="18">
        <f t="shared" ref="B348:B386" si="49">$B$13</f>
        <v>-1580.1700587324092</v>
      </c>
      <c r="C348" s="85" t="str">
        <f t="shared" ca="1" si="48"/>
        <v>=$B$13</v>
      </c>
      <c r="D348" s="30"/>
      <c r="E348" s="35">
        <v>342</v>
      </c>
      <c r="F348" s="79">
        <f t="shared" si="47"/>
        <v>28456.842836685588</v>
      </c>
      <c r="G348" s="18">
        <f t="shared" si="42"/>
        <v>-1580.1700587324092</v>
      </c>
      <c r="H348" s="18">
        <f t="shared" si="43"/>
        <v>-154.14123203204699</v>
      </c>
      <c r="I348" s="18">
        <f t="shared" si="44"/>
        <v>-1426.0288267003623</v>
      </c>
      <c r="J348" s="79">
        <f t="shared" si="45"/>
        <v>27030.814009985224</v>
      </c>
      <c r="K348" s="18">
        <f t="shared" si="46"/>
        <v>-1580.1700587324092</v>
      </c>
      <c r="L348" s="30"/>
    </row>
    <row r="349" spans="1:12" x14ac:dyDescent="0.3">
      <c r="A349" s="76">
        <v>323</v>
      </c>
      <c r="B349" s="18">
        <f t="shared" si="49"/>
        <v>-1580.1700587324092</v>
      </c>
      <c r="C349" s="85" t="str">
        <f t="shared" ca="1" si="48"/>
        <v>=$B$13</v>
      </c>
      <c r="D349" s="30"/>
      <c r="E349" s="35">
        <v>343</v>
      </c>
      <c r="F349" s="79">
        <f t="shared" si="47"/>
        <v>27030.814009985224</v>
      </c>
      <c r="G349" s="18">
        <f t="shared" si="42"/>
        <v>-1580.1700587324092</v>
      </c>
      <c r="H349" s="18">
        <f t="shared" si="43"/>
        <v>-146.41690922075335</v>
      </c>
      <c r="I349" s="18">
        <f t="shared" si="44"/>
        <v>-1433.7531495116559</v>
      </c>
      <c r="J349" s="79">
        <f t="shared" si="45"/>
        <v>25597.060860473568</v>
      </c>
      <c r="K349" s="18">
        <f t="shared" si="46"/>
        <v>-1580.1700587324092</v>
      </c>
      <c r="L349" s="30"/>
    </row>
    <row r="350" spans="1:12" x14ac:dyDescent="0.3">
      <c r="A350" s="76">
        <v>324</v>
      </c>
      <c r="B350" s="18">
        <f t="shared" si="49"/>
        <v>-1580.1700587324092</v>
      </c>
      <c r="C350" s="85" t="str">
        <f t="shared" ca="1" si="48"/>
        <v>=$B$13</v>
      </c>
      <c r="D350" s="30"/>
      <c r="E350" s="35">
        <v>344</v>
      </c>
      <c r="F350" s="79">
        <f t="shared" si="47"/>
        <v>25597.060860473568</v>
      </c>
      <c r="G350" s="18">
        <f t="shared" si="42"/>
        <v>-1580.1700587324092</v>
      </c>
      <c r="H350" s="18">
        <f t="shared" si="43"/>
        <v>-138.65074632756523</v>
      </c>
      <c r="I350" s="18">
        <f t="shared" si="44"/>
        <v>-1441.5193124048442</v>
      </c>
      <c r="J350" s="79">
        <f t="shared" si="45"/>
        <v>24155.541548068722</v>
      </c>
      <c r="K350" s="18">
        <f t="shared" si="46"/>
        <v>-1580.1700587324094</v>
      </c>
      <c r="L350" s="30"/>
    </row>
    <row r="351" spans="1:12" x14ac:dyDescent="0.3">
      <c r="A351" s="76">
        <v>325</v>
      </c>
      <c r="B351" s="18">
        <f t="shared" si="49"/>
        <v>-1580.1700587324092</v>
      </c>
      <c r="C351" s="85" t="str">
        <f t="shared" ca="1" si="48"/>
        <v>=$B$13</v>
      </c>
      <c r="D351" s="30"/>
      <c r="E351" s="35">
        <v>345</v>
      </c>
      <c r="F351" s="79">
        <f t="shared" si="47"/>
        <v>24155.541548068722</v>
      </c>
      <c r="G351" s="18">
        <f t="shared" si="42"/>
        <v>-1580.1700587324092</v>
      </c>
      <c r="H351" s="18">
        <f t="shared" si="43"/>
        <v>-130.84251671870561</v>
      </c>
      <c r="I351" s="18">
        <f t="shared" si="44"/>
        <v>-1449.3275420137036</v>
      </c>
      <c r="J351" s="79">
        <f t="shared" si="45"/>
        <v>22706.214006055019</v>
      </c>
      <c r="K351" s="18">
        <f t="shared" si="46"/>
        <v>-1580.1700587324092</v>
      </c>
      <c r="L351" s="30"/>
    </row>
    <row r="352" spans="1:12" x14ac:dyDescent="0.3">
      <c r="A352" s="76">
        <v>326</v>
      </c>
      <c r="B352" s="18">
        <f t="shared" si="49"/>
        <v>-1580.1700587324092</v>
      </c>
      <c r="C352" s="85" t="str">
        <f t="shared" ca="1" si="48"/>
        <v>=$B$13</v>
      </c>
      <c r="D352" s="30"/>
      <c r="E352" s="35">
        <v>346</v>
      </c>
      <c r="F352" s="79">
        <f t="shared" si="47"/>
        <v>22706.214006055019</v>
      </c>
      <c r="G352" s="18">
        <f t="shared" si="42"/>
        <v>-1580.1700587324092</v>
      </c>
      <c r="H352" s="18">
        <f t="shared" si="43"/>
        <v>-122.99199253279806</v>
      </c>
      <c r="I352" s="18">
        <f t="shared" si="44"/>
        <v>-1457.1780661996111</v>
      </c>
      <c r="J352" s="79">
        <f t="shared" si="45"/>
        <v>21249.035939855406</v>
      </c>
      <c r="K352" s="18">
        <f t="shared" si="46"/>
        <v>-1580.1700587324092</v>
      </c>
      <c r="L352" s="30"/>
    </row>
    <row r="353" spans="1:12" x14ac:dyDescent="0.3">
      <c r="A353" s="76">
        <v>327</v>
      </c>
      <c r="B353" s="18">
        <f t="shared" si="49"/>
        <v>-1580.1700587324092</v>
      </c>
      <c r="C353" s="85" t="str">
        <f t="shared" ca="1" si="48"/>
        <v>=$B$13</v>
      </c>
      <c r="D353" s="30"/>
      <c r="E353" s="35">
        <v>347</v>
      </c>
      <c r="F353" s="79">
        <f t="shared" si="47"/>
        <v>21249.035939855406</v>
      </c>
      <c r="G353" s="18">
        <f t="shared" si="42"/>
        <v>-1580.1700587324092</v>
      </c>
      <c r="H353" s="18">
        <f t="shared" si="43"/>
        <v>-115.09894467421685</v>
      </c>
      <c r="I353" s="18">
        <f t="shared" si="44"/>
        <v>-1465.0711140581925</v>
      </c>
      <c r="J353" s="79">
        <f t="shared" si="45"/>
        <v>19783.964825797215</v>
      </c>
      <c r="K353" s="18">
        <f t="shared" si="46"/>
        <v>-1580.1700587324094</v>
      </c>
      <c r="L353" s="30"/>
    </row>
    <row r="354" spans="1:12" x14ac:dyDescent="0.3">
      <c r="A354" s="76">
        <v>328</v>
      </c>
      <c r="B354" s="18">
        <f t="shared" si="49"/>
        <v>-1580.1700587324092</v>
      </c>
      <c r="C354" s="85" t="str">
        <f t="shared" ca="1" si="48"/>
        <v>=$B$13</v>
      </c>
      <c r="D354" s="30"/>
      <c r="E354" s="35">
        <v>348</v>
      </c>
      <c r="F354" s="79">
        <f t="shared" si="47"/>
        <v>19783.964825797215</v>
      </c>
      <c r="G354" s="18">
        <f t="shared" si="42"/>
        <v>-1580.1700587324092</v>
      </c>
      <c r="H354" s="18">
        <f t="shared" si="43"/>
        <v>-107.16314280640162</v>
      </c>
      <c r="I354" s="18">
        <f t="shared" si="44"/>
        <v>-1473.0069159260074</v>
      </c>
      <c r="J354" s="79">
        <f t="shared" si="45"/>
        <v>18310.957909871206</v>
      </c>
      <c r="K354" s="18">
        <f t="shared" si="46"/>
        <v>-1580.170058732409</v>
      </c>
      <c r="L354" s="30"/>
    </row>
    <row r="355" spans="1:12" x14ac:dyDescent="0.3">
      <c r="A355" s="76">
        <v>329</v>
      </c>
      <c r="B355" s="18">
        <f t="shared" si="49"/>
        <v>-1580.1700587324092</v>
      </c>
      <c r="C355" s="85" t="str">
        <f t="shared" ca="1" si="48"/>
        <v>=$B$13</v>
      </c>
      <c r="D355" s="30"/>
      <c r="E355" s="35">
        <v>349</v>
      </c>
      <c r="F355" s="79">
        <f t="shared" si="47"/>
        <v>18310.957909871206</v>
      </c>
      <c r="G355" s="18">
        <f t="shared" si="42"/>
        <v>-1580.1700587324092</v>
      </c>
      <c r="H355" s="18">
        <f t="shared" si="43"/>
        <v>-99.184355345135756</v>
      </c>
      <c r="I355" s="18">
        <f t="shared" si="44"/>
        <v>-1480.9857033872734</v>
      </c>
      <c r="J355" s="79">
        <f t="shared" si="45"/>
        <v>16829.972206483933</v>
      </c>
      <c r="K355" s="18">
        <f t="shared" si="46"/>
        <v>-1580.1700587324092</v>
      </c>
      <c r="L355" s="30"/>
    </row>
    <row r="356" spans="1:12" x14ac:dyDescent="0.3">
      <c r="A356" s="76">
        <v>330</v>
      </c>
      <c r="B356" s="18">
        <f t="shared" si="49"/>
        <v>-1580.1700587324092</v>
      </c>
      <c r="C356" s="85" t="str">
        <f t="shared" ca="1" si="48"/>
        <v>=$B$13</v>
      </c>
      <c r="D356" s="30"/>
      <c r="E356" s="35">
        <v>350</v>
      </c>
      <c r="F356" s="79">
        <f t="shared" si="47"/>
        <v>16829.972206483933</v>
      </c>
      <c r="G356" s="18">
        <f t="shared" si="42"/>
        <v>-1580.1700587324092</v>
      </c>
      <c r="H356" s="18">
        <f t="shared" si="43"/>
        <v>-91.162349451788032</v>
      </c>
      <c r="I356" s="18">
        <f t="shared" si="44"/>
        <v>-1489.0077092806212</v>
      </c>
      <c r="J356" s="79">
        <f t="shared" si="45"/>
        <v>15340.964497203313</v>
      </c>
      <c r="K356" s="18">
        <f t="shared" si="46"/>
        <v>-1580.1700587324092</v>
      </c>
      <c r="L356" s="30"/>
    </row>
    <row r="357" spans="1:12" x14ac:dyDescent="0.3">
      <c r="A357" s="76">
        <v>331</v>
      </c>
      <c r="B357" s="18">
        <f t="shared" si="49"/>
        <v>-1580.1700587324092</v>
      </c>
      <c r="C357" s="85" t="str">
        <f t="shared" ca="1" si="48"/>
        <v>=$B$13</v>
      </c>
      <c r="D357" s="30"/>
      <c r="E357" s="35">
        <v>351</v>
      </c>
      <c r="F357" s="79">
        <f t="shared" si="47"/>
        <v>15340.964497203313</v>
      </c>
      <c r="G357" s="18">
        <f t="shared" si="42"/>
        <v>-1580.1700587324092</v>
      </c>
      <c r="H357" s="18">
        <f t="shared" si="43"/>
        <v>-83.096891026517994</v>
      </c>
      <c r="I357" s="18">
        <f t="shared" si="44"/>
        <v>-1497.0731677058914</v>
      </c>
      <c r="J357" s="79">
        <f t="shared" si="45"/>
        <v>13843.891329497421</v>
      </c>
      <c r="K357" s="18">
        <f t="shared" si="46"/>
        <v>-1580.1700587324094</v>
      </c>
      <c r="L357" s="30"/>
    </row>
    <row r="358" spans="1:12" x14ac:dyDescent="0.3">
      <c r="A358" s="76">
        <v>332</v>
      </c>
      <c r="B358" s="18">
        <f t="shared" si="49"/>
        <v>-1580.1700587324092</v>
      </c>
      <c r="C358" s="85" t="str">
        <f t="shared" ca="1" si="48"/>
        <v>=$B$13</v>
      </c>
      <c r="D358" s="30"/>
      <c r="E358" s="35">
        <v>352</v>
      </c>
      <c r="F358" s="79">
        <f t="shared" si="47"/>
        <v>13843.891329497421</v>
      </c>
      <c r="G358" s="18">
        <f t="shared" si="42"/>
        <v>-1580.1700587324092</v>
      </c>
      <c r="H358" s="18">
        <f t="shared" si="43"/>
        <v>-74.987744701444399</v>
      </c>
      <c r="I358" s="18">
        <f t="shared" si="44"/>
        <v>-1505.1823140309648</v>
      </c>
      <c r="J358" s="79">
        <f t="shared" si="45"/>
        <v>12338.709015466457</v>
      </c>
      <c r="K358" s="18">
        <f t="shared" si="46"/>
        <v>-1580.1700587324092</v>
      </c>
      <c r="L358" s="30"/>
    </row>
    <row r="359" spans="1:12" x14ac:dyDescent="0.3">
      <c r="A359" s="76">
        <v>333</v>
      </c>
      <c r="B359" s="18">
        <f t="shared" si="49"/>
        <v>-1580.1700587324092</v>
      </c>
      <c r="C359" s="85" t="str">
        <f t="shared" ca="1" si="48"/>
        <v>=$B$13</v>
      </c>
      <c r="D359" s="30"/>
      <c r="E359" s="35">
        <v>353</v>
      </c>
      <c r="F359" s="79">
        <f t="shared" si="47"/>
        <v>12338.709015466457</v>
      </c>
      <c r="G359" s="18">
        <f t="shared" si="42"/>
        <v>-1580.1700587324092</v>
      </c>
      <c r="H359" s="18">
        <f t="shared" si="43"/>
        <v>-66.834673833776691</v>
      </c>
      <c r="I359" s="18">
        <f t="shared" si="44"/>
        <v>-1513.3353848986326</v>
      </c>
      <c r="J359" s="79">
        <f t="shared" si="45"/>
        <v>10825.373630567825</v>
      </c>
      <c r="K359" s="18">
        <f t="shared" si="46"/>
        <v>-1580.1700587324092</v>
      </c>
      <c r="L359" s="30"/>
    </row>
    <row r="360" spans="1:12" x14ac:dyDescent="0.3">
      <c r="A360" s="76">
        <v>334</v>
      </c>
      <c r="B360" s="18">
        <f t="shared" si="49"/>
        <v>-1580.1700587324092</v>
      </c>
      <c r="C360" s="85" t="str">
        <f t="shared" ca="1" si="48"/>
        <v>=$B$13</v>
      </c>
      <c r="D360" s="30"/>
      <c r="E360" s="35">
        <v>354</v>
      </c>
      <c r="F360" s="79">
        <f t="shared" si="47"/>
        <v>10825.373630567825</v>
      </c>
      <c r="G360" s="18">
        <f t="shared" si="42"/>
        <v>-1580.1700587324092</v>
      </c>
      <c r="H360" s="18">
        <f t="shared" si="43"/>
        <v>-58.637440498909093</v>
      </c>
      <c r="I360" s="18">
        <f t="shared" si="44"/>
        <v>-1521.5326182335</v>
      </c>
      <c r="J360" s="79">
        <f t="shared" si="45"/>
        <v>9303.8410123343256</v>
      </c>
      <c r="K360" s="18">
        <f t="shared" si="46"/>
        <v>-1580.1700587324092</v>
      </c>
      <c r="L360" s="30"/>
    </row>
    <row r="361" spans="1:12" x14ac:dyDescent="0.3">
      <c r="A361" s="76">
        <v>335</v>
      </c>
      <c r="B361" s="18">
        <f t="shared" si="49"/>
        <v>-1580.1700587324092</v>
      </c>
      <c r="C361" s="85" t="str">
        <f t="shared" ca="1" si="48"/>
        <v>=$B$13</v>
      </c>
      <c r="D361" s="30"/>
      <c r="E361" s="35">
        <v>355</v>
      </c>
      <c r="F361" s="79">
        <f t="shared" si="47"/>
        <v>9303.8410123343256</v>
      </c>
      <c r="G361" s="18">
        <f t="shared" si="42"/>
        <v>-1580.1700587324092</v>
      </c>
      <c r="H361" s="18">
        <f t="shared" si="43"/>
        <v>-50.395805483477631</v>
      </c>
      <c r="I361" s="18">
        <f t="shared" si="44"/>
        <v>-1529.7742532489317</v>
      </c>
      <c r="J361" s="79">
        <f t="shared" si="45"/>
        <v>7774.0667590853936</v>
      </c>
      <c r="K361" s="18">
        <f t="shared" si="46"/>
        <v>-1580.1700587324094</v>
      </c>
      <c r="L361" s="30"/>
    </row>
    <row r="362" spans="1:12" x14ac:dyDescent="0.3">
      <c r="A362" s="76">
        <v>336</v>
      </c>
      <c r="B362" s="18">
        <f t="shared" si="49"/>
        <v>-1580.1700587324092</v>
      </c>
      <c r="C362" s="85" t="str">
        <f t="shared" ca="1" si="48"/>
        <v>=$B$13</v>
      </c>
      <c r="D362" s="30"/>
      <c r="E362" s="35">
        <v>356</v>
      </c>
      <c r="F362" s="79">
        <f t="shared" si="47"/>
        <v>7774.0667590853936</v>
      </c>
      <c r="G362" s="18">
        <f t="shared" si="42"/>
        <v>-1580.1700587324092</v>
      </c>
      <c r="H362" s="18">
        <f t="shared" si="43"/>
        <v>-42.109528278379244</v>
      </c>
      <c r="I362" s="18">
        <f t="shared" si="44"/>
        <v>-1538.06053045403</v>
      </c>
      <c r="J362" s="79">
        <f t="shared" si="45"/>
        <v>6236.0062286313641</v>
      </c>
      <c r="K362" s="18">
        <f t="shared" si="46"/>
        <v>-1580.1700587324092</v>
      </c>
      <c r="L362" s="30"/>
    </row>
    <row r="363" spans="1:12" x14ac:dyDescent="0.3">
      <c r="A363" s="76">
        <v>337</v>
      </c>
      <c r="B363" s="18">
        <f t="shared" si="49"/>
        <v>-1580.1700587324092</v>
      </c>
      <c r="C363" s="85" t="str">
        <f t="shared" ca="1" si="48"/>
        <v>=$B$13</v>
      </c>
      <c r="D363" s="30"/>
      <c r="E363" s="35">
        <v>357</v>
      </c>
      <c r="F363" s="79">
        <f t="shared" si="47"/>
        <v>6236.0062286313641</v>
      </c>
      <c r="G363" s="18">
        <f t="shared" si="42"/>
        <v>-1580.1700587324092</v>
      </c>
      <c r="H363" s="18">
        <f t="shared" si="43"/>
        <v>-33.778367071753252</v>
      </c>
      <c r="I363" s="18">
        <f t="shared" si="44"/>
        <v>-1546.3916916606561</v>
      </c>
      <c r="J363" s="79">
        <f t="shared" si="45"/>
        <v>4689.6145369707083</v>
      </c>
      <c r="K363" s="18">
        <f t="shared" si="46"/>
        <v>-1580.1700587324094</v>
      </c>
      <c r="L363" s="30"/>
    </row>
    <row r="364" spans="1:12" x14ac:dyDescent="0.3">
      <c r="A364" s="76">
        <v>338</v>
      </c>
      <c r="B364" s="18">
        <f t="shared" si="49"/>
        <v>-1580.1700587324092</v>
      </c>
      <c r="C364" s="85" t="str">
        <f t="shared" ca="1" si="48"/>
        <v>=$B$13</v>
      </c>
      <c r="D364" s="30"/>
      <c r="E364" s="35">
        <v>358</v>
      </c>
      <c r="F364" s="79">
        <f t="shared" si="47"/>
        <v>4689.6145369707083</v>
      </c>
      <c r="G364" s="18">
        <f t="shared" si="42"/>
        <v>-1580.1700587324092</v>
      </c>
      <c r="H364" s="18">
        <f t="shared" si="43"/>
        <v>-25.402078741924694</v>
      </c>
      <c r="I364" s="18">
        <f t="shared" si="44"/>
        <v>-1554.7679799904845</v>
      </c>
      <c r="J364" s="79">
        <f t="shared" si="45"/>
        <v>3134.8465569802238</v>
      </c>
      <c r="K364" s="18">
        <f t="shared" si="46"/>
        <v>-1580.1700587324092</v>
      </c>
      <c r="L364" s="30"/>
    </row>
    <row r="365" spans="1:12" x14ac:dyDescent="0.3">
      <c r="A365" s="76">
        <v>339</v>
      </c>
      <c r="B365" s="18">
        <f t="shared" si="49"/>
        <v>-1580.1700587324092</v>
      </c>
      <c r="C365" s="85" t="str">
        <f t="shared" ca="1" si="48"/>
        <v>=$B$13</v>
      </c>
      <c r="D365" s="30"/>
      <c r="E365" s="35">
        <v>359</v>
      </c>
      <c r="F365" s="79">
        <f t="shared" si="47"/>
        <v>3134.8465569802238</v>
      </c>
      <c r="G365" s="18">
        <f t="shared" si="42"/>
        <v>-1580.1700587324092</v>
      </c>
      <c r="H365" s="18">
        <f t="shared" si="43"/>
        <v>-16.980418850309569</v>
      </c>
      <c r="I365" s="18">
        <f t="shared" si="44"/>
        <v>-1563.1896398820998</v>
      </c>
      <c r="J365" s="79">
        <f t="shared" si="45"/>
        <v>1571.656917098124</v>
      </c>
      <c r="K365" s="18">
        <f t="shared" si="46"/>
        <v>-1580.1700587324094</v>
      </c>
      <c r="L365" s="30"/>
    </row>
    <row r="366" spans="1:12" x14ac:dyDescent="0.3">
      <c r="A366" s="76">
        <v>340</v>
      </c>
      <c r="B366" s="18">
        <f t="shared" si="49"/>
        <v>-1580.1700587324092</v>
      </c>
      <c r="C366" s="85" t="str">
        <f t="shared" ca="1" si="48"/>
        <v>=$B$13</v>
      </c>
      <c r="D366" s="30"/>
      <c r="E366" s="35">
        <v>360</v>
      </c>
      <c r="F366" s="79">
        <f t="shared" si="47"/>
        <v>1571.656917098124</v>
      </c>
      <c r="G366" s="18">
        <f t="shared" si="42"/>
        <v>-1580.1700587324092</v>
      </c>
      <c r="H366" s="18">
        <f t="shared" si="43"/>
        <v>-8.5131416342815278</v>
      </c>
      <c r="I366" s="18">
        <f t="shared" si="44"/>
        <v>-1571.6569170981277</v>
      </c>
      <c r="J366" s="79">
        <f t="shared" si="45"/>
        <v>-3.637978807091713E-12</v>
      </c>
      <c r="K366" s="18">
        <f t="shared" si="46"/>
        <v>-1580.1700587324092</v>
      </c>
      <c r="L366" s="30"/>
    </row>
    <row r="367" spans="1:12" x14ac:dyDescent="0.3">
      <c r="A367" s="76">
        <v>341</v>
      </c>
      <c r="B367" s="18">
        <f t="shared" si="49"/>
        <v>-1580.1700587324092</v>
      </c>
      <c r="C367" s="85" t="str">
        <f t="shared" ca="1" si="48"/>
        <v>=$B$13</v>
      </c>
      <c r="D367" s="30"/>
      <c r="E367" s="30"/>
      <c r="F367" s="107"/>
      <c r="G367" s="106"/>
      <c r="H367" s="30"/>
      <c r="I367" s="30"/>
      <c r="J367" s="107"/>
      <c r="K367" s="106"/>
      <c r="L367" s="30"/>
    </row>
    <row r="368" spans="1:12" x14ac:dyDescent="0.3">
      <c r="A368" s="76">
        <v>342</v>
      </c>
      <c r="B368" s="18">
        <f t="shared" si="49"/>
        <v>-1580.1700587324092</v>
      </c>
      <c r="C368" s="85" t="str">
        <f t="shared" ca="1" si="48"/>
        <v>=$B$13</v>
      </c>
      <c r="D368" s="30"/>
      <c r="E368" s="30"/>
      <c r="F368" s="107"/>
      <c r="G368" s="106"/>
      <c r="H368" s="30"/>
      <c r="I368" s="30"/>
      <c r="J368" s="107"/>
      <c r="K368" s="106"/>
      <c r="L368" s="30"/>
    </row>
    <row r="369" spans="1:12" x14ac:dyDescent="0.3">
      <c r="A369" s="76">
        <v>343</v>
      </c>
      <c r="B369" s="18">
        <f t="shared" si="49"/>
        <v>-1580.1700587324092</v>
      </c>
      <c r="C369" s="85" t="str">
        <f t="shared" ca="1" si="48"/>
        <v>=$B$13</v>
      </c>
      <c r="D369" s="30"/>
      <c r="E369" s="30"/>
      <c r="F369" s="107"/>
      <c r="G369" s="106"/>
      <c r="H369" s="30"/>
      <c r="I369" s="30"/>
      <c r="J369" s="107"/>
      <c r="K369" s="106"/>
      <c r="L369" s="30"/>
    </row>
    <row r="370" spans="1:12" x14ac:dyDescent="0.3">
      <c r="A370" s="76">
        <v>344</v>
      </c>
      <c r="B370" s="18">
        <f t="shared" si="49"/>
        <v>-1580.1700587324092</v>
      </c>
      <c r="C370" s="85" t="str">
        <f t="shared" ca="1" si="48"/>
        <v>=$B$13</v>
      </c>
      <c r="D370" s="30"/>
      <c r="E370" s="30"/>
      <c r="F370" s="107"/>
      <c r="G370" s="106"/>
      <c r="H370" s="30"/>
      <c r="I370" s="30"/>
      <c r="J370" s="107"/>
      <c r="K370" s="106"/>
      <c r="L370" s="30"/>
    </row>
    <row r="371" spans="1:12" x14ac:dyDescent="0.3">
      <c r="A371" s="76">
        <v>345</v>
      </c>
      <c r="B371" s="18">
        <f t="shared" si="49"/>
        <v>-1580.1700587324092</v>
      </c>
      <c r="C371" s="85" t="str">
        <f t="shared" ca="1" si="48"/>
        <v>=$B$13</v>
      </c>
      <c r="D371" s="30"/>
      <c r="E371" s="30"/>
      <c r="F371" s="107"/>
      <c r="G371" s="106"/>
      <c r="H371" s="30"/>
      <c r="I371" s="30"/>
      <c r="J371" s="107"/>
      <c r="K371" s="106"/>
      <c r="L371" s="30"/>
    </row>
    <row r="372" spans="1:12" x14ac:dyDescent="0.3">
      <c r="A372" s="76">
        <v>346</v>
      </c>
      <c r="B372" s="18">
        <f t="shared" si="49"/>
        <v>-1580.1700587324092</v>
      </c>
      <c r="C372" s="85" t="str">
        <f t="shared" ca="1" si="48"/>
        <v>=$B$13</v>
      </c>
      <c r="D372" s="30"/>
      <c r="E372" s="30"/>
      <c r="F372" s="107"/>
      <c r="G372" s="106"/>
      <c r="H372" s="30"/>
      <c r="I372" s="30"/>
      <c r="J372" s="107"/>
      <c r="K372" s="106"/>
      <c r="L372" s="30"/>
    </row>
    <row r="373" spans="1:12" x14ac:dyDescent="0.3">
      <c r="A373" s="76">
        <v>347</v>
      </c>
      <c r="B373" s="18">
        <f t="shared" si="49"/>
        <v>-1580.1700587324092</v>
      </c>
      <c r="C373" s="85" t="str">
        <f t="shared" ca="1" si="48"/>
        <v>=$B$13</v>
      </c>
      <c r="D373" s="30"/>
      <c r="E373" s="30"/>
      <c r="F373" s="107"/>
      <c r="G373" s="106"/>
      <c r="H373" s="30"/>
      <c r="I373" s="30"/>
      <c r="J373" s="107"/>
      <c r="K373" s="106"/>
      <c r="L373" s="30"/>
    </row>
    <row r="374" spans="1:12" x14ac:dyDescent="0.3">
      <c r="A374" s="76">
        <v>348</v>
      </c>
      <c r="B374" s="18">
        <f t="shared" si="49"/>
        <v>-1580.1700587324092</v>
      </c>
      <c r="C374" s="85" t="str">
        <f t="shared" ca="1" si="48"/>
        <v>=$B$13</v>
      </c>
      <c r="D374" s="30"/>
      <c r="E374" s="30"/>
      <c r="F374" s="107"/>
      <c r="G374" s="106"/>
      <c r="H374" s="30"/>
      <c r="I374" s="30"/>
      <c r="J374" s="107"/>
      <c r="K374" s="106"/>
      <c r="L374" s="30"/>
    </row>
    <row r="375" spans="1:12" x14ac:dyDescent="0.3">
      <c r="A375" s="76">
        <v>349</v>
      </c>
      <c r="B375" s="18">
        <f t="shared" si="49"/>
        <v>-1580.1700587324092</v>
      </c>
      <c r="C375" s="85" t="str">
        <f t="shared" ca="1" si="48"/>
        <v>=$B$13</v>
      </c>
      <c r="D375" s="30"/>
      <c r="E375" s="30"/>
      <c r="F375" s="107"/>
      <c r="G375" s="106"/>
      <c r="H375" s="30"/>
      <c r="I375" s="30"/>
      <c r="J375" s="107"/>
      <c r="K375" s="106"/>
      <c r="L375" s="30"/>
    </row>
    <row r="376" spans="1:12" x14ac:dyDescent="0.3">
      <c r="A376" s="76">
        <v>350</v>
      </c>
      <c r="B376" s="18">
        <f t="shared" si="49"/>
        <v>-1580.1700587324092</v>
      </c>
      <c r="C376" s="85" t="str">
        <f t="shared" ca="1" si="48"/>
        <v>=$B$13</v>
      </c>
      <c r="D376" s="30"/>
      <c r="E376" s="30"/>
      <c r="F376" s="107"/>
      <c r="G376" s="106"/>
      <c r="H376" s="30"/>
      <c r="I376" s="30"/>
      <c r="J376" s="107"/>
      <c r="K376" s="106"/>
      <c r="L376" s="30"/>
    </row>
    <row r="377" spans="1:12" x14ac:dyDescent="0.3">
      <c r="A377" s="76">
        <v>351</v>
      </c>
      <c r="B377" s="18">
        <f t="shared" si="49"/>
        <v>-1580.1700587324092</v>
      </c>
      <c r="C377" s="85" t="str">
        <f t="shared" ca="1" si="48"/>
        <v>=$B$13</v>
      </c>
      <c r="D377" s="30"/>
      <c r="E377" s="30"/>
      <c r="F377" s="107"/>
      <c r="G377" s="106"/>
      <c r="H377" s="30"/>
      <c r="I377" s="30"/>
      <c r="J377" s="107"/>
      <c r="K377" s="106"/>
      <c r="L377" s="30"/>
    </row>
    <row r="378" spans="1:12" x14ac:dyDescent="0.3">
      <c r="A378" s="76">
        <v>352</v>
      </c>
      <c r="B378" s="18">
        <f t="shared" si="49"/>
        <v>-1580.1700587324092</v>
      </c>
      <c r="C378" s="85" t="str">
        <f t="shared" ca="1" si="48"/>
        <v>=$B$13</v>
      </c>
      <c r="D378" s="30"/>
      <c r="E378" s="30"/>
      <c r="F378" s="107"/>
      <c r="G378" s="106"/>
      <c r="H378" s="30"/>
      <c r="I378" s="30"/>
      <c r="J378" s="107"/>
      <c r="K378" s="106"/>
      <c r="L378" s="30"/>
    </row>
    <row r="379" spans="1:12" x14ac:dyDescent="0.3">
      <c r="A379" s="76">
        <v>353</v>
      </c>
      <c r="B379" s="18">
        <f t="shared" si="49"/>
        <v>-1580.1700587324092</v>
      </c>
      <c r="C379" s="85" t="str">
        <f t="shared" ca="1" si="48"/>
        <v>=$B$13</v>
      </c>
      <c r="D379" s="30"/>
      <c r="E379" s="30"/>
      <c r="F379" s="107"/>
      <c r="G379" s="106"/>
      <c r="H379" s="30"/>
      <c r="I379" s="30"/>
      <c r="J379" s="107"/>
      <c r="K379" s="106"/>
      <c r="L379" s="30"/>
    </row>
    <row r="380" spans="1:12" x14ac:dyDescent="0.3">
      <c r="A380" s="76">
        <v>354</v>
      </c>
      <c r="B380" s="18">
        <f t="shared" si="49"/>
        <v>-1580.1700587324092</v>
      </c>
      <c r="C380" s="85" t="str">
        <f t="shared" ca="1" si="48"/>
        <v>=$B$13</v>
      </c>
      <c r="D380" s="30"/>
      <c r="E380" s="30"/>
      <c r="F380" s="107"/>
      <c r="G380" s="106"/>
      <c r="H380" s="30"/>
      <c r="I380" s="30"/>
      <c r="J380" s="107"/>
      <c r="K380" s="106"/>
      <c r="L380" s="30"/>
    </row>
    <row r="381" spans="1:12" x14ac:dyDescent="0.3">
      <c r="A381" s="76">
        <v>355</v>
      </c>
      <c r="B381" s="18">
        <f t="shared" si="49"/>
        <v>-1580.1700587324092</v>
      </c>
      <c r="C381" s="85" t="str">
        <f t="shared" ca="1" si="48"/>
        <v>=$B$13</v>
      </c>
      <c r="D381" s="30"/>
      <c r="E381" s="30"/>
      <c r="F381" s="107"/>
      <c r="G381" s="106"/>
      <c r="H381" s="30"/>
      <c r="I381" s="30"/>
      <c r="J381" s="107"/>
      <c r="K381" s="106"/>
      <c r="L381" s="30"/>
    </row>
    <row r="382" spans="1:12" x14ac:dyDescent="0.3">
      <c r="A382" s="76">
        <v>356</v>
      </c>
      <c r="B382" s="18">
        <f t="shared" si="49"/>
        <v>-1580.1700587324092</v>
      </c>
      <c r="C382" s="85" t="str">
        <f t="shared" ca="1" si="48"/>
        <v>=$B$13</v>
      </c>
      <c r="D382" s="30"/>
      <c r="E382" s="30"/>
      <c r="F382" s="107"/>
      <c r="G382" s="106"/>
      <c r="H382" s="30"/>
      <c r="I382" s="30"/>
      <c r="J382" s="107"/>
      <c r="K382" s="106"/>
      <c r="L382" s="30"/>
    </row>
    <row r="383" spans="1:12" x14ac:dyDescent="0.3">
      <c r="A383" s="76">
        <v>357</v>
      </c>
      <c r="B383" s="18">
        <f t="shared" si="49"/>
        <v>-1580.1700587324092</v>
      </c>
      <c r="C383" s="85" t="str">
        <f t="shared" ca="1" si="48"/>
        <v>=$B$13</v>
      </c>
      <c r="D383" s="30"/>
      <c r="E383" s="30"/>
      <c r="F383" s="107"/>
      <c r="G383" s="106"/>
      <c r="H383" s="30"/>
      <c r="I383" s="30"/>
      <c r="J383" s="107"/>
      <c r="K383" s="106"/>
      <c r="L383" s="30"/>
    </row>
    <row r="384" spans="1:12" x14ac:dyDescent="0.3">
      <c r="A384" s="76">
        <v>358</v>
      </c>
      <c r="B384" s="18">
        <f t="shared" si="49"/>
        <v>-1580.1700587324092</v>
      </c>
      <c r="C384" s="85" t="str">
        <f t="shared" ca="1" si="48"/>
        <v>=$B$13</v>
      </c>
      <c r="D384" s="30"/>
      <c r="E384" s="30"/>
      <c r="F384" s="107"/>
      <c r="G384" s="106"/>
      <c r="H384" s="30"/>
      <c r="I384" s="30"/>
      <c r="J384" s="107"/>
      <c r="K384" s="106"/>
      <c r="L384" s="30"/>
    </row>
    <row r="385" spans="1:12" x14ac:dyDescent="0.3">
      <c r="A385" s="76">
        <v>359</v>
      </c>
      <c r="B385" s="18">
        <f t="shared" si="49"/>
        <v>-1580.1700587324092</v>
      </c>
      <c r="C385" s="85" t="str">
        <f t="shared" ca="1" si="48"/>
        <v>=$B$13</v>
      </c>
      <c r="D385" s="30"/>
      <c r="E385" s="30"/>
      <c r="F385" s="107"/>
      <c r="G385" s="106"/>
      <c r="H385" s="30"/>
      <c r="I385" s="30"/>
      <c r="J385" s="107"/>
      <c r="K385" s="106"/>
      <c r="L385" s="30"/>
    </row>
    <row r="386" spans="1:12" ht="14.5" thickBot="1" x14ac:dyDescent="0.35">
      <c r="A386" s="78">
        <v>360</v>
      </c>
      <c r="B386" s="18">
        <f t="shared" si="49"/>
        <v>-1580.1700587324092</v>
      </c>
      <c r="C386" s="86" t="str">
        <f t="shared" ca="1" si="48"/>
        <v>=$B$13</v>
      </c>
      <c r="D386" s="30"/>
      <c r="E386" s="30"/>
      <c r="F386" s="107"/>
      <c r="G386" s="106"/>
      <c r="H386" s="30"/>
      <c r="I386" s="30"/>
      <c r="J386" s="107"/>
      <c r="K386" s="106"/>
      <c r="L386" s="30"/>
    </row>
    <row r="387" spans="1:12" ht="14.5" thickTop="1" x14ac:dyDescent="0.3">
      <c r="A387" s="30" t="s">
        <v>108</v>
      </c>
      <c r="B387" s="104">
        <f>IRR(B26:B386)</f>
        <v>5.5382489322941542E-3</v>
      </c>
      <c r="C387" s="85" t="str">
        <f t="shared" ca="1" si="48"/>
        <v>=IRR(B26:B386)</v>
      </c>
      <c r="D387" s="30"/>
      <c r="E387" s="30"/>
      <c r="F387" s="107"/>
      <c r="G387" s="106"/>
      <c r="H387" s="30"/>
      <c r="I387" s="30"/>
      <c r="J387" s="107"/>
      <c r="K387" s="106"/>
      <c r="L387" s="30"/>
    </row>
    <row r="388" spans="1:12" x14ac:dyDescent="0.3">
      <c r="A388" s="30" t="s">
        <v>109</v>
      </c>
      <c r="B388" s="87">
        <f>EFFECT(B387*12,12)</f>
        <v>6.8521193773362077E-2</v>
      </c>
      <c r="C388" s="85" t="str">
        <f t="shared" ca="1" si="48"/>
        <v>=EFFECT(B387*12,12)</v>
      </c>
      <c r="D388" s="30"/>
      <c r="E388" s="30"/>
      <c r="F388" s="107"/>
      <c r="G388" s="106"/>
      <c r="H388" s="30"/>
      <c r="I388" s="30"/>
      <c r="J388" s="107"/>
      <c r="K388" s="106"/>
      <c r="L388" s="30"/>
    </row>
    <row r="389" spans="1:12" x14ac:dyDescent="0.3">
      <c r="A389" s="30"/>
      <c r="B389" s="87">
        <f>(1+B387)^(12)-1</f>
        <v>6.8521193773362077E-2</v>
      </c>
      <c r="C389" s="85" t="str">
        <f t="shared" ca="1" si="48"/>
        <v>=(1+B387)^(12)-1</v>
      </c>
      <c r="D389" s="30"/>
      <c r="E389" s="30"/>
      <c r="F389" s="107"/>
      <c r="G389" s="106"/>
      <c r="H389" s="30"/>
      <c r="I389" s="30"/>
      <c r="J389" s="107"/>
      <c r="K389" s="106"/>
      <c r="L389" s="30"/>
    </row>
    <row r="390" spans="1:12" x14ac:dyDescent="0.3">
      <c r="A390" s="30"/>
      <c r="B390" s="105">
        <f>B387*12</f>
        <v>6.645898718752985E-2</v>
      </c>
      <c r="C390" s="85" t="str">
        <f t="shared" ca="1" si="48"/>
        <v>=B387*12</v>
      </c>
      <c r="D390" s="30"/>
      <c r="E390" s="30"/>
      <c r="F390" s="107"/>
      <c r="G390" s="106"/>
      <c r="H390" s="30"/>
      <c r="I390" s="30"/>
      <c r="J390" s="107"/>
      <c r="K390" s="106"/>
      <c r="L390" s="30"/>
    </row>
    <row r="391" spans="1:12" x14ac:dyDescent="0.3">
      <c r="A391" s="30"/>
      <c r="B391" s="105">
        <f>EFFECT(B390,12)</f>
        <v>6.8521193773362077E-2</v>
      </c>
      <c r="C391" s="85" t="str">
        <f t="shared" ca="1" si="48"/>
        <v>=EFFECT(B390,12)</v>
      </c>
      <c r="D391" s="30"/>
      <c r="E391" s="30"/>
      <c r="F391" s="107"/>
      <c r="G391" s="106"/>
      <c r="H391" s="30"/>
      <c r="I391" s="30"/>
      <c r="J391" s="107"/>
      <c r="K391" s="106"/>
      <c r="L391" s="30"/>
    </row>
    <row r="392" spans="1:12" x14ac:dyDescent="0.3">
      <c r="A392" s="30"/>
      <c r="B392" s="30"/>
      <c r="C392" s="34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1:12" x14ac:dyDescent="0.3">
      <c r="A393" s="30"/>
      <c r="B393" s="30"/>
      <c r="C393" s="34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1:12" x14ac:dyDescent="0.3">
      <c r="A394" s="30"/>
      <c r="B394" s="30"/>
      <c r="C394" s="34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1:12" x14ac:dyDescent="0.3">
      <c r="A395" s="30"/>
      <c r="B395" s="30"/>
      <c r="C395" s="34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1:12" x14ac:dyDescent="0.3">
      <c r="A396" s="30"/>
      <c r="B396" s="30"/>
      <c r="C396" s="34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1:12" x14ac:dyDescent="0.3">
      <c r="A397" s="30"/>
      <c r="B397" s="30"/>
      <c r="C397" s="34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1:12" x14ac:dyDescent="0.3">
      <c r="A398" s="30"/>
      <c r="B398" s="30"/>
      <c r="C398" s="34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1:12" x14ac:dyDescent="0.3">
      <c r="A399" s="30"/>
      <c r="B399" s="30"/>
      <c r="C399" s="34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1:12" x14ac:dyDescent="0.3">
      <c r="A400" s="30"/>
      <c r="B400" s="30"/>
      <c r="C400" s="34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1:12" x14ac:dyDescent="0.3">
      <c r="A401" s="30"/>
      <c r="B401" s="30"/>
      <c r="C401" s="34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1:12" x14ac:dyDescent="0.3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1:12" x14ac:dyDescent="0.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1:12" x14ac:dyDescent="0.3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1:12" x14ac:dyDescent="0.3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1:12" x14ac:dyDescent="0.3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1:12" x14ac:dyDescent="0.3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1:12" x14ac:dyDescent="0.3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1:12" x14ac:dyDescent="0.3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1:12" x14ac:dyDescent="0.3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1:12" x14ac:dyDescent="0.3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1:12" x14ac:dyDescent="0.3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1:12" x14ac:dyDescent="0.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1:12" x14ac:dyDescent="0.3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1:12" x14ac:dyDescent="0.3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1:12" x14ac:dyDescent="0.3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1:12" x14ac:dyDescent="0.3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1:12" x14ac:dyDescent="0.3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1:12" x14ac:dyDescent="0.3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1:12" x14ac:dyDescent="0.3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1:12" x14ac:dyDescent="0.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1:12" x14ac:dyDescent="0.3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</sheetData>
  <mergeCells count="1">
    <mergeCell ref="E4:I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 v purchase</vt:lpstr>
      <vt:lpstr>l v p 2</vt:lpstr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Spicer</dc:creator>
  <cp:lastModifiedBy>David Corcoran</cp:lastModifiedBy>
  <dcterms:created xsi:type="dcterms:W3CDTF">2021-04-29T12:39:02Z</dcterms:created>
  <dcterms:modified xsi:type="dcterms:W3CDTF">2021-09-28T21:10:22Z</dcterms:modified>
</cp:coreProperties>
</file>