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o\Documents\GitHub\Physics_191\Plasma\"/>
    </mc:Choice>
  </mc:AlternateContent>
  <xr:revisionPtr revIDLastSave="0" documentId="8_{68E470E6-E071-498C-9D97-7E857E70567B}" xr6:coauthVersionLast="47" xr6:coauthVersionMax="47" xr10:uidLastSave="{00000000-0000-0000-0000-000000000000}"/>
  <bookViews>
    <workbookView xWindow="0" yWindow="0" windowWidth="14400" windowHeight="1380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0" i="1" l="1"/>
  <c r="M65" i="1"/>
  <c r="M55" i="1"/>
  <c r="M50" i="1"/>
  <c r="M45" i="1"/>
  <c r="M42" i="1"/>
  <c r="M36" i="1"/>
  <c r="M30" i="1"/>
  <c r="M27" i="1"/>
  <c r="M21" i="1"/>
  <c r="M14" i="1"/>
  <c r="M8" i="1"/>
  <c r="M2" i="1"/>
  <c r="L65" i="1"/>
  <c r="L60" i="1"/>
  <c r="L55" i="1"/>
  <c r="L50" i="1"/>
  <c r="L42" i="1"/>
  <c r="L45" i="1"/>
  <c r="L36" i="1"/>
  <c r="L30" i="1"/>
  <c r="L27" i="1"/>
  <c r="L21" i="1"/>
  <c r="L14" i="1"/>
  <c r="L8" i="1"/>
  <c r="L2" i="1"/>
  <c r="I65" i="1"/>
  <c r="I60" i="1"/>
  <c r="I55" i="1"/>
  <c r="I50" i="1"/>
  <c r="I45" i="1"/>
  <c r="I42" i="1"/>
  <c r="I36" i="1"/>
  <c r="I30" i="1"/>
  <c r="I27" i="1"/>
  <c r="I21" i="1"/>
  <c r="I14" i="1"/>
  <c r="I8" i="1"/>
  <c r="I2" i="1"/>
  <c r="K65" i="1"/>
  <c r="J65" i="1"/>
  <c r="H65" i="1"/>
  <c r="J60" i="1"/>
  <c r="K60" i="1"/>
  <c r="H60" i="1"/>
  <c r="J55" i="1"/>
  <c r="K55" i="1"/>
  <c r="H55" i="1"/>
  <c r="K50" i="1"/>
  <c r="J50" i="1"/>
  <c r="H50" i="1"/>
  <c r="J45" i="1"/>
  <c r="K45" i="1"/>
  <c r="H45" i="1"/>
  <c r="K42" i="1"/>
  <c r="J42" i="1"/>
  <c r="H42" i="1"/>
  <c r="J36" i="1"/>
  <c r="K36" i="1"/>
  <c r="H36" i="1"/>
  <c r="J30" i="1"/>
  <c r="K30" i="1"/>
  <c r="H30" i="1"/>
  <c r="K27" i="1"/>
  <c r="J27" i="1"/>
  <c r="H27" i="1"/>
  <c r="K21" i="1"/>
  <c r="J21" i="1"/>
  <c r="H21" i="1"/>
  <c r="K14" i="1"/>
  <c r="J14" i="1"/>
  <c r="H14" i="1"/>
  <c r="K8" i="1"/>
  <c r="J8" i="1"/>
  <c r="H8" i="1"/>
  <c r="K2" i="1"/>
  <c r="J2" i="1"/>
  <c r="H2" i="1"/>
</calcChain>
</file>

<file path=xl/sharedStrings.xml><?xml version="1.0" encoding="utf-8"?>
<sst xmlns="http://schemas.openxmlformats.org/spreadsheetml/2006/main" count="75" uniqueCount="75">
  <si>
    <t>filename</t>
  </si>
  <si>
    <t>p</t>
  </si>
  <si>
    <t>p_err</t>
  </si>
  <si>
    <t>d</t>
  </si>
  <si>
    <t>d_err</t>
  </si>
  <si>
    <t>V_B</t>
  </si>
  <si>
    <t>Data/Paschen\Paschen240mT_1.txt</t>
  </si>
  <si>
    <t>Data/Paschen\Paschen240mT_2.txt</t>
  </si>
  <si>
    <t>Data/Paschen\Paschen240mT_3.txt</t>
  </si>
  <si>
    <t>Data/Paschen\Paschen240mT_4.txt</t>
  </si>
  <si>
    <t>Data/Paschen\Paschen240mT_5.txt</t>
  </si>
  <si>
    <t>Data/Paschen\Paschen240mT_6.txt</t>
  </si>
  <si>
    <t>Data/Paschen\Paschen322mT_1.txt</t>
  </si>
  <si>
    <t>Data/Paschen\Paschen322mT_2.txt</t>
  </si>
  <si>
    <t>Data/Paschen\Paschen322mT_3.txt</t>
  </si>
  <si>
    <t>Data/Paschen\Paschen322mT_4.txt</t>
  </si>
  <si>
    <t>Data/Paschen\Paschen322mT_5.txt</t>
  </si>
  <si>
    <t>Data/Paschen\Paschen322mT_6.txt</t>
  </si>
  <si>
    <t>Data/Paschen\Paschen405mT_1.txt</t>
  </si>
  <si>
    <t>Data/Paschen\Paschen405mT_2.txt</t>
  </si>
  <si>
    <t>Data/Paschen\Paschen405mT_3.txt</t>
  </si>
  <si>
    <t>Data/Paschen\Paschen405mT_4.txt</t>
  </si>
  <si>
    <t>Data/Paschen\Paschen405mT_5.txt</t>
  </si>
  <si>
    <t>Data/Paschen\Paschen408mT_1.txt</t>
  </si>
  <si>
    <t>Data/Paschen\Paschen411mT_1.txt</t>
  </si>
  <si>
    <t>Data/Paschen\Paschen475e-1mT_1.txt</t>
  </si>
  <si>
    <t>Data/Paschen\Paschen475e-1mT_2.txt</t>
  </si>
  <si>
    <t>Data/Paschen\Paschen475e-1mT_3.txt</t>
  </si>
  <si>
    <t>Data/Paschen\Paschen475e-1mT_4.txt</t>
  </si>
  <si>
    <t>Data/Paschen\Paschen475e-1mT_5.txt</t>
  </si>
  <si>
    <t>Data/Paschen\Paschen475e-1mT_6.txt</t>
  </si>
  <si>
    <t>Data/Paschen\Paschen549mT_1.txt</t>
  </si>
  <si>
    <t>Data/Paschen\Paschen554mT_1.txt</t>
  </si>
  <si>
    <t>Data/Paschen\Paschen554mT_1.txt.txt</t>
  </si>
  <si>
    <t>Data/Paschen\Paschen_121mT_300-500V.txt</t>
  </si>
  <si>
    <t>Data/Paschen\Paschen_121mT_300-500V_1.txt</t>
  </si>
  <si>
    <t>Data/Paschen\Paschen_121mT_300-500V_2.txt</t>
  </si>
  <si>
    <t>Data/Paschen\Paschen_121mT_300-500V_3.txt</t>
  </si>
  <si>
    <t>Data/Paschen\Paschen_121mT_300-500V_4.txt</t>
  </si>
  <si>
    <t>Data/Paschen\Paschen_121mT_300-500V_5.txt</t>
  </si>
  <si>
    <t>Data/Paschen\Paschen_183mT_260-420V.txt</t>
  </si>
  <si>
    <t>Data/Paschen\Paschen_183mT_260-420V_1.txt</t>
  </si>
  <si>
    <t>Data/Paschen\Paschen_183mT_260-420V_2.txt</t>
  </si>
  <si>
    <t>Data/Paschen\Paschen_183mT_260-420V_3.txt</t>
  </si>
  <si>
    <t>Data/Paschen\Paschen_183mT_260-420V_4.txt</t>
  </si>
  <si>
    <t>Data/Paschen\Paschen_183mT_260-420V_5.txt</t>
  </si>
  <si>
    <t>Data/Paschen\Paschen_187mT_1.txt.txt</t>
  </si>
  <si>
    <t>Data/Paschen\Paschen_187mT_2.txt</t>
  </si>
  <si>
    <t>Data/Paschen\Paschen_187mT_3.txt</t>
  </si>
  <si>
    <t>Data/Paschen\Paschen_230mT_1.txt</t>
  </si>
  <si>
    <t>Data/Paschen\Paschen_230mT_2.txt</t>
  </si>
  <si>
    <t>Data/Paschen\Paschen_230mT_3.txt</t>
  </si>
  <si>
    <t>Data/Paschen\Paschen_230mT_4.txt</t>
  </si>
  <si>
    <t>Data/Paschen\Paschen_230mT_5.txt</t>
  </si>
  <si>
    <t>Data/Paschen\Paschen_2880mT_1.txt</t>
  </si>
  <si>
    <t>Data/Paschen\Paschen_2880mT_2.txt</t>
  </si>
  <si>
    <t>Data/Paschen\Paschen_2880mT_3.txt</t>
  </si>
  <si>
    <t>Data/Paschen\Paschen_2880mT_4.txt</t>
  </si>
  <si>
    <t>Data/Paschen\Paschen_2880mT_5.txt</t>
  </si>
  <si>
    <t>Data/Paschen\Paschen_3400mT_1.txt</t>
  </si>
  <si>
    <t>Data/Paschen\Paschen_3400mT_2.txt</t>
  </si>
  <si>
    <t>Data/Paschen\Paschen_3400mT_3.txt</t>
  </si>
  <si>
    <t>Data/Paschen\Paschen_3400mT_4.txt</t>
  </si>
  <si>
    <t>Data/Paschen\Paschen_3400mT_5.txt</t>
  </si>
  <si>
    <t>Data/Paschen\Paschen_4140mT_1.txt</t>
  </si>
  <si>
    <t>Data/Paschen\Paschen_4140mT_2.txt</t>
  </si>
  <si>
    <t>Data/Paschen\Paschen_4140mT_3.txt</t>
  </si>
  <si>
    <t>Data/Paschen\Paschen_4140mT_4.txt</t>
  </si>
  <si>
    <t>Data/Paschen\Paschen_4140mT_5.txt</t>
  </si>
  <si>
    <t>Data/Paschen\Paschen_804e-1mT_300-500V.txt</t>
  </si>
  <si>
    <t>Data/Paschen\Paschen_804e-1mT_300-500V_1.txt</t>
  </si>
  <si>
    <t>Data/Paschen\Paschen_804e-1mT_300-500V_2.txt</t>
  </si>
  <si>
    <t>Data/Paschen\Paschen_804e-1mT_300-500V_3.txt</t>
  </si>
  <si>
    <t>Data/Paschen\Paschen_804e-1mT_300-500V_4.txt</t>
  </si>
  <si>
    <t>Data/Paschen\Paschen_804e-1mT_300-500V_5.txt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</si>
</sst>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zoomScale="172" zoomScaleNormal="172" workbookViewId="0">
      <selection activeCell="A36" sqref="A36:XFD41"/>
    </sheetView>
  </sheetViews>
  <sheetFormatPr defaultRowHeight="14.4" x14ac:dyDescent="0.3"/>
  <cols>
    <col min="2" max="2" width="27" customWidth="1"/>
    <col min="7" max="7" width="15.21875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3" x14ac:dyDescent="0.3">
      <c r="A2" s="1">
        <v>0</v>
      </c>
      <c r="B2" t="s">
        <v>6</v>
      </c>
      <c r="C2">
        <v>240</v>
      </c>
      <c r="D2">
        <v>5</v>
      </c>
      <c r="E2">
        <v>13</v>
      </c>
      <c r="F2">
        <v>0.3</v>
      </c>
      <c r="G2">
        <v>-275.87544500000001</v>
      </c>
      <c r="H2">
        <f>C2</f>
        <v>240</v>
      </c>
      <c r="I2">
        <f>E2</f>
        <v>13</v>
      </c>
      <c r="J2">
        <f>AVERAGE(G2:G7)</f>
        <v>-276.21607416666666</v>
      </c>
      <c r="K2">
        <f>_xlfn.STDEV.S(G2:G7)</f>
        <v>0.18245398642004229</v>
      </c>
      <c r="L2">
        <f>H2*I2/133.322</f>
        <v>23.401989169079371</v>
      </c>
      <c r="M2">
        <f>H2*I2</f>
        <v>3120</v>
      </c>
    </row>
    <row r="3" spans="1:13" x14ac:dyDescent="0.3">
      <c r="A3" s="1">
        <v>1</v>
      </c>
      <c r="B3" t="s">
        <v>7</v>
      </c>
      <c r="C3">
        <v>240</v>
      </c>
      <c r="D3">
        <v>5</v>
      </c>
      <c r="E3">
        <v>13</v>
      </c>
      <c r="F3">
        <v>0.3</v>
      </c>
      <c r="G3">
        <v>-276.28226599999999</v>
      </c>
    </row>
    <row r="4" spans="1:13" x14ac:dyDescent="0.3">
      <c r="A4" s="1">
        <v>2</v>
      </c>
      <c r="B4" t="s">
        <v>8</v>
      </c>
      <c r="C4">
        <v>240</v>
      </c>
      <c r="D4">
        <v>5</v>
      </c>
      <c r="E4">
        <v>13</v>
      </c>
      <c r="F4">
        <v>0.3</v>
      </c>
      <c r="G4">
        <v>-276.23162000000002</v>
      </c>
    </row>
    <row r="5" spans="1:13" x14ac:dyDescent="0.3">
      <c r="A5" s="1">
        <v>3</v>
      </c>
      <c r="B5" t="s">
        <v>9</v>
      </c>
      <c r="C5">
        <v>240</v>
      </c>
      <c r="D5">
        <v>5</v>
      </c>
      <c r="E5">
        <v>13</v>
      </c>
      <c r="F5">
        <v>0.3</v>
      </c>
      <c r="G5">
        <v>-276.23521499999998</v>
      </c>
    </row>
    <row r="6" spans="1:13" x14ac:dyDescent="0.3">
      <c r="A6" s="1">
        <v>4</v>
      </c>
      <c r="B6" t="s">
        <v>10</v>
      </c>
      <c r="C6">
        <v>240</v>
      </c>
      <c r="D6">
        <v>5</v>
      </c>
      <c r="E6">
        <v>13</v>
      </c>
      <c r="F6">
        <v>0.3</v>
      </c>
      <c r="G6">
        <v>-276.24459999999999</v>
      </c>
    </row>
    <row r="7" spans="1:13" x14ac:dyDescent="0.3">
      <c r="A7" s="1">
        <v>5</v>
      </c>
      <c r="B7" t="s">
        <v>11</v>
      </c>
      <c r="C7">
        <v>240</v>
      </c>
      <c r="D7">
        <v>5</v>
      </c>
      <c r="E7">
        <v>13</v>
      </c>
      <c r="F7">
        <v>0.3</v>
      </c>
      <c r="G7">
        <v>-276.427299</v>
      </c>
    </row>
    <row r="8" spans="1:13" x14ac:dyDescent="0.3">
      <c r="A8" s="1">
        <v>6</v>
      </c>
      <c r="B8" t="s">
        <v>12</v>
      </c>
      <c r="C8">
        <v>322</v>
      </c>
      <c r="D8">
        <v>5</v>
      </c>
      <c r="E8">
        <v>13</v>
      </c>
      <c r="F8">
        <v>0.3</v>
      </c>
      <c r="G8">
        <v>-341.92445500000002</v>
      </c>
      <c r="H8">
        <f>C8</f>
        <v>322</v>
      </c>
      <c r="I8">
        <f>E8</f>
        <v>13</v>
      </c>
      <c r="J8">
        <f>AVERAGE(G8:G13)</f>
        <v>-276.14266566666669</v>
      </c>
      <c r="K8">
        <f>_xlfn.STDEV.S(G8:G13)</f>
        <v>32.267737761057425</v>
      </c>
      <c r="L8">
        <f>H8*I8/133.322</f>
        <v>31.397668801848155</v>
      </c>
      <c r="M8">
        <f>H8*I8</f>
        <v>4186</v>
      </c>
    </row>
    <row r="9" spans="1:13" x14ac:dyDescent="0.3">
      <c r="A9" s="1">
        <v>7</v>
      </c>
      <c r="B9" t="s">
        <v>13</v>
      </c>
      <c r="C9">
        <v>322</v>
      </c>
      <c r="D9">
        <v>5</v>
      </c>
      <c r="E9">
        <v>13</v>
      </c>
      <c r="F9">
        <v>0.3</v>
      </c>
      <c r="G9">
        <v>-265.31309599999997</v>
      </c>
    </row>
    <row r="10" spans="1:13" x14ac:dyDescent="0.3">
      <c r="A10" s="1">
        <v>8</v>
      </c>
      <c r="B10" t="s">
        <v>14</v>
      </c>
      <c r="C10">
        <v>322</v>
      </c>
      <c r="D10">
        <v>5</v>
      </c>
      <c r="E10">
        <v>13</v>
      </c>
      <c r="F10">
        <v>0.3</v>
      </c>
      <c r="G10">
        <v>-264.315271</v>
      </c>
    </row>
    <row r="11" spans="1:13" x14ac:dyDescent="0.3">
      <c r="A11" s="1">
        <v>9</v>
      </c>
      <c r="B11" t="s">
        <v>15</v>
      </c>
      <c r="C11">
        <v>322</v>
      </c>
      <c r="D11">
        <v>5</v>
      </c>
      <c r="E11">
        <v>13</v>
      </c>
      <c r="F11">
        <v>0.3</v>
      </c>
      <c r="G11">
        <v>-262.71601199999998</v>
      </c>
    </row>
    <row r="12" spans="1:13" x14ac:dyDescent="0.3">
      <c r="A12" s="1">
        <v>10</v>
      </c>
      <c r="B12" t="s">
        <v>16</v>
      </c>
      <c r="C12">
        <v>322</v>
      </c>
      <c r="D12">
        <v>5</v>
      </c>
      <c r="E12">
        <v>13</v>
      </c>
      <c r="F12">
        <v>0.3</v>
      </c>
      <c r="G12">
        <v>-261.71674100000001</v>
      </c>
    </row>
    <row r="13" spans="1:13" x14ac:dyDescent="0.3">
      <c r="A13" s="1">
        <v>11</v>
      </c>
      <c r="B13" t="s">
        <v>17</v>
      </c>
      <c r="C13">
        <v>322</v>
      </c>
      <c r="D13">
        <v>5</v>
      </c>
      <c r="E13">
        <v>13</v>
      </c>
      <c r="F13">
        <v>0.3</v>
      </c>
      <c r="G13">
        <v>-260.87041900000003</v>
      </c>
    </row>
    <row r="14" spans="1:13" x14ac:dyDescent="0.3">
      <c r="A14" s="1">
        <v>12</v>
      </c>
      <c r="B14" t="s">
        <v>18</v>
      </c>
      <c r="C14">
        <v>405</v>
      </c>
      <c r="D14">
        <v>5</v>
      </c>
      <c r="E14">
        <v>13</v>
      </c>
      <c r="F14">
        <v>0.3</v>
      </c>
      <c r="G14">
        <v>-253.185092</v>
      </c>
      <c r="H14">
        <f>C14</f>
        <v>405</v>
      </c>
      <c r="I14">
        <f>E14</f>
        <v>13</v>
      </c>
      <c r="J14">
        <f>AVERAGE(G14:G20)</f>
        <v>-253.03172342857144</v>
      </c>
      <c r="K14">
        <f>_xlfn.STDEV.S(G14:G20)</f>
        <v>1.2247683688497852</v>
      </c>
      <c r="L14">
        <f>H14*I14/133.322</f>
        <v>39.490856722821441</v>
      </c>
      <c r="M14">
        <f>H14*I14</f>
        <v>5265</v>
      </c>
    </row>
    <row r="15" spans="1:13" x14ac:dyDescent="0.3">
      <c r="A15" s="1">
        <v>13</v>
      </c>
      <c r="B15" t="s">
        <v>19</v>
      </c>
      <c r="C15">
        <v>405</v>
      </c>
      <c r="D15">
        <v>5</v>
      </c>
      <c r="E15">
        <v>13</v>
      </c>
      <c r="F15">
        <v>0.3</v>
      </c>
      <c r="G15">
        <v>-253.27508</v>
      </c>
    </row>
    <row r="16" spans="1:13" x14ac:dyDescent="0.3">
      <c r="A16" s="1">
        <v>14</v>
      </c>
      <c r="B16" t="s">
        <v>20</v>
      </c>
      <c r="C16">
        <v>405</v>
      </c>
      <c r="D16">
        <v>5</v>
      </c>
      <c r="E16">
        <v>13</v>
      </c>
      <c r="F16">
        <v>0.3</v>
      </c>
      <c r="G16">
        <v>-254.823103</v>
      </c>
    </row>
    <row r="17" spans="1:13" s="3" customFormat="1" x14ac:dyDescent="0.3">
      <c r="A17" s="2">
        <v>15</v>
      </c>
      <c r="B17" s="3" t="s">
        <v>21</v>
      </c>
      <c r="C17" s="3">
        <v>405</v>
      </c>
      <c r="D17" s="3">
        <v>5</v>
      </c>
      <c r="E17" s="3">
        <v>13</v>
      </c>
      <c r="F17" s="3">
        <v>0.3</v>
      </c>
      <c r="G17" s="3">
        <v>-253.35471200000001</v>
      </c>
    </row>
    <row r="18" spans="1:13" x14ac:dyDescent="0.3">
      <c r="A18" s="1">
        <v>16</v>
      </c>
      <c r="B18" t="s">
        <v>22</v>
      </c>
      <c r="C18">
        <v>405</v>
      </c>
      <c r="D18">
        <v>5</v>
      </c>
      <c r="E18">
        <v>13</v>
      </c>
      <c r="F18">
        <v>0.3</v>
      </c>
      <c r="G18">
        <v>-253.373493</v>
      </c>
    </row>
    <row r="19" spans="1:13" x14ac:dyDescent="0.3">
      <c r="A19" s="1">
        <v>17</v>
      </c>
      <c r="B19" t="s">
        <v>23</v>
      </c>
      <c r="C19">
        <v>408</v>
      </c>
      <c r="D19">
        <v>5</v>
      </c>
      <c r="E19">
        <v>13</v>
      </c>
      <c r="F19">
        <v>0.3</v>
      </c>
      <c r="G19">
        <v>-252.44731899999999</v>
      </c>
    </row>
    <row r="20" spans="1:13" x14ac:dyDescent="0.3">
      <c r="A20" s="1">
        <v>18</v>
      </c>
      <c r="B20" t="s">
        <v>24</v>
      </c>
      <c r="C20">
        <v>411</v>
      </c>
      <c r="D20">
        <v>5</v>
      </c>
      <c r="E20">
        <v>13</v>
      </c>
      <c r="F20">
        <v>0.3</v>
      </c>
      <c r="G20">
        <v>-250.76326499999999</v>
      </c>
    </row>
    <row r="21" spans="1:13" x14ac:dyDescent="0.3">
      <c r="A21" s="1">
        <v>19</v>
      </c>
      <c r="B21" t="s">
        <v>25</v>
      </c>
      <c r="C21">
        <v>47.5</v>
      </c>
      <c r="D21">
        <v>5</v>
      </c>
      <c r="E21">
        <v>13</v>
      </c>
      <c r="F21">
        <v>0.3</v>
      </c>
      <c r="G21">
        <v>-551.43930599999999</v>
      </c>
      <c r="H21">
        <f>C21</f>
        <v>47.5</v>
      </c>
      <c r="I21">
        <f>E21</f>
        <v>13</v>
      </c>
      <c r="J21">
        <f>AVERAGE(G21:G26)</f>
        <v>-561.72403399999996</v>
      </c>
      <c r="K21">
        <f>_xlfn.STDEV.S(G21:G26)</f>
        <v>16.085651859200464</v>
      </c>
      <c r="L21">
        <f>H21*I21/133.322</f>
        <v>4.6316436897136253</v>
      </c>
      <c r="M21">
        <f>H21*I21</f>
        <v>617.5</v>
      </c>
    </row>
    <row r="22" spans="1:13" x14ac:dyDescent="0.3">
      <c r="A22" s="1">
        <v>20</v>
      </c>
      <c r="B22" t="s">
        <v>26</v>
      </c>
      <c r="C22">
        <v>47.5</v>
      </c>
      <c r="D22">
        <v>5</v>
      </c>
      <c r="E22">
        <v>13</v>
      </c>
      <c r="F22">
        <v>0.3</v>
      </c>
      <c r="G22">
        <v>-561.93633299999999</v>
      </c>
    </row>
    <row r="23" spans="1:13" x14ac:dyDescent="0.3">
      <c r="A23" s="1">
        <v>21</v>
      </c>
      <c r="B23" t="s">
        <v>27</v>
      </c>
      <c r="C23">
        <v>47.5</v>
      </c>
      <c r="D23">
        <v>5</v>
      </c>
      <c r="E23">
        <v>13</v>
      </c>
      <c r="F23">
        <v>0.3</v>
      </c>
      <c r="G23">
        <v>-551.62268800000004</v>
      </c>
    </row>
    <row r="24" spans="1:13" x14ac:dyDescent="0.3">
      <c r="A24" s="1">
        <v>22</v>
      </c>
      <c r="B24" t="s">
        <v>28</v>
      </c>
      <c r="C24">
        <v>47.5</v>
      </c>
      <c r="D24">
        <v>5</v>
      </c>
      <c r="E24">
        <v>13</v>
      </c>
      <c r="F24">
        <v>0.3</v>
      </c>
      <c r="G24">
        <v>-560.71157000000005</v>
      </c>
    </row>
    <row r="25" spans="1:13" x14ac:dyDescent="0.3">
      <c r="A25" s="1">
        <v>23</v>
      </c>
      <c r="B25" t="s">
        <v>29</v>
      </c>
      <c r="C25">
        <v>47.5</v>
      </c>
      <c r="D25">
        <v>5</v>
      </c>
      <c r="E25">
        <v>13</v>
      </c>
      <c r="F25">
        <v>0.3</v>
      </c>
      <c r="G25">
        <v>-551.57553299999995</v>
      </c>
    </row>
    <row r="26" spans="1:13" s="3" customFormat="1" x14ac:dyDescent="0.3">
      <c r="A26" s="2">
        <v>24</v>
      </c>
      <c r="B26" s="3" t="s">
        <v>30</v>
      </c>
      <c r="C26" s="3">
        <v>47.5</v>
      </c>
      <c r="D26" s="3">
        <v>5</v>
      </c>
      <c r="E26" s="3">
        <v>13</v>
      </c>
      <c r="F26" s="3">
        <v>0.3</v>
      </c>
      <c r="G26" s="3">
        <v>-593.05877399999997</v>
      </c>
    </row>
    <row r="27" spans="1:13" x14ac:dyDescent="0.3">
      <c r="A27" s="1">
        <v>25</v>
      </c>
      <c r="B27" t="s">
        <v>31</v>
      </c>
      <c r="C27">
        <v>549</v>
      </c>
      <c r="D27">
        <v>5</v>
      </c>
      <c r="E27">
        <v>13</v>
      </c>
      <c r="F27">
        <v>0.3</v>
      </c>
      <c r="G27">
        <v>-250.886224</v>
      </c>
      <c r="H27">
        <f>C27</f>
        <v>549</v>
      </c>
      <c r="I27">
        <f>E27</f>
        <v>13</v>
      </c>
      <c r="J27">
        <f>AVERAGE(G27:G29)</f>
        <v>-251.23895500000003</v>
      </c>
      <c r="K27">
        <f>_xlfn.STDEV.S(G27:G29)</f>
        <v>0.47914796142841348</v>
      </c>
      <c r="L27">
        <f>H27*I27/133.322</f>
        <v>53.532050224269064</v>
      </c>
      <c r="M27">
        <f>H27*I27</f>
        <v>7137</v>
      </c>
    </row>
    <row r="28" spans="1:13" x14ac:dyDescent="0.3">
      <c r="A28" s="1">
        <v>26</v>
      </c>
      <c r="B28" t="s">
        <v>32</v>
      </c>
      <c r="C28">
        <v>554</v>
      </c>
      <c r="D28">
        <v>5</v>
      </c>
      <c r="E28">
        <v>13</v>
      </c>
      <c r="F28">
        <v>0.3</v>
      </c>
      <c r="G28">
        <v>-251.78446600000001</v>
      </c>
    </row>
    <row r="29" spans="1:13" x14ac:dyDescent="0.3">
      <c r="A29" s="1">
        <v>27</v>
      </c>
      <c r="B29" t="s">
        <v>33</v>
      </c>
      <c r="C29">
        <v>554</v>
      </c>
      <c r="D29">
        <v>5</v>
      </c>
      <c r="E29">
        <v>13</v>
      </c>
      <c r="F29">
        <v>0.3</v>
      </c>
      <c r="G29">
        <v>-251.04617500000001</v>
      </c>
    </row>
    <row r="30" spans="1:13" x14ac:dyDescent="0.3">
      <c r="A30" s="1">
        <v>28</v>
      </c>
      <c r="B30" t="s">
        <v>34</v>
      </c>
      <c r="C30">
        <v>121</v>
      </c>
      <c r="D30">
        <v>5</v>
      </c>
      <c r="E30">
        <v>13</v>
      </c>
      <c r="F30">
        <v>0.3</v>
      </c>
      <c r="G30">
        <v>-344.54356899999999</v>
      </c>
      <c r="H30">
        <f>C30</f>
        <v>121</v>
      </c>
      <c r="I30">
        <f>E30</f>
        <v>13</v>
      </c>
      <c r="J30">
        <f>AVERAGE(G30:G35)</f>
        <v>-346.64453250000003</v>
      </c>
      <c r="K30">
        <f>_xlfn.STDEV.S(G30:G35)</f>
        <v>1.1800949791942701</v>
      </c>
      <c r="L30">
        <f>H30*I30/133.322</f>
        <v>11.798502872744184</v>
      </c>
      <c r="M30">
        <f>H30*I30</f>
        <v>1573</v>
      </c>
    </row>
    <row r="31" spans="1:13" x14ac:dyDescent="0.3">
      <c r="A31" s="1">
        <v>29</v>
      </c>
      <c r="B31" t="s">
        <v>35</v>
      </c>
      <c r="C31">
        <v>121</v>
      </c>
      <c r="D31">
        <v>5</v>
      </c>
      <c r="E31">
        <v>13</v>
      </c>
      <c r="F31">
        <v>0.3</v>
      </c>
      <c r="G31">
        <v>-346.65764000000001</v>
      </c>
    </row>
    <row r="32" spans="1:13" x14ac:dyDescent="0.3">
      <c r="A32" s="1">
        <v>30</v>
      </c>
      <c r="B32" t="s">
        <v>36</v>
      </c>
      <c r="C32">
        <v>121</v>
      </c>
      <c r="D32">
        <v>5</v>
      </c>
      <c r="E32">
        <v>13</v>
      </c>
      <c r="F32">
        <v>0.3</v>
      </c>
      <c r="G32">
        <v>-346.79378300000002</v>
      </c>
    </row>
    <row r="33" spans="1:13" x14ac:dyDescent="0.3">
      <c r="A33" s="1">
        <v>31</v>
      </c>
      <c r="B33" t="s">
        <v>37</v>
      </c>
      <c r="C33">
        <v>121</v>
      </c>
      <c r="D33">
        <v>5</v>
      </c>
      <c r="E33">
        <v>13</v>
      </c>
      <c r="F33">
        <v>0.3</v>
      </c>
      <c r="G33">
        <v>-346.81474600000001</v>
      </c>
    </row>
    <row r="34" spans="1:13" s="3" customFormat="1" x14ac:dyDescent="0.3">
      <c r="A34" s="2">
        <v>32</v>
      </c>
      <c r="B34" s="3" t="s">
        <v>38</v>
      </c>
      <c r="C34" s="3">
        <v>121</v>
      </c>
      <c r="D34" s="3">
        <v>5</v>
      </c>
      <c r="E34" s="3">
        <v>13</v>
      </c>
      <c r="F34" s="3">
        <v>0.3</v>
      </c>
      <c r="G34" s="3">
        <v>-346.84533699999997</v>
      </c>
    </row>
    <row r="35" spans="1:13" x14ac:dyDescent="0.3">
      <c r="A35" s="1">
        <v>33</v>
      </c>
      <c r="B35" t="s">
        <v>39</v>
      </c>
      <c r="C35">
        <v>121</v>
      </c>
      <c r="D35">
        <v>5</v>
      </c>
      <c r="E35">
        <v>13</v>
      </c>
      <c r="F35">
        <v>0.3</v>
      </c>
      <c r="G35">
        <v>-348.21212000000003</v>
      </c>
    </row>
    <row r="36" spans="1:13" x14ac:dyDescent="0.3">
      <c r="A36" s="1">
        <v>34</v>
      </c>
      <c r="B36" t="s">
        <v>40</v>
      </c>
      <c r="C36">
        <v>183</v>
      </c>
      <c r="D36">
        <v>5</v>
      </c>
      <c r="E36">
        <v>13</v>
      </c>
      <c r="F36">
        <v>0.3</v>
      </c>
      <c r="G36">
        <v>-296.49949700000002</v>
      </c>
      <c r="H36">
        <f>C36</f>
        <v>183</v>
      </c>
      <c r="I36">
        <f>E36</f>
        <v>13</v>
      </c>
      <c r="J36">
        <f>AVERAGE(G36:G41)</f>
        <v>-297.45290616666665</v>
      </c>
      <c r="K36">
        <f>_xlfn.STDEV.S(G36:G41)</f>
        <v>2.2475162704887737</v>
      </c>
      <c r="L36">
        <f>H36*I36/133.322</f>
        <v>17.844016741423019</v>
      </c>
      <c r="M36">
        <f>H36*I36</f>
        <v>2379</v>
      </c>
    </row>
    <row r="37" spans="1:13" x14ac:dyDescent="0.3">
      <c r="A37" s="1">
        <v>35</v>
      </c>
      <c r="B37" t="s">
        <v>41</v>
      </c>
      <c r="C37">
        <v>183</v>
      </c>
      <c r="D37">
        <v>5</v>
      </c>
      <c r="E37">
        <v>13</v>
      </c>
      <c r="F37">
        <v>0.3</v>
      </c>
      <c r="G37">
        <v>-298.385626</v>
      </c>
    </row>
    <row r="38" spans="1:13" x14ac:dyDescent="0.3">
      <c r="A38" s="1">
        <v>36</v>
      </c>
      <c r="B38" t="s">
        <v>42</v>
      </c>
      <c r="C38">
        <v>183</v>
      </c>
      <c r="D38">
        <v>5</v>
      </c>
      <c r="E38">
        <v>13</v>
      </c>
      <c r="F38">
        <v>0.3</v>
      </c>
      <c r="G38">
        <v>-296.73928899999999</v>
      </c>
    </row>
    <row r="39" spans="1:13" x14ac:dyDescent="0.3">
      <c r="A39" s="1">
        <v>37</v>
      </c>
      <c r="B39" t="s">
        <v>43</v>
      </c>
      <c r="C39">
        <v>183</v>
      </c>
      <c r="D39">
        <v>5</v>
      </c>
      <c r="E39">
        <v>13</v>
      </c>
      <c r="F39">
        <v>0.3</v>
      </c>
      <c r="G39">
        <v>-296.92620199999999</v>
      </c>
    </row>
    <row r="40" spans="1:13" x14ac:dyDescent="0.3">
      <c r="A40" s="1">
        <v>38</v>
      </c>
      <c r="B40" t="s">
        <v>44</v>
      </c>
      <c r="C40">
        <v>183</v>
      </c>
      <c r="D40">
        <v>5</v>
      </c>
      <c r="E40">
        <v>13</v>
      </c>
      <c r="F40">
        <v>0.3</v>
      </c>
      <c r="G40">
        <v>-301.39218399999999</v>
      </c>
    </row>
    <row r="41" spans="1:13" x14ac:dyDescent="0.3">
      <c r="A41" s="1">
        <v>39</v>
      </c>
      <c r="B41" t="s">
        <v>45</v>
      </c>
      <c r="C41">
        <v>183</v>
      </c>
      <c r="D41">
        <v>5</v>
      </c>
      <c r="E41">
        <v>13</v>
      </c>
      <c r="F41">
        <v>0.3</v>
      </c>
      <c r="G41">
        <v>-294.77463899999998</v>
      </c>
    </row>
    <row r="42" spans="1:13" x14ac:dyDescent="0.3">
      <c r="A42" s="1">
        <v>41</v>
      </c>
      <c r="B42" t="s">
        <v>46</v>
      </c>
      <c r="C42">
        <v>187</v>
      </c>
      <c r="D42">
        <v>5</v>
      </c>
      <c r="E42">
        <v>2.5</v>
      </c>
      <c r="F42">
        <v>0.3</v>
      </c>
      <c r="G42">
        <v>-1325.8596030000001</v>
      </c>
      <c r="H42">
        <f>187</f>
        <v>187</v>
      </c>
      <c r="I42">
        <f>E42</f>
        <v>2.5</v>
      </c>
      <c r="J42">
        <f>AVERAGE(G42:G44)</f>
        <v>-1426.0737179999999</v>
      </c>
      <c r="K42">
        <f>_xlfn.STDEV.S(G42:G44)</f>
        <v>87.857756728389347</v>
      </c>
      <c r="L42">
        <f>H42*I42/133.322</f>
        <v>3.5065480565848097</v>
      </c>
      <c r="M42">
        <f>H42*I42</f>
        <v>467.5</v>
      </c>
    </row>
    <row r="43" spans="1:13" x14ac:dyDescent="0.3">
      <c r="A43" s="1">
        <v>42</v>
      </c>
      <c r="B43" t="s">
        <v>47</v>
      </c>
      <c r="C43">
        <v>187</v>
      </c>
      <c r="D43">
        <v>5</v>
      </c>
      <c r="E43">
        <v>2.5</v>
      </c>
      <c r="F43">
        <v>0.3</v>
      </c>
      <c r="G43">
        <v>-1462.51206</v>
      </c>
    </row>
    <row r="44" spans="1:13" x14ac:dyDescent="0.3">
      <c r="A44" s="1">
        <v>43</v>
      </c>
      <c r="B44" t="s">
        <v>48</v>
      </c>
      <c r="C44">
        <v>187</v>
      </c>
      <c r="D44">
        <v>5</v>
      </c>
      <c r="E44">
        <v>2.5</v>
      </c>
      <c r="F44">
        <v>0.3</v>
      </c>
      <c r="G44">
        <v>-1489.8494909999999</v>
      </c>
    </row>
    <row r="45" spans="1:13" x14ac:dyDescent="0.3">
      <c r="A45" s="1">
        <v>46</v>
      </c>
      <c r="B45" t="s">
        <v>49</v>
      </c>
      <c r="C45">
        <v>230</v>
      </c>
      <c r="D45">
        <v>5</v>
      </c>
      <c r="E45">
        <v>2.5</v>
      </c>
      <c r="F45">
        <v>0.3</v>
      </c>
      <c r="G45">
        <v>-1315.1891209999999</v>
      </c>
      <c r="H45">
        <f>C45</f>
        <v>230</v>
      </c>
      <c r="I45">
        <f>E45</f>
        <v>2.5</v>
      </c>
      <c r="J45">
        <f>AVERAGE(G45:G49)</f>
        <v>-1289.8203290000001</v>
      </c>
      <c r="K45">
        <f>_xlfn.STDEV.S(G45:G49)</f>
        <v>23.329868000899364</v>
      </c>
      <c r="L45">
        <f>H45*I45/133.322</f>
        <v>4.3128665936604609</v>
      </c>
      <c r="M45">
        <f>H45*I45</f>
        <v>575</v>
      </c>
    </row>
    <row r="46" spans="1:13" x14ac:dyDescent="0.3">
      <c r="A46" s="1">
        <v>47</v>
      </c>
      <c r="B46" t="s">
        <v>50</v>
      </c>
      <c r="C46">
        <v>230</v>
      </c>
      <c r="D46">
        <v>5</v>
      </c>
      <c r="E46">
        <v>2.5</v>
      </c>
      <c r="F46">
        <v>0.3</v>
      </c>
      <c r="G46">
        <v>-1297.313365</v>
      </c>
    </row>
    <row r="47" spans="1:13" s="3" customFormat="1" x14ac:dyDescent="0.3">
      <c r="A47" s="2">
        <v>48</v>
      </c>
      <c r="B47" s="3" t="s">
        <v>51</v>
      </c>
      <c r="C47" s="3">
        <v>230</v>
      </c>
      <c r="D47" s="3">
        <v>5</v>
      </c>
      <c r="E47" s="3">
        <v>2.5</v>
      </c>
      <c r="F47" s="3">
        <v>0.3</v>
      </c>
      <c r="G47" s="3">
        <v>-1305.6498790000001</v>
      </c>
    </row>
    <row r="48" spans="1:13" x14ac:dyDescent="0.3">
      <c r="A48" s="1">
        <v>49</v>
      </c>
      <c r="B48" t="s">
        <v>52</v>
      </c>
      <c r="C48">
        <v>230</v>
      </c>
      <c r="D48">
        <v>5</v>
      </c>
      <c r="E48">
        <v>2.5</v>
      </c>
      <c r="F48">
        <v>0.3</v>
      </c>
      <c r="G48">
        <v>-1270.024913</v>
      </c>
    </row>
    <row r="49" spans="1:13" x14ac:dyDescent="0.3">
      <c r="A49" s="1">
        <v>50</v>
      </c>
      <c r="B49" t="s">
        <v>53</v>
      </c>
      <c r="C49">
        <v>230</v>
      </c>
      <c r="D49">
        <v>5</v>
      </c>
      <c r="E49">
        <v>2.5</v>
      </c>
      <c r="F49">
        <v>0.3</v>
      </c>
      <c r="G49">
        <v>-1260.9243670000001</v>
      </c>
    </row>
    <row r="50" spans="1:13" s="3" customFormat="1" x14ac:dyDescent="0.3">
      <c r="A50" s="2">
        <v>51</v>
      </c>
      <c r="B50" s="3" t="s">
        <v>54</v>
      </c>
      <c r="C50" s="3">
        <v>2880</v>
      </c>
      <c r="D50" s="3">
        <v>5</v>
      </c>
      <c r="E50" s="3">
        <v>2.5</v>
      </c>
      <c r="F50" s="3">
        <v>0.3</v>
      </c>
      <c r="G50" s="3">
        <v>-291.22631899999999</v>
      </c>
      <c r="H50" s="3">
        <f>C50</f>
        <v>2880</v>
      </c>
      <c r="I50">
        <f>E50</f>
        <v>2.5</v>
      </c>
      <c r="J50">
        <f>AVERAGE(G50:G54)</f>
        <v>-247.658705</v>
      </c>
      <c r="K50">
        <f>_xlfn.STDEV.S(G50:G54)</f>
        <v>27.271544489302002</v>
      </c>
      <c r="L50">
        <f>H50*I50/133.322</f>
        <v>54.004590390183168</v>
      </c>
      <c r="M50">
        <f>H50*I50</f>
        <v>7200</v>
      </c>
    </row>
    <row r="51" spans="1:13" x14ac:dyDescent="0.3">
      <c r="A51" s="1">
        <v>52</v>
      </c>
      <c r="B51" t="s">
        <v>55</v>
      </c>
      <c r="C51">
        <v>2880</v>
      </c>
      <c r="D51">
        <v>5</v>
      </c>
      <c r="E51">
        <v>2.5</v>
      </c>
      <c r="F51">
        <v>0.3</v>
      </c>
      <c r="G51">
        <v>-255.97909000000001</v>
      </c>
    </row>
    <row r="52" spans="1:13" x14ac:dyDescent="0.3">
      <c r="A52" s="1">
        <v>53</v>
      </c>
      <c r="B52" t="s">
        <v>56</v>
      </c>
      <c r="C52">
        <v>2880</v>
      </c>
      <c r="D52">
        <v>5</v>
      </c>
      <c r="E52">
        <v>2.5</v>
      </c>
      <c r="F52">
        <v>0.3</v>
      </c>
      <c r="G52">
        <v>-236.85889299999999</v>
      </c>
    </row>
    <row r="53" spans="1:13" s="3" customFormat="1" x14ac:dyDescent="0.3">
      <c r="A53" s="2">
        <v>54</v>
      </c>
      <c r="B53" s="3" t="s">
        <v>57</v>
      </c>
      <c r="C53" s="3">
        <v>2880</v>
      </c>
      <c r="D53" s="3">
        <v>5</v>
      </c>
      <c r="E53" s="3">
        <v>2.5</v>
      </c>
      <c r="F53" s="3">
        <v>0.3</v>
      </c>
      <c r="G53" s="3">
        <v>-231.95337499999999</v>
      </c>
    </row>
    <row r="54" spans="1:13" s="3" customFormat="1" x14ac:dyDescent="0.3">
      <c r="A54" s="2">
        <v>55</v>
      </c>
      <c r="B54" s="3" t="s">
        <v>58</v>
      </c>
      <c r="C54" s="3">
        <v>2880</v>
      </c>
      <c r="D54" s="3">
        <v>5</v>
      </c>
      <c r="E54" s="3">
        <v>2.5</v>
      </c>
      <c r="F54" s="3">
        <v>0.3</v>
      </c>
      <c r="G54" s="3">
        <v>-222.275848</v>
      </c>
    </row>
    <row r="55" spans="1:13" x14ac:dyDescent="0.3">
      <c r="A55" s="1">
        <v>56</v>
      </c>
      <c r="B55" t="s">
        <v>59</v>
      </c>
      <c r="C55">
        <v>3400</v>
      </c>
      <c r="D55">
        <v>5</v>
      </c>
      <c r="E55">
        <v>2.5</v>
      </c>
      <c r="F55">
        <v>0.3</v>
      </c>
      <c r="G55">
        <v>-205.56524899999999</v>
      </c>
      <c r="H55">
        <f>C55</f>
        <v>3400</v>
      </c>
      <c r="I55">
        <f>E55</f>
        <v>2.5</v>
      </c>
      <c r="J55">
        <f>AVERAGE(G55:G59)</f>
        <v>-207.50336379999999</v>
      </c>
      <c r="K55">
        <f>_xlfn.STDEV.S(G55:G59)</f>
        <v>2.5807337240373514</v>
      </c>
      <c r="L55">
        <f>H55*I55/133.322</f>
        <v>63.755419210632901</v>
      </c>
      <c r="M55">
        <f>H55*I55</f>
        <v>8500</v>
      </c>
    </row>
    <row r="56" spans="1:13" x14ac:dyDescent="0.3">
      <c r="A56" s="1">
        <v>57</v>
      </c>
      <c r="B56" t="s">
        <v>60</v>
      </c>
      <c r="C56">
        <v>3400</v>
      </c>
      <c r="D56">
        <v>5</v>
      </c>
      <c r="E56">
        <v>2.5</v>
      </c>
      <c r="F56">
        <v>0.3</v>
      </c>
      <c r="G56">
        <v>-207.92604700000001</v>
      </c>
    </row>
    <row r="57" spans="1:13" s="3" customFormat="1" x14ac:dyDescent="0.3">
      <c r="A57" s="2">
        <v>58</v>
      </c>
      <c r="B57" s="3" t="s">
        <v>61</v>
      </c>
      <c r="C57" s="3">
        <v>3400</v>
      </c>
      <c r="D57" s="3">
        <v>5</v>
      </c>
      <c r="E57" s="3">
        <v>2.5</v>
      </c>
      <c r="F57" s="3">
        <v>0.3</v>
      </c>
      <c r="G57" s="3">
        <v>-211.46565699999999</v>
      </c>
    </row>
    <row r="58" spans="1:13" s="3" customFormat="1" x14ac:dyDescent="0.3">
      <c r="A58" s="2">
        <v>59</v>
      </c>
      <c r="B58" s="3" t="s">
        <v>62</v>
      </c>
      <c r="C58" s="3">
        <v>3400</v>
      </c>
      <c r="D58" s="3">
        <v>5</v>
      </c>
      <c r="E58" s="3">
        <v>2.5</v>
      </c>
      <c r="F58" s="3">
        <v>0.3</v>
      </c>
      <c r="G58" s="3">
        <v>-207.696348</v>
      </c>
    </row>
    <row r="59" spans="1:13" x14ac:dyDescent="0.3">
      <c r="A59" s="1">
        <v>60</v>
      </c>
      <c r="B59" t="s">
        <v>63</v>
      </c>
      <c r="C59">
        <v>3400</v>
      </c>
      <c r="D59">
        <v>5</v>
      </c>
      <c r="E59">
        <v>2.5</v>
      </c>
      <c r="F59">
        <v>0.3</v>
      </c>
      <c r="G59">
        <v>-204.863518</v>
      </c>
    </row>
    <row r="60" spans="1:13" x14ac:dyDescent="0.3">
      <c r="A60" s="1">
        <v>61</v>
      </c>
      <c r="B60" t="s">
        <v>64</v>
      </c>
      <c r="C60">
        <v>4140</v>
      </c>
      <c r="D60">
        <v>5</v>
      </c>
      <c r="E60">
        <v>2.5</v>
      </c>
      <c r="F60">
        <v>0.3</v>
      </c>
      <c r="G60">
        <v>-211.17238599999999</v>
      </c>
      <c r="H60">
        <f>C60</f>
        <v>4140</v>
      </c>
      <c r="I60">
        <f>E60</f>
        <v>2.5</v>
      </c>
      <c r="J60">
        <f>AVERAGE(G60:G64)</f>
        <v>-206.52271179999997</v>
      </c>
      <c r="K60">
        <f>_xlfn.STDEV.S(G60:G64)</f>
        <v>3.1163412766964647</v>
      </c>
      <c r="L60">
        <f>H60*I60/133.322</f>
        <v>77.631598685888292</v>
      </c>
      <c r="M60">
        <f>H60*I60</f>
        <v>10350</v>
      </c>
    </row>
    <row r="61" spans="1:13" x14ac:dyDescent="0.3">
      <c r="A61" s="1">
        <v>62</v>
      </c>
      <c r="B61" t="s">
        <v>65</v>
      </c>
      <c r="C61">
        <v>4140</v>
      </c>
      <c r="D61">
        <v>5</v>
      </c>
      <c r="E61">
        <v>2.5</v>
      </c>
      <c r="F61">
        <v>0.3</v>
      </c>
      <c r="G61">
        <v>-207.54951199999999</v>
      </c>
    </row>
    <row r="62" spans="1:13" x14ac:dyDescent="0.3">
      <c r="A62" s="1">
        <v>63</v>
      </c>
      <c r="B62" t="s">
        <v>66</v>
      </c>
      <c r="C62">
        <v>4140</v>
      </c>
      <c r="D62">
        <v>5</v>
      </c>
      <c r="E62">
        <v>2.5</v>
      </c>
      <c r="F62">
        <v>0.3</v>
      </c>
      <c r="G62">
        <v>-204.99717000000001</v>
      </c>
    </row>
    <row r="63" spans="1:13" x14ac:dyDescent="0.3">
      <c r="A63" s="1">
        <v>64</v>
      </c>
      <c r="B63" t="s">
        <v>67</v>
      </c>
      <c r="C63">
        <v>4140</v>
      </c>
      <c r="D63">
        <v>5</v>
      </c>
      <c r="E63">
        <v>2.5</v>
      </c>
      <c r="F63">
        <v>0.3</v>
      </c>
      <c r="G63">
        <v>-206.06436400000001</v>
      </c>
    </row>
    <row r="64" spans="1:13" x14ac:dyDescent="0.3">
      <c r="A64" s="1">
        <v>65</v>
      </c>
      <c r="B64" t="s">
        <v>68</v>
      </c>
      <c r="C64">
        <v>4140</v>
      </c>
      <c r="D64">
        <v>5</v>
      </c>
      <c r="E64">
        <v>2.5</v>
      </c>
      <c r="F64">
        <v>0.3</v>
      </c>
      <c r="G64">
        <v>-202.830127</v>
      </c>
    </row>
    <row r="65" spans="1:13" s="3" customFormat="1" x14ac:dyDescent="0.3">
      <c r="A65" s="2">
        <v>66</v>
      </c>
      <c r="B65" s="3" t="s">
        <v>69</v>
      </c>
      <c r="C65" s="3">
        <v>80.400000000000006</v>
      </c>
      <c r="D65" s="3">
        <v>5</v>
      </c>
      <c r="E65" s="3">
        <v>13</v>
      </c>
      <c r="F65" s="3">
        <v>0.3</v>
      </c>
      <c r="G65" s="3">
        <v>-410.15104100000002</v>
      </c>
      <c r="H65" s="3">
        <f>C65</f>
        <v>80.400000000000006</v>
      </c>
      <c r="I65">
        <f>E65</f>
        <v>13</v>
      </c>
      <c r="J65">
        <f>AVERAGE(G65:G70)</f>
        <v>-408.71406683333333</v>
      </c>
      <c r="K65">
        <f>_xlfn.STDEV.S(G65:G70)</f>
        <v>9.8822992846578632</v>
      </c>
      <c r="L65">
        <f>H65*I65/133.322</f>
        <v>7.8396663716415897</v>
      </c>
      <c r="M65">
        <f>H65*I65</f>
        <v>1045.2</v>
      </c>
    </row>
    <row r="66" spans="1:13" x14ac:dyDescent="0.3">
      <c r="A66" s="1">
        <v>67</v>
      </c>
      <c r="B66" t="s">
        <v>70</v>
      </c>
      <c r="C66">
        <v>80.400000000000006</v>
      </c>
      <c r="D66">
        <v>5</v>
      </c>
      <c r="E66">
        <v>13</v>
      </c>
      <c r="F66">
        <v>0.3</v>
      </c>
      <c r="G66">
        <v>-413.18090999999998</v>
      </c>
    </row>
    <row r="67" spans="1:13" x14ac:dyDescent="0.3">
      <c r="A67" s="1">
        <v>68</v>
      </c>
      <c r="B67" t="s">
        <v>71</v>
      </c>
      <c r="C67">
        <v>80.400000000000006</v>
      </c>
      <c r="D67">
        <v>5</v>
      </c>
      <c r="E67">
        <v>13</v>
      </c>
      <c r="F67">
        <v>0.3</v>
      </c>
      <c r="G67">
        <v>-416.27152599999999</v>
      </c>
    </row>
    <row r="68" spans="1:13" s="3" customFormat="1" x14ac:dyDescent="0.3">
      <c r="A68" s="2">
        <v>69</v>
      </c>
      <c r="B68" s="3" t="s">
        <v>72</v>
      </c>
      <c r="C68" s="3">
        <v>80.400000000000006</v>
      </c>
      <c r="D68" s="3">
        <v>5</v>
      </c>
      <c r="E68" s="3">
        <v>13</v>
      </c>
      <c r="F68" s="3">
        <v>0.3</v>
      </c>
      <c r="G68" s="3">
        <v>-416.28895999999997</v>
      </c>
    </row>
    <row r="69" spans="1:13" x14ac:dyDescent="0.3">
      <c r="A69" s="1">
        <v>70</v>
      </c>
      <c r="B69" t="s">
        <v>73</v>
      </c>
      <c r="C69">
        <v>80.400000000000006</v>
      </c>
      <c r="D69">
        <v>5</v>
      </c>
      <c r="E69">
        <v>13</v>
      </c>
      <c r="F69">
        <v>0.3</v>
      </c>
      <c r="G69">
        <v>-390.11739299999999</v>
      </c>
    </row>
    <row r="70" spans="1:13" s="3" customFormat="1" x14ac:dyDescent="0.3">
      <c r="A70" s="2">
        <v>71</v>
      </c>
      <c r="B70" s="3" t="s">
        <v>74</v>
      </c>
      <c r="C70" s="3">
        <v>80.400000000000006</v>
      </c>
      <c r="D70" s="3">
        <v>5</v>
      </c>
      <c r="E70" s="3">
        <v>13</v>
      </c>
      <c r="F70" s="3">
        <v>0.3</v>
      </c>
      <c r="G70" s="3">
        <v>-406.27457099999998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 Yao</cp:lastModifiedBy>
  <dcterms:created xsi:type="dcterms:W3CDTF">2021-11-03T02:03:06Z</dcterms:created>
  <dcterms:modified xsi:type="dcterms:W3CDTF">2021-11-08T13:01:42Z</dcterms:modified>
</cp:coreProperties>
</file>